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0" windowWidth="9210" windowHeight="8265" activeTab="2"/>
  </bookViews>
  <sheets>
    <sheet name="総括表" sheetId="1" r:id="rId1"/>
    <sheet name="内訳（納税義務者）" sheetId="2" r:id="rId2"/>
    <sheet name="内訳表" sheetId="3" r:id="rId3"/>
  </sheets>
  <definedNames>
    <definedName name="_xlnm.Print_Area" localSheetId="1">'内訳（納税義務者）'!$A$1:$K$48</definedName>
    <definedName name="_xlnm.Print_Area" localSheetId="2">'内訳表'!$A$1:$AN$51</definedName>
  </definedNames>
  <calcPr fullCalcOnLoad="1"/>
</workbook>
</file>

<file path=xl/sharedStrings.xml><?xml version="1.0" encoding="utf-8"?>
<sst xmlns="http://schemas.openxmlformats.org/spreadsheetml/2006/main" count="195" uniqueCount="114">
  <si>
    <t>課税標準額</t>
  </si>
  <si>
    <t>合　　計</t>
  </si>
  <si>
    <t>決定価格</t>
  </si>
  <si>
    <t>種　　　類</t>
  </si>
  <si>
    <t>機械及び装置</t>
  </si>
  <si>
    <t>車両及び運搬具</t>
  </si>
  <si>
    <t>構　　築　　物</t>
  </si>
  <si>
    <t>船　　　　　舶</t>
  </si>
  <si>
    <t>航　　空　　機</t>
  </si>
  <si>
    <t>県知事が価格等を決定し，配分したもの</t>
  </si>
  <si>
    <t>課 税 標 準 額 の 内 訳</t>
  </si>
  <si>
    <t>工具，器具及び備品</t>
  </si>
  <si>
    <t>総務大臣が価格等を決定し，配分したもの</t>
  </si>
  <si>
    <t>（町 村 計）</t>
  </si>
  <si>
    <t>（市町村計）</t>
  </si>
  <si>
    <t>県知事が価格等を決定したもの</t>
  </si>
  <si>
    <t>決定価格（千円）</t>
  </si>
  <si>
    <t>課税標準額（千円）</t>
  </si>
  <si>
    <t>Ⅰ　市町村合計（総括表）</t>
  </si>
  <si>
    <t>総　　　数
（イ）（人）</t>
  </si>
  <si>
    <t>法定免税点
未満のもの
（ロ）（人）</t>
  </si>
  <si>
    <t>法定免税点
以上のもの
(ｲ)-(ﾛ)(ﾊ)（人）</t>
  </si>
  <si>
    <t>納税義務者数</t>
  </si>
  <si>
    <t>課税標準の特例規定の適用を受けるもの　　　　　　　　</t>
  </si>
  <si>
    <t>（イ）　（千円）</t>
  </si>
  <si>
    <t>（ロ）　（千円）</t>
  </si>
  <si>
    <t>（ハ）　（千円）</t>
  </si>
  <si>
    <t>（ハ）以外のもの</t>
  </si>
  <si>
    <t>（ニ）　（千円）</t>
  </si>
  <si>
    <t>小　　計　　　（ホ）</t>
  </si>
  <si>
    <t>小　　計　　　（ヘ）</t>
  </si>
  <si>
    <t>（ホ）+（へ）</t>
  </si>
  <si>
    <t>市町村長が価格等を決定したもの</t>
  </si>
  <si>
    <t>市町村長が価格等を決定したもの</t>
  </si>
  <si>
    <t>条関係　　　　　　　　　　　　法第三百八十九</t>
  </si>
  <si>
    <t>総数
（イ）（人）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</si>
  <si>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</si>
  <si>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</si>
  <si>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</si>
  <si>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</si>
  <si>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</si>
  <si>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</si>
  <si>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</si>
  <si>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豊見城市</t>
  </si>
  <si>
    <t>うるま市</t>
  </si>
  <si>
    <t>宮古島市</t>
  </si>
  <si>
    <t>南城市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</si>
  <si>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</si>
  <si>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</si>
  <si>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</si>
  <si>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</si>
  <si>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</si>
  <si>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</si>
  <si>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</si>
  <si>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</si>
  <si>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</si>
  <si>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</si>
  <si>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</si>
  <si>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</si>
  <si>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</si>
  <si>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</si>
  <si>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</si>
  <si>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</si>
  <si>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</si>
  <si>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</si>
  <si>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</si>
  <si>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</si>
  <si>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</si>
  <si>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</si>
  <si>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</si>
  <si>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</si>
  <si>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</si>
  <si>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</si>
  <si>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</si>
  <si>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</si>
  <si>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 富 町</t>
  </si>
  <si>
    <t>与那国町</t>
  </si>
  <si>
    <t>Ⅱ　納税義務者数に関する調（市町村内訳）</t>
  </si>
  <si>
    <t>番号</t>
  </si>
  <si>
    <t>　　　　　      区分
市町村名</t>
  </si>
  <si>
    <t>合計（個人＋法人）</t>
  </si>
  <si>
    <t>個人</t>
  </si>
  <si>
    <t>法人</t>
  </si>
  <si>
    <t>豊見城市</t>
  </si>
  <si>
    <t>うるま市</t>
  </si>
  <si>
    <t>宮古島市</t>
  </si>
  <si>
    <t>南城市</t>
  </si>
  <si>
    <t>【市部計】</t>
  </si>
  <si>
    <t>久米島町</t>
  </si>
  <si>
    <t>八重瀬町</t>
  </si>
  <si>
    <t>【町村計】</t>
  </si>
  <si>
    <t>【市町村計】</t>
  </si>
  <si>
    <t>構築物</t>
  </si>
  <si>
    <t>番号</t>
  </si>
  <si>
    <t>　　　　　 　区分
市町村名</t>
  </si>
  <si>
    <t>市町村長が価格等を決定したもの</t>
  </si>
  <si>
    <t>合　　　計</t>
  </si>
  <si>
    <t>決定価格</t>
  </si>
  <si>
    <t>課税標準額</t>
  </si>
  <si>
    <t>総務大臣が価格等を決定したもの</t>
  </si>
  <si>
    <t>小計</t>
  </si>
  <si>
    <t>（千円）</t>
  </si>
  <si>
    <t>機械及び装置</t>
  </si>
  <si>
    <t>船舶</t>
  </si>
  <si>
    <t>航空機</t>
  </si>
  <si>
    <t>車両及び運搬具</t>
  </si>
  <si>
    <t>工具、器具及び備品</t>
  </si>
  <si>
    <t>うち特例適用</t>
  </si>
  <si>
    <t>小計（ホ）</t>
  </si>
  <si>
    <t>法第３８９条関係</t>
  </si>
  <si>
    <t>Ⅲ　償却資産の決定価格・課税標準額等に関する調（市町村内訳）</t>
  </si>
  <si>
    <t>１市町村長が価格等を決定したもの（構築物～車両及び運搬具）</t>
  </si>
  <si>
    <t>２　市町村長が価格等を決定したもの（工具、器具及び備品～小計）～合計</t>
  </si>
  <si>
    <t>平成23年度償却資産に関する概要調書報告書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</si>
</sst>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;&quot;△ &quot;#,##0"/>
    <numFmt numFmtId="178" formatCode="#,##0;&quot;▲ &quot;#,##0"/>
    <numFmt numFmtId="179" formatCode="#,##0_);[Red]\(#,##0\)"/>
    <numFmt numFmtId="180" formatCode="#,##0_ "/>
    <numFmt numFmtId="181" formatCode="0.0%"/>
    <numFmt numFmtId="182" formatCode="#,##0.00_ "/>
    <numFmt numFmtId="183" formatCode="#,##0.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Ｐ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sz val="6"/>
      <name val="ＭＳ 明朝"/>
      <family val="1"/>
    </font>
    <font>
      <sz val="18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 vertical="center"/>
      <protection/>
    </xf>
  </cellStyleXfs>
  <cellXfs count="142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177" fontId="0" fillId="0" borderId="0" xfId="21" applyNumberFormat="1">
      <alignment vertical="center"/>
      <protection/>
    </xf>
    <xf numFmtId="178" fontId="0" fillId="0" borderId="0" xfId="0" applyNumberFormat="1" applyAlignment="1">
      <alignment/>
    </xf>
    <xf numFmtId="38" fontId="5" fillId="0" borderId="0" xfId="16" applyFont="1" applyAlignment="1">
      <alignment horizontal="center" vertical="center"/>
    </xf>
    <xf numFmtId="38" fontId="7" fillId="0" borderId="0" xfId="16" applyFont="1" applyAlignment="1">
      <alignment vertical="center"/>
    </xf>
    <xf numFmtId="38" fontId="8" fillId="0" borderId="0" xfId="16" applyFont="1" applyAlignment="1">
      <alignment horizontal="center" vertical="distributed"/>
    </xf>
    <xf numFmtId="38" fontId="9" fillId="0" borderId="0" xfId="16" applyFont="1" applyAlignment="1">
      <alignment vertical="center"/>
    </xf>
    <xf numFmtId="38" fontId="10" fillId="0" borderId="0" xfId="16" applyFont="1" applyAlignment="1">
      <alignment vertical="center"/>
    </xf>
    <xf numFmtId="38" fontId="8" fillId="0" borderId="0" xfId="16" applyFont="1" applyBorder="1" applyAlignment="1">
      <alignment horizontal="center" vertical="distributed"/>
    </xf>
    <xf numFmtId="38" fontId="8" fillId="2" borderId="1" xfId="16" applyFont="1" applyFill="1" applyBorder="1" applyAlignment="1">
      <alignment horizontal="center" vertical="distributed" wrapText="1"/>
    </xf>
    <xf numFmtId="38" fontId="8" fillId="0" borderId="1" xfId="16" applyFont="1" applyBorder="1" applyAlignment="1">
      <alignment horizontal="right" vertical="distributed"/>
    </xf>
    <xf numFmtId="38" fontId="8" fillId="0" borderId="0" xfId="16" applyFont="1" applyBorder="1" applyAlignment="1">
      <alignment horizontal="right" vertical="distributed"/>
    </xf>
    <xf numFmtId="38" fontId="8" fillId="0" borderId="0" xfId="16" applyFont="1" applyFill="1" applyBorder="1" applyAlignment="1">
      <alignment horizontal="center" vertical="distributed" wrapText="1"/>
    </xf>
    <xf numFmtId="0" fontId="0" fillId="2" borderId="2" xfId="0" applyFill="1" applyBorder="1" applyAlignment="1">
      <alignment horizontal="right" vertical="center"/>
    </xf>
    <xf numFmtId="0" fontId="2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5" fillId="0" borderId="0" xfId="20" applyFont="1" applyFill="1" applyAlignment="1">
      <alignment vertical="center"/>
      <protection/>
    </xf>
    <xf numFmtId="0" fontId="8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0" fillId="0" borderId="0" xfId="20" applyFont="1" applyFill="1" applyAlignment="1">
      <alignment vertical="center"/>
      <protection/>
    </xf>
    <xf numFmtId="0" fontId="0" fillId="2" borderId="1" xfId="20" applyFont="1" applyFill="1" applyBorder="1" applyAlignment="1">
      <alignment horizontal="distributed" vertical="center" wrapText="1"/>
      <protection/>
    </xf>
    <xf numFmtId="0" fontId="0" fillId="0" borderId="3" xfId="20" applyFont="1" applyFill="1" applyBorder="1" applyAlignment="1">
      <alignment vertical="center"/>
      <protection/>
    </xf>
    <xf numFmtId="0" fontId="0" fillId="0" borderId="3" xfId="20" applyFont="1" applyFill="1" applyBorder="1" applyAlignment="1">
      <alignment horizontal="distributed" vertical="center"/>
      <protection/>
    </xf>
    <xf numFmtId="38" fontId="0" fillId="0" borderId="3" xfId="16" applyFont="1" applyFill="1" applyBorder="1" applyAlignment="1">
      <alignment vertical="center"/>
    </xf>
    <xf numFmtId="0" fontId="0" fillId="0" borderId="4" xfId="20" applyFont="1" applyFill="1" applyBorder="1" applyAlignment="1">
      <alignment vertical="center"/>
      <protection/>
    </xf>
    <xf numFmtId="0" fontId="0" fillId="0" borderId="4" xfId="20" applyFont="1" applyFill="1" applyBorder="1" applyAlignment="1">
      <alignment horizontal="distributed" vertical="center"/>
      <protection/>
    </xf>
    <xf numFmtId="38" fontId="0" fillId="0" borderId="4" xfId="16" applyFont="1" applyFill="1" applyBorder="1" applyAlignment="1">
      <alignment vertical="center"/>
    </xf>
    <xf numFmtId="0" fontId="0" fillId="0" borderId="5" xfId="20" applyFont="1" applyFill="1" applyBorder="1" applyAlignment="1">
      <alignment vertical="center"/>
      <protection/>
    </xf>
    <xf numFmtId="0" fontId="0" fillId="0" borderId="5" xfId="20" applyFont="1" applyFill="1" applyBorder="1" applyAlignment="1">
      <alignment horizontal="distributed" vertical="center"/>
      <protection/>
    </xf>
    <xf numFmtId="38" fontId="0" fillId="0" borderId="5" xfId="16" applyFont="1" applyFill="1" applyBorder="1" applyAlignment="1">
      <alignment vertical="center"/>
    </xf>
    <xf numFmtId="0" fontId="0" fillId="3" borderId="6" xfId="20" applyFont="1" applyFill="1" applyBorder="1" applyAlignment="1">
      <alignment vertical="center"/>
      <protection/>
    </xf>
    <xf numFmtId="0" fontId="0" fillId="3" borderId="7" xfId="20" applyFont="1" applyFill="1" applyBorder="1" applyAlignment="1">
      <alignment horizontal="distributed" vertical="center"/>
      <protection/>
    </xf>
    <xf numFmtId="38" fontId="0" fillId="3" borderId="1" xfId="16" applyFont="1" applyFill="1" applyBorder="1" applyAlignment="1">
      <alignment vertical="center"/>
    </xf>
    <xf numFmtId="0" fontId="0" fillId="0" borderId="8" xfId="20" applyFont="1" applyFill="1" applyBorder="1" applyAlignment="1">
      <alignment vertical="center"/>
      <protection/>
    </xf>
    <xf numFmtId="0" fontId="0" fillId="0" borderId="8" xfId="20" applyFont="1" applyFill="1" applyBorder="1" applyAlignment="1">
      <alignment horizontal="distributed" vertical="center"/>
      <protection/>
    </xf>
    <xf numFmtId="38" fontId="0" fillId="0" borderId="8" xfId="16" applyFont="1" applyFill="1" applyBorder="1" applyAlignment="1">
      <alignment vertical="center"/>
    </xf>
    <xf numFmtId="0" fontId="0" fillId="0" borderId="9" xfId="20" applyFont="1" applyFill="1" applyBorder="1" applyAlignment="1">
      <alignment vertical="center"/>
      <protection/>
    </xf>
    <xf numFmtId="38" fontId="0" fillId="3" borderId="1" xfId="20" applyNumberFormat="1" applyFont="1" applyFill="1" applyBorder="1" applyAlignment="1">
      <alignment vertical="center"/>
      <protection/>
    </xf>
    <xf numFmtId="0" fontId="0" fillId="2" borderId="10" xfId="20" applyFont="1" applyFill="1" applyBorder="1" applyAlignment="1">
      <alignment vertical="center"/>
      <protection/>
    </xf>
    <xf numFmtId="0" fontId="0" fillId="2" borderId="11" xfId="20" applyFont="1" applyFill="1" applyBorder="1" applyAlignment="1">
      <alignment horizontal="distributed" vertical="center"/>
      <protection/>
    </xf>
    <xf numFmtId="38" fontId="0" fillId="2" borderId="2" xfId="20" applyNumberFormat="1" applyFont="1" applyFill="1" applyBorder="1" applyAlignment="1">
      <alignment vertical="center"/>
      <protection/>
    </xf>
    <xf numFmtId="3" fontId="3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/>
    </xf>
    <xf numFmtId="3" fontId="0" fillId="0" borderId="3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2" borderId="6" xfId="0" applyNumberFormat="1" applyFont="1" applyFill="1" applyBorder="1" applyAlignment="1">
      <alignment/>
    </xf>
    <xf numFmtId="3" fontId="0" fillId="2" borderId="7" xfId="0" applyNumberFormat="1" applyFont="1" applyFill="1" applyBorder="1" applyAlignment="1">
      <alignment horizontal="center"/>
    </xf>
    <xf numFmtId="3" fontId="0" fillId="0" borderId="3" xfId="0" applyNumberFormat="1" applyFont="1" applyBorder="1" applyAlignment="1">
      <alignment horizontal="distributed" vertical="center"/>
    </xf>
    <xf numFmtId="3" fontId="0" fillId="0" borderId="4" xfId="0" applyNumberFormat="1" applyFont="1" applyBorder="1" applyAlignment="1">
      <alignment horizontal="distributed" vertical="center"/>
    </xf>
    <xf numFmtId="3" fontId="0" fillId="0" borderId="8" xfId="0" applyNumberFormat="1" applyFont="1" applyBorder="1" applyAlignment="1">
      <alignment horizontal="distributed" vertical="center"/>
    </xf>
    <xf numFmtId="3" fontId="13" fillId="0" borderId="0" xfId="0" applyNumberFormat="1" applyFont="1" applyBorder="1" applyAlignment="1">
      <alignment vertical="center"/>
    </xf>
    <xf numFmtId="3" fontId="0" fillId="2" borderId="12" xfId="0" applyNumberFormat="1" applyFont="1" applyFill="1" applyBorder="1" applyAlignment="1">
      <alignment horizontal="center" vertical="center"/>
    </xf>
    <xf numFmtId="3" fontId="0" fillId="2" borderId="2" xfId="0" applyNumberFormat="1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 shrinkToFit="1"/>
    </xf>
    <xf numFmtId="3" fontId="0" fillId="2" borderId="11" xfId="0" applyNumberFormat="1" applyFont="1" applyFill="1" applyBorder="1" applyAlignment="1">
      <alignment horizontal="right" vertical="center"/>
    </xf>
    <xf numFmtId="3" fontId="0" fillId="3" borderId="6" xfId="0" applyNumberFormat="1" applyFont="1" applyFill="1" applyBorder="1" applyAlignment="1">
      <alignment/>
    </xf>
    <xf numFmtId="3" fontId="0" fillId="3" borderId="7" xfId="0" applyNumberFormat="1" applyFont="1" applyFill="1" applyBorder="1" applyAlignment="1">
      <alignment horizontal="center"/>
    </xf>
    <xf numFmtId="0" fontId="0" fillId="3" borderId="7" xfId="0" applyFont="1" applyFill="1" applyBorder="1" applyAlignment="1">
      <alignment horizontal="distributed" vertical="center"/>
    </xf>
    <xf numFmtId="0" fontId="0" fillId="2" borderId="11" xfId="0" applyFont="1" applyFill="1" applyBorder="1" applyAlignment="1">
      <alignment horizontal="distributed" vertical="center"/>
    </xf>
    <xf numFmtId="3" fontId="9" fillId="0" borderId="0" xfId="0" applyNumberFormat="1" applyFont="1" applyBorder="1" applyAlignment="1">
      <alignment vertical="center"/>
    </xf>
    <xf numFmtId="179" fontId="0" fillId="0" borderId="1" xfId="21" applyNumberFormat="1" applyBorder="1">
      <alignment vertical="center"/>
      <protection/>
    </xf>
    <xf numFmtId="179" fontId="0" fillId="0" borderId="1" xfId="0" applyNumberFormat="1" applyBorder="1" applyAlignment="1">
      <alignment horizontal="right" vertical="center"/>
    </xf>
    <xf numFmtId="3" fontId="0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 horizontal="distributed" vertical="center"/>
    </xf>
    <xf numFmtId="3" fontId="0" fillId="3" borderId="7" xfId="0" applyNumberFormat="1" applyFont="1" applyFill="1" applyBorder="1" applyAlignment="1">
      <alignment horizontal="distributed" vertical="center"/>
    </xf>
    <xf numFmtId="3" fontId="0" fillId="0" borderId="3" xfId="0" applyNumberFormat="1" applyFont="1" applyBorder="1" applyAlignment="1">
      <alignment vertical="center" shrinkToFit="1"/>
    </xf>
    <xf numFmtId="3" fontId="0" fillId="0" borderId="4" xfId="0" applyNumberFormat="1" applyFont="1" applyBorder="1" applyAlignment="1">
      <alignment vertical="center" shrinkToFit="1"/>
    </xf>
    <xf numFmtId="3" fontId="0" fillId="0" borderId="8" xfId="0" applyNumberFormat="1" applyFont="1" applyBorder="1" applyAlignment="1">
      <alignment vertical="center" shrinkToFit="1"/>
    </xf>
    <xf numFmtId="3" fontId="0" fillId="0" borderId="5" xfId="0" applyNumberFormat="1" applyFont="1" applyBorder="1" applyAlignment="1">
      <alignment vertical="center" shrinkToFit="1"/>
    </xf>
    <xf numFmtId="3" fontId="0" fillId="3" borderId="1" xfId="0" applyNumberFormat="1" applyFont="1" applyFill="1" applyBorder="1" applyAlignment="1">
      <alignment vertical="center" shrinkToFit="1"/>
    </xf>
    <xf numFmtId="3" fontId="0" fillId="2" borderId="1" xfId="0" applyNumberFormat="1" applyFont="1" applyFill="1" applyBorder="1" applyAlignment="1">
      <alignment vertical="center" shrinkToFit="1"/>
    </xf>
    <xf numFmtId="180" fontId="0" fillId="0" borderId="3" xfId="0" applyNumberFormat="1" applyFont="1" applyBorder="1" applyAlignment="1">
      <alignment vertical="center"/>
    </xf>
    <xf numFmtId="180" fontId="0" fillId="0" borderId="4" xfId="0" applyNumberFormat="1" applyFont="1" applyBorder="1" applyAlignment="1">
      <alignment vertical="center"/>
    </xf>
    <xf numFmtId="180" fontId="0" fillId="0" borderId="8" xfId="0" applyNumberFormat="1" applyFont="1" applyBorder="1" applyAlignment="1">
      <alignment vertical="center"/>
    </xf>
    <xf numFmtId="180" fontId="0" fillId="0" borderId="5" xfId="0" applyNumberFormat="1" applyFont="1" applyBorder="1" applyAlignment="1">
      <alignment vertical="center"/>
    </xf>
    <xf numFmtId="180" fontId="0" fillId="3" borderId="1" xfId="0" applyNumberFormat="1" applyFont="1" applyFill="1" applyBorder="1" applyAlignment="1">
      <alignment vertical="center"/>
    </xf>
    <xf numFmtId="180" fontId="0" fillId="2" borderId="1" xfId="0" applyNumberFormat="1" applyFont="1" applyFill="1" applyBorder="1" applyAlignment="1">
      <alignment vertical="center"/>
    </xf>
    <xf numFmtId="179" fontId="0" fillId="4" borderId="13" xfId="0" applyNumberFormat="1" applyFill="1" applyBorder="1" applyAlignment="1">
      <alignment horizontal="right" vertical="center"/>
    </xf>
    <xf numFmtId="179" fontId="0" fillId="4" borderId="14" xfId="0" applyNumberFormat="1" applyFill="1" applyBorder="1" applyAlignment="1">
      <alignment horizontal="right" vertical="center"/>
    </xf>
    <xf numFmtId="179" fontId="0" fillId="4" borderId="10" xfId="0" applyNumberFormat="1" applyFill="1" applyBorder="1" applyAlignment="1">
      <alignment horizontal="right" vertical="center"/>
    </xf>
    <xf numFmtId="179" fontId="0" fillId="4" borderId="11" xfId="0" applyNumberFormat="1" applyFill="1" applyBorder="1" applyAlignment="1">
      <alignment horizontal="right" vertical="center"/>
    </xf>
    <xf numFmtId="0" fontId="0" fillId="3" borderId="12" xfId="0" applyFill="1" applyBorder="1" applyAlignment="1">
      <alignment horizontal="center" vertical="center" textRotation="255" wrapText="1"/>
    </xf>
    <xf numFmtId="0" fontId="0" fillId="3" borderId="15" xfId="0" applyFill="1" applyBorder="1" applyAlignment="1">
      <alignment/>
    </xf>
    <xf numFmtId="0" fontId="0" fillId="3" borderId="2" xfId="0" applyFill="1" applyBorder="1" applyAlignment="1">
      <alignment/>
    </xf>
    <xf numFmtId="179" fontId="0" fillId="4" borderId="6" xfId="21" applyNumberFormat="1" applyFill="1" applyBorder="1" applyAlignment="1">
      <alignment horizontal="right" vertical="center"/>
      <protection/>
    </xf>
    <xf numFmtId="179" fontId="0" fillId="4" borderId="7" xfId="21" applyNumberFormat="1" applyFill="1" applyBorder="1" applyAlignment="1">
      <alignment horizontal="right" vertical="center"/>
      <protection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179" fontId="0" fillId="0" borderId="6" xfId="0" applyNumberFormat="1" applyBorder="1" applyAlignment="1">
      <alignment horizontal="right" vertical="center"/>
    </xf>
    <xf numFmtId="179" fontId="0" fillId="0" borderId="7" xfId="0" applyNumberFormat="1" applyBorder="1" applyAlignment="1">
      <alignment horizontal="right" vertical="center"/>
    </xf>
    <xf numFmtId="0" fontId="0" fillId="2" borderId="12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0" xfId="0" applyFill="1" applyBorder="1" applyAlignment="1">
      <alignment horizontal="right" vertical="center"/>
    </xf>
    <xf numFmtId="0" fontId="0" fillId="2" borderId="11" xfId="0" applyFill="1" applyBorder="1" applyAlignment="1">
      <alignment horizontal="right" vertical="center"/>
    </xf>
    <xf numFmtId="0" fontId="0" fillId="2" borderId="13" xfId="0" applyFill="1" applyBorder="1" applyAlignment="1">
      <alignment horizontal="distributed" vertical="center"/>
    </xf>
    <xf numFmtId="0" fontId="0" fillId="2" borderId="14" xfId="0" applyFill="1" applyBorder="1" applyAlignment="1">
      <alignment horizontal="distributed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179" fontId="0" fillId="0" borderId="6" xfId="21" applyNumberFormat="1" applyBorder="1" applyAlignment="1">
      <alignment horizontal="right" vertical="center"/>
      <protection/>
    </xf>
    <xf numFmtId="179" fontId="0" fillId="0" borderId="7" xfId="21" applyNumberFormat="1" applyBorder="1" applyAlignment="1">
      <alignment horizontal="right" vertical="center"/>
      <protection/>
    </xf>
    <xf numFmtId="179" fontId="0" fillId="0" borderId="12" xfId="0" applyNumberFormat="1" applyBorder="1" applyAlignment="1">
      <alignment horizontal="right" vertical="center"/>
    </xf>
    <xf numFmtId="179" fontId="0" fillId="0" borderId="2" xfId="0" applyNumberFormat="1" applyBorder="1" applyAlignment="1">
      <alignment horizontal="right" vertical="center"/>
    </xf>
    <xf numFmtId="0" fontId="0" fillId="3" borderId="15" xfId="0" applyFill="1" applyBorder="1" applyAlignment="1">
      <alignment horizontal="center" vertical="center" textRotation="255" wrapText="1"/>
    </xf>
    <xf numFmtId="0" fontId="0" fillId="3" borderId="2" xfId="0" applyFill="1" applyBorder="1" applyAlignment="1">
      <alignment horizontal="center" vertical="center" textRotation="255" wrapText="1"/>
    </xf>
    <xf numFmtId="38" fontId="5" fillId="0" borderId="0" xfId="16" applyFont="1" applyAlignment="1" quotePrefix="1">
      <alignment horizontal="center" vertical="center"/>
    </xf>
    <xf numFmtId="38" fontId="5" fillId="0" borderId="0" xfId="16" applyFont="1" applyAlignment="1">
      <alignment horizontal="center" vertical="center"/>
    </xf>
    <xf numFmtId="38" fontId="8" fillId="2" borderId="16" xfId="16" applyFont="1" applyFill="1" applyBorder="1" applyAlignment="1">
      <alignment horizontal="center" vertical="distributed"/>
    </xf>
    <xf numFmtId="38" fontId="8" fillId="2" borderId="17" xfId="16" applyFont="1" applyFill="1" applyBorder="1" applyAlignment="1">
      <alignment horizontal="center" vertical="distributed"/>
    </xf>
    <xf numFmtId="38" fontId="0" fillId="3" borderId="6" xfId="16" applyFont="1" applyFill="1" applyBorder="1" applyAlignment="1">
      <alignment horizontal="distributed" vertical="distributed"/>
    </xf>
    <xf numFmtId="38" fontId="0" fillId="3" borderId="7" xfId="16" applyFont="1" applyFill="1" applyBorder="1" applyAlignment="1">
      <alignment horizontal="distributed" vertical="distributed"/>
    </xf>
    <xf numFmtId="0" fontId="0" fillId="2" borderId="18" xfId="0" applyFill="1" applyBorder="1" applyAlignment="1">
      <alignment horizontal="distributed" vertical="center" wrapText="1"/>
    </xf>
    <xf numFmtId="0" fontId="0" fillId="2" borderId="19" xfId="0" applyFill="1" applyBorder="1" applyAlignment="1">
      <alignment horizontal="distributed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20" applyFont="1" applyFill="1" applyBorder="1" applyAlignment="1">
      <alignment horizontal="center" vertical="center"/>
      <protection/>
    </xf>
    <xf numFmtId="0" fontId="0" fillId="2" borderId="21" xfId="20" applyFont="1" applyFill="1" applyBorder="1" applyAlignment="1">
      <alignment horizontal="left" vertical="center" wrapText="1"/>
      <protection/>
    </xf>
    <xf numFmtId="0" fontId="0" fillId="2" borderId="21" xfId="20" applyFont="1" applyFill="1" applyBorder="1" applyAlignment="1">
      <alignment horizontal="left" vertical="center"/>
      <protection/>
    </xf>
    <xf numFmtId="0" fontId="0" fillId="2" borderId="1" xfId="20" applyFont="1" applyFill="1" applyBorder="1" applyAlignment="1">
      <alignment horizontal="center" vertical="center" textRotation="255"/>
      <protection/>
    </xf>
    <xf numFmtId="3" fontId="0" fillId="2" borderId="6" xfId="0" applyNumberFormat="1" applyFont="1" applyFill="1" applyBorder="1" applyAlignment="1">
      <alignment horizontal="center" vertical="center"/>
    </xf>
    <xf numFmtId="3" fontId="0" fillId="2" borderId="20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3" fontId="0" fillId="2" borderId="12" xfId="0" applyNumberFormat="1" applyFont="1" applyFill="1" applyBorder="1" applyAlignment="1">
      <alignment horizontal="center" vertical="distributed" textRotation="255"/>
    </xf>
    <xf numFmtId="3" fontId="0" fillId="2" borderId="15" xfId="0" applyNumberFormat="1" applyFont="1" applyFill="1" applyBorder="1" applyAlignment="1">
      <alignment horizontal="center" vertical="distributed" textRotation="255"/>
    </xf>
    <xf numFmtId="3" fontId="0" fillId="2" borderId="2" xfId="0" applyNumberFormat="1" applyFont="1" applyFill="1" applyBorder="1" applyAlignment="1">
      <alignment horizontal="center" vertical="distributed" textRotation="255"/>
    </xf>
    <xf numFmtId="3" fontId="0" fillId="2" borderId="22" xfId="0" applyNumberFormat="1" applyFont="1" applyFill="1" applyBorder="1" applyAlignment="1">
      <alignment horizontal="left" vertical="justify" wrapText="1"/>
    </xf>
    <xf numFmtId="3" fontId="0" fillId="2" borderId="23" xfId="0" applyNumberFormat="1" applyFont="1" applyFill="1" applyBorder="1" applyAlignment="1">
      <alignment horizontal="left" vertical="justify" wrapText="1"/>
    </xf>
    <xf numFmtId="3" fontId="0" fillId="2" borderId="23" xfId="0" applyNumberFormat="1" applyFont="1" applyFill="1" applyBorder="1" applyAlignment="1">
      <alignment horizontal="left" vertical="justify"/>
    </xf>
    <xf numFmtId="3" fontId="0" fillId="2" borderId="24" xfId="0" applyNumberFormat="1" applyFont="1" applyFill="1" applyBorder="1" applyAlignment="1">
      <alignment horizontal="left" vertical="justify"/>
    </xf>
    <xf numFmtId="3" fontId="0" fillId="2" borderId="13" xfId="0" applyNumberFormat="1" applyFont="1" applyFill="1" applyBorder="1" applyAlignment="1">
      <alignment horizontal="center" vertical="center"/>
    </xf>
    <xf numFmtId="3" fontId="0" fillId="2" borderId="25" xfId="0" applyNumberFormat="1" applyFont="1" applyFill="1" applyBorder="1" applyAlignment="1">
      <alignment horizontal="center" vertical="center"/>
    </xf>
    <xf numFmtId="3" fontId="0" fillId="2" borderId="12" xfId="0" applyNumberFormat="1" applyFont="1" applyFill="1" applyBorder="1" applyAlignment="1">
      <alignment horizontal="center" vertical="center"/>
    </xf>
    <xf numFmtId="3" fontId="0" fillId="2" borderId="15" xfId="0" applyNumberFormat="1" applyFont="1" applyFill="1" applyBorder="1" applyAlignment="1">
      <alignment horizontal="center" vertical="center"/>
    </xf>
    <xf numFmtId="3" fontId="0" fillId="2" borderId="14" xfId="0" applyNumberFormat="1" applyFont="1" applyFill="1" applyBorder="1" applyAlignment="1">
      <alignment horizontal="center" vertical="center"/>
    </xf>
    <xf numFmtId="3" fontId="0" fillId="2" borderId="19" xfId="0" applyNumberFormat="1" applyFont="1" applyFill="1" applyBorder="1" applyAlignment="1">
      <alignment horizontal="center" vertical="center"/>
    </xf>
    <xf numFmtId="3" fontId="0" fillId="2" borderId="10" xfId="0" applyNumberFormat="1" applyFont="1" applyFill="1" applyBorder="1" applyAlignment="1">
      <alignment horizontal="center" vertical="center"/>
    </xf>
    <xf numFmtId="3" fontId="0" fillId="2" borderId="11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0家屋" xfId="20"/>
    <cellStyle name="標準_総括表(1)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="75" zoomScaleNormal="75" zoomScaleSheetLayoutView="75" workbookViewId="0" topLeftCell="A1">
      <selection activeCell="K13" sqref="K13"/>
    </sheetView>
  </sheetViews>
  <sheetFormatPr defaultColWidth="9.00390625" defaultRowHeight="13.5"/>
  <cols>
    <col min="1" max="1" width="9.625" style="0" customWidth="1"/>
    <col min="2" max="2" width="15.625" style="0" customWidth="1"/>
    <col min="3" max="5" width="16.625" style="0" customWidth="1"/>
    <col min="6" max="6" width="19.625" style="0" customWidth="1"/>
    <col min="7" max="8" width="18.125" style="0" customWidth="1"/>
    <col min="10" max="10" width="11.75390625" style="0" bestFit="1" customWidth="1"/>
  </cols>
  <sheetData>
    <row r="1" spans="1:15" s="6" customFormat="1" ht="23.25" customHeight="1">
      <c r="A1" s="109" t="s">
        <v>113</v>
      </c>
      <c r="B1" s="110"/>
      <c r="C1" s="110"/>
      <c r="D1" s="110"/>
      <c r="E1" s="110"/>
      <c r="F1" s="110"/>
      <c r="G1" s="110"/>
      <c r="H1" s="110"/>
      <c r="I1" s="110"/>
      <c r="J1" s="5"/>
      <c r="K1" s="5"/>
      <c r="L1" s="5"/>
      <c r="M1" s="5"/>
      <c r="N1" s="5"/>
      <c r="O1" s="5"/>
    </row>
    <row r="2" spans="1:15" s="6" customFormat="1" ht="15" customHeight="1">
      <c r="A2" s="4"/>
      <c r="B2" s="4"/>
      <c r="C2" s="4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3" s="6" customFormat="1" ht="27" customHeight="1">
      <c r="A3" s="7" t="s">
        <v>18</v>
      </c>
      <c r="B3" s="8"/>
      <c r="C3" s="9"/>
    </row>
    <row r="4" spans="1:3" s="6" customFormat="1" ht="15" customHeight="1">
      <c r="A4" s="8"/>
      <c r="B4" s="8"/>
      <c r="C4" s="9"/>
    </row>
    <row r="5" spans="1:8" s="6" customFormat="1" ht="49.5" customHeight="1">
      <c r="A5" s="111"/>
      <c r="B5" s="112"/>
      <c r="C5" s="10" t="s">
        <v>19</v>
      </c>
      <c r="D5" s="10" t="s">
        <v>20</v>
      </c>
      <c r="E5" s="10" t="s">
        <v>21</v>
      </c>
      <c r="F5" s="13"/>
      <c r="H5" s="13"/>
    </row>
    <row r="6" spans="1:8" s="6" customFormat="1" ht="30" customHeight="1">
      <c r="A6" s="113" t="s">
        <v>22</v>
      </c>
      <c r="B6" s="114"/>
      <c r="C6" s="11">
        <f>'内訳（納税義務者）'!C48</f>
        <v>25036</v>
      </c>
      <c r="D6" s="11">
        <f>'内訳（納税義務者）'!D48</f>
        <v>14675</v>
      </c>
      <c r="E6" s="11">
        <f>'内訳（納税義務者）'!E48</f>
        <v>10361</v>
      </c>
      <c r="F6" s="12"/>
      <c r="H6" s="12"/>
    </row>
    <row r="7" spans="3:8" ht="27" customHeight="1">
      <c r="C7" s="1"/>
      <c r="D7" s="1"/>
      <c r="E7" s="1"/>
      <c r="F7" s="1"/>
      <c r="G7" s="1"/>
      <c r="H7" s="1"/>
    </row>
    <row r="8" spans="1:8" ht="22.5" customHeight="1">
      <c r="A8" s="94" t="s">
        <v>3</v>
      </c>
      <c r="B8" s="94"/>
      <c r="C8" s="94" t="s">
        <v>2</v>
      </c>
      <c r="D8" s="94" t="s">
        <v>0</v>
      </c>
      <c r="E8" s="117" t="s">
        <v>10</v>
      </c>
      <c r="F8" s="118"/>
      <c r="G8" s="118"/>
      <c r="H8" s="119"/>
    </row>
    <row r="9" spans="1:8" ht="22.5" customHeight="1">
      <c r="A9" s="95"/>
      <c r="B9" s="95"/>
      <c r="C9" s="95"/>
      <c r="D9" s="95"/>
      <c r="E9" s="115" t="s">
        <v>23</v>
      </c>
      <c r="F9" s="116"/>
      <c r="G9" s="99" t="s">
        <v>27</v>
      </c>
      <c r="H9" s="100"/>
    </row>
    <row r="10" spans="1:8" ht="22.5" customHeight="1">
      <c r="A10" s="96"/>
      <c r="B10" s="96"/>
      <c r="C10" s="14" t="s">
        <v>24</v>
      </c>
      <c r="D10" s="14" t="s">
        <v>25</v>
      </c>
      <c r="E10" s="97" t="s">
        <v>26</v>
      </c>
      <c r="F10" s="98"/>
      <c r="G10" s="97" t="s">
        <v>28</v>
      </c>
      <c r="H10" s="98"/>
    </row>
    <row r="11" spans="1:8" ht="36" customHeight="1">
      <c r="A11" s="85" t="s">
        <v>33</v>
      </c>
      <c r="B11" s="16" t="s">
        <v>6</v>
      </c>
      <c r="C11" s="64">
        <f>'内訳表'!C51</f>
        <v>138893511</v>
      </c>
      <c r="D11" s="64">
        <f>'内訳表'!D51</f>
        <v>134206185</v>
      </c>
      <c r="E11" s="103">
        <f>'内訳表'!E51</f>
        <v>7686940</v>
      </c>
      <c r="F11" s="104"/>
      <c r="G11" s="92">
        <f aca="true" t="shared" si="0" ref="G11:G16">D11-E11</f>
        <v>126519245</v>
      </c>
      <c r="H11" s="93"/>
    </row>
    <row r="12" spans="1:8" ht="36" customHeight="1">
      <c r="A12" s="107"/>
      <c r="B12" s="16" t="s">
        <v>4</v>
      </c>
      <c r="C12" s="64">
        <f>'内訳表'!F51</f>
        <v>113504411</v>
      </c>
      <c r="D12" s="64">
        <f>'内訳表'!G51</f>
        <v>111727310</v>
      </c>
      <c r="E12" s="103">
        <f>'内訳表'!H51</f>
        <v>2487176</v>
      </c>
      <c r="F12" s="104">
        <f>'内訳表'!I51</f>
        <v>3280527</v>
      </c>
      <c r="G12" s="92">
        <f t="shared" si="0"/>
        <v>109240134</v>
      </c>
      <c r="H12" s="93"/>
    </row>
    <row r="13" spans="1:12" ht="36" customHeight="1">
      <c r="A13" s="107"/>
      <c r="B13" s="16" t="s">
        <v>7</v>
      </c>
      <c r="C13" s="64">
        <f>'内訳表'!I51</f>
        <v>3280527</v>
      </c>
      <c r="D13" s="64">
        <f>'内訳表'!J51</f>
        <v>2031695</v>
      </c>
      <c r="E13" s="103">
        <f>'内訳表'!K51</f>
        <v>815284</v>
      </c>
      <c r="F13" s="104">
        <f>'内訳表'!L51</f>
        <v>115403</v>
      </c>
      <c r="G13" s="92">
        <f t="shared" si="0"/>
        <v>1216411</v>
      </c>
      <c r="H13" s="93"/>
      <c r="J13" s="2"/>
      <c r="K13" s="2"/>
      <c r="L13" s="2"/>
    </row>
    <row r="14" spans="1:8" ht="36" customHeight="1">
      <c r="A14" s="107"/>
      <c r="B14" s="16" t="s">
        <v>8</v>
      </c>
      <c r="C14" s="65">
        <f>'内訳表'!L51</f>
        <v>115403</v>
      </c>
      <c r="D14" s="65">
        <f>'内訳表'!M51</f>
        <v>115403</v>
      </c>
      <c r="E14" s="92">
        <f>'内訳表'!N51</f>
        <v>0</v>
      </c>
      <c r="F14" s="93">
        <f>'内訳表'!O51</f>
        <v>6054090</v>
      </c>
      <c r="G14" s="92">
        <f t="shared" si="0"/>
        <v>115403</v>
      </c>
      <c r="H14" s="93"/>
    </row>
    <row r="15" spans="1:8" ht="36" customHeight="1">
      <c r="A15" s="107"/>
      <c r="B15" s="16" t="s">
        <v>5</v>
      </c>
      <c r="C15" s="65">
        <f>'内訳表'!O51</f>
        <v>6054090</v>
      </c>
      <c r="D15" s="65">
        <f>'内訳表'!P51</f>
        <v>5813503</v>
      </c>
      <c r="E15" s="92">
        <f>'内訳表'!Q51</f>
        <v>240587</v>
      </c>
      <c r="F15" s="93">
        <f>'内訳表'!R51</f>
        <v>0</v>
      </c>
      <c r="G15" s="92">
        <f t="shared" si="0"/>
        <v>5572916</v>
      </c>
      <c r="H15" s="93"/>
    </row>
    <row r="16" spans="1:8" ht="36" customHeight="1">
      <c r="A16" s="107"/>
      <c r="B16" s="17" t="s">
        <v>11</v>
      </c>
      <c r="C16" s="65">
        <f>'内訳表'!T51</f>
        <v>89594611</v>
      </c>
      <c r="D16" s="65">
        <f>'内訳表'!U51</f>
        <v>89422239</v>
      </c>
      <c r="E16" s="92">
        <f>'内訳表'!V51</f>
        <v>193570</v>
      </c>
      <c r="F16" s="93">
        <f>'内訳表'!W51</f>
        <v>351442553</v>
      </c>
      <c r="G16" s="92">
        <f t="shared" si="0"/>
        <v>89228669</v>
      </c>
      <c r="H16" s="93"/>
    </row>
    <row r="17" spans="1:8" ht="36" customHeight="1">
      <c r="A17" s="108"/>
      <c r="B17" s="16" t="s">
        <v>29</v>
      </c>
      <c r="C17" s="65">
        <f aca="true" t="shared" si="1" ref="C17:H17">SUM(C11:C16)</f>
        <v>351442553</v>
      </c>
      <c r="D17" s="65">
        <f t="shared" si="1"/>
        <v>343316335</v>
      </c>
      <c r="E17" s="92">
        <f t="shared" si="1"/>
        <v>11423557</v>
      </c>
      <c r="F17" s="93">
        <f t="shared" si="1"/>
        <v>360892573</v>
      </c>
      <c r="G17" s="92">
        <f t="shared" si="1"/>
        <v>331892778</v>
      </c>
      <c r="H17" s="93">
        <f t="shared" si="1"/>
        <v>0</v>
      </c>
    </row>
    <row r="18" spans="1:8" ht="36" customHeight="1">
      <c r="A18" s="85" t="s">
        <v>34</v>
      </c>
      <c r="B18" s="15" t="s">
        <v>12</v>
      </c>
      <c r="C18" s="65">
        <f>'内訳表'!Z51</f>
        <v>110381470</v>
      </c>
      <c r="D18" s="65">
        <f>'内訳表'!AA51</f>
        <v>86709475</v>
      </c>
      <c r="E18" s="88"/>
      <c r="F18" s="89"/>
      <c r="G18" s="88"/>
      <c r="H18" s="89"/>
    </row>
    <row r="19" spans="1:8" ht="36" customHeight="1">
      <c r="A19" s="86"/>
      <c r="B19" s="15" t="s">
        <v>9</v>
      </c>
      <c r="C19" s="65">
        <f>'内訳表'!AB51</f>
        <v>220342493</v>
      </c>
      <c r="D19" s="65">
        <f>'内訳表'!AC51</f>
        <v>138159948</v>
      </c>
      <c r="E19" s="88"/>
      <c r="F19" s="89"/>
      <c r="G19" s="88"/>
      <c r="H19" s="89"/>
    </row>
    <row r="20" spans="1:8" ht="36" customHeight="1">
      <c r="A20" s="87"/>
      <c r="B20" s="16" t="s">
        <v>30</v>
      </c>
      <c r="C20" s="65">
        <f>SUM(C18:C19)</f>
        <v>330723963</v>
      </c>
      <c r="D20" s="65">
        <f>SUM(D18:D19)</f>
        <v>224869423</v>
      </c>
      <c r="E20" s="88"/>
      <c r="F20" s="89"/>
      <c r="G20" s="88"/>
      <c r="H20" s="89"/>
    </row>
    <row r="21" spans="1:8" ht="18" customHeight="1">
      <c r="A21" s="101" t="s">
        <v>1</v>
      </c>
      <c r="B21" s="102"/>
      <c r="C21" s="105">
        <f>C17+C20</f>
        <v>682166516</v>
      </c>
      <c r="D21" s="105">
        <f>D17+D20</f>
        <v>568185758</v>
      </c>
      <c r="E21" s="81"/>
      <c r="F21" s="82"/>
      <c r="G21" s="81"/>
      <c r="H21" s="82"/>
    </row>
    <row r="22" spans="1:8" ht="18" customHeight="1">
      <c r="A22" s="90" t="s">
        <v>31</v>
      </c>
      <c r="B22" s="91"/>
      <c r="C22" s="106"/>
      <c r="D22" s="106"/>
      <c r="E22" s="83"/>
      <c r="F22" s="84"/>
      <c r="G22" s="83"/>
      <c r="H22" s="84"/>
    </row>
    <row r="27" spans="4:8" ht="13.5">
      <c r="D27" s="3"/>
      <c r="E27" s="3"/>
      <c r="F27" s="3"/>
      <c r="H27" s="3"/>
    </row>
  </sheetData>
  <mergeCells count="39">
    <mergeCell ref="D21:D22"/>
    <mergeCell ref="C21:C22"/>
    <mergeCell ref="A11:A17"/>
    <mergeCell ref="A1:I1"/>
    <mergeCell ref="A5:B5"/>
    <mergeCell ref="A6:B6"/>
    <mergeCell ref="E9:F9"/>
    <mergeCell ref="E8:H8"/>
    <mergeCell ref="D8:D9"/>
    <mergeCell ref="C8:C9"/>
    <mergeCell ref="A8:B10"/>
    <mergeCell ref="E10:F10"/>
    <mergeCell ref="G9:H9"/>
    <mergeCell ref="A21:B21"/>
    <mergeCell ref="G10:H10"/>
    <mergeCell ref="E11:F11"/>
    <mergeCell ref="E12:F12"/>
    <mergeCell ref="E13:F13"/>
    <mergeCell ref="E14:F14"/>
    <mergeCell ref="G11:H11"/>
    <mergeCell ref="G12:H12"/>
    <mergeCell ref="G13:H13"/>
    <mergeCell ref="G14:H14"/>
    <mergeCell ref="E17:F17"/>
    <mergeCell ref="G17:H17"/>
    <mergeCell ref="E15:F15"/>
    <mergeCell ref="E16:F16"/>
    <mergeCell ref="G15:H15"/>
    <mergeCell ref="G16:H16"/>
    <mergeCell ref="E21:F22"/>
    <mergeCell ref="G21:H22"/>
    <mergeCell ref="A18:A20"/>
    <mergeCell ref="G18:H18"/>
    <mergeCell ref="G19:H19"/>
    <mergeCell ref="G20:H20"/>
    <mergeCell ref="E18:F18"/>
    <mergeCell ref="E19:F19"/>
    <mergeCell ref="E20:F20"/>
    <mergeCell ref="A22:B2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K48"/>
  <sheetViews>
    <sheetView showGridLines="0" zoomScale="75" zoomScaleNormal="75" workbookViewId="0" topLeftCell="A1">
      <selection activeCell="G7" sqref="G7"/>
    </sheetView>
  </sheetViews>
  <sheetFormatPr defaultColWidth="9.00390625" defaultRowHeight="13.5"/>
  <cols>
    <col min="1" max="1" width="3.50390625" style="19" customWidth="1"/>
    <col min="2" max="2" width="14.75390625" style="19" customWidth="1"/>
    <col min="3" max="11" width="14.625" style="19" customWidth="1"/>
    <col min="12" max="16384" width="9.00390625" style="19" customWidth="1"/>
  </cols>
  <sheetData>
    <row r="1" ht="18.75">
      <c r="A1" s="18" t="s">
        <v>77</v>
      </c>
    </row>
    <row r="2" s="20" customFormat="1" ht="17.25"/>
    <row r="3" spans="1:11" s="21" customFormat="1" ht="17.25" customHeight="1">
      <c r="A3" s="123" t="s">
        <v>78</v>
      </c>
      <c r="B3" s="121" t="s">
        <v>79</v>
      </c>
      <c r="C3" s="120" t="s">
        <v>80</v>
      </c>
      <c r="D3" s="120"/>
      <c r="E3" s="120"/>
      <c r="F3" s="120" t="s">
        <v>81</v>
      </c>
      <c r="G3" s="120"/>
      <c r="H3" s="120"/>
      <c r="I3" s="120" t="s">
        <v>82</v>
      </c>
      <c r="J3" s="120"/>
      <c r="K3" s="120"/>
    </row>
    <row r="4" spans="1:11" s="21" customFormat="1" ht="54" customHeight="1">
      <c r="A4" s="123"/>
      <c r="B4" s="122"/>
      <c r="C4" s="22" t="s">
        <v>35</v>
      </c>
      <c r="D4" s="22" t="s">
        <v>20</v>
      </c>
      <c r="E4" s="22" t="s">
        <v>21</v>
      </c>
      <c r="F4" s="22" t="s">
        <v>35</v>
      </c>
      <c r="G4" s="22" t="s">
        <v>20</v>
      </c>
      <c r="H4" s="22" t="s">
        <v>21</v>
      </c>
      <c r="I4" s="22" t="s">
        <v>35</v>
      </c>
      <c r="J4" s="22" t="s">
        <v>20</v>
      </c>
      <c r="K4" s="22" t="s">
        <v>21</v>
      </c>
    </row>
    <row r="5" spans="1:11" s="21" customFormat="1" ht="15" customHeight="1">
      <c r="A5" s="23">
        <v>1</v>
      </c>
      <c r="B5" s="24" t="s">
        <v>36</v>
      </c>
      <c r="C5" s="25">
        <v>7826</v>
      </c>
      <c r="D5" s="25">
        <v>5198</v>
      </c>
      <c r="E5" s="25">
        <v>2628</v>
      </c>
      <c r="F5" s="25">
        <v>2547</v>
      </c>
      <c r="G5" s="25">
        <v>1969</v>
      </c>
      <c r="H5" s="25">
        <v>578</v>
      </c>
      <c r="I5" s="25">
        <v>5279</v>
      </c>
      <c r="J5" s="25">
        <v>3229</v>
      </c>
      <c r="K5" s="25">
        <v>2050</v>
      </c>
    </row>
    <row r="6" spans="1:11" s="21" customFormat="1" ht="15" customHeight="1">
      <c r="A6" s="26">
        <v>2</v>
      </c>
      <c r="B6" s="27" t="s">
        <v>37</v>
      </c>
      <c r="C6" s="28">
        <v>1479</v>
      </c>
      <c r="D6" s="28">
        <v>994</v>
      </c>
      <c r="E6" s="28">
        <v>485</v>
      </c>
      <c r="F6" s="28">
        <v>111</v>
      </c>
      <c r="G6" s="28">
        <v>85</v>
      </c>
      <c r="H6" s="28">
        <v>26</v>
      </c>
      <c r="I6" s="28">
        <v>1368</v>
      </c>
      <c r="J6" s="28">
        <v>909</v>
      </c>
      <c r="K6" s="28">
        <v>459</v>
      </c>
    </row>
    <row r="7" spans="1:11" s="21" customFormat="1" ht="15" customHeight="1">
      <c r="A7" s="26">
        <v>3</v>
      </c>
      <c r="B7" s="27" t="s">
        <v>38</v>
      </c>
      <c r="C7" s="28">
        <v>637</v>
      </c>
      <c r="D7" s="28">
        <v>284</v>
      </c>
      <c r="E7" s="28">
        <v>353</v>
      </c>
      <c r="F7" s="28">
        <v>55</v>
      </c>
      <c r="G7" s="28">
        <v>34</v>
      </c>
      <c r="H7" s="28">
        <v>21</v>
      </c>
      <c r="I7" s="28">
        <v>582</v>
      </c>
      <c r="J7" s="28">
        <v>250</v>
      </c>
      <c r="K7" s="28">
        <v>332</v>
      </c>
    </row>
    <row r="8" spans="1:11" s="21" customFormat="1" ht="15" customHeight="1">
      <c r="A8" s="26">
        <v>4</v>
      </c>
      <c r="B8" s="27" t="s">
        <v>39</v>
      </c>
      <c r="C8" s="28">
        <v>2021</v>
      </c>
      <c r="D8" s="28">
        <v>1039</v>
      </c>
      <c r="E8" s="28">
        <v>982</v>
      </c>
      <c r="F8" s="28">
        <v>51</v>
      </c>
      <c r="G8" s="28">
        <v>32</v>
      </c>
      <c r="H8" s="28">
        <v>19</v>
      </c>
      <c r="I8" s="28">
        <v>1970</v>
      </c>
      <c r="J8" s="28">
        <v>1007</v>
      </c>
      <c r="K8" s="28">
        <v>963</v>
      </c>
    </row>
    <row r="9" spans="1:11" s="21" customFormat="1" ht="15" customHeight="1">
      <c r="A9" s="26">
        <v>5</v>
      </c>
      <c r="B9" s="27" t="s">
        <v>40</v>
      </c>
      <c r="C9" s="28">
        <v>1030</v>
      </c>
      <c r="D9" s="28">
        <v>577</v>
      </c>
      <c r="E9" s="28">
        <v>453</v>
      </c>
      <c r="F9" s="28">
        <v>136</v>
      </c>
      <c r="G9" s="28">
        <v>115</v>
      </c>
      <c r="H9" s="28">
        <v>21</v>
      </c>
      <c r="I9" s="28">
        <v>894</v>
      </c>
      <c r="J9" s="28">
        <v>462</v>
      </c>
      <c r="K9" s="28">
        <v>432</v>
      </c>
    </row>
    <row r="10" spans="1:11" s="21" customFormat="1" ht="15" customHeight="1">
      <c r="A10" s="26">
        <v>6</v>
      </c>
      <c r="B10" s="27" t="s">
        <v>41</v>
      </c>
      <c r="C10" s="28">
        <v>710</v>
      </c>
      <c r="D10" s="28">
        <v>333</v>
      </c>
      <c r="E10" s="28">
        <v>377</v>
      </c>
      <c r="F10" s="28">
        <v>56</v>
      </c>
      <c r="G10" s="28">
        <v>39</v>
      </c>
      <c r="H10" s="28">
        <v>17</v>
      </c>
      <c r="I10" s="28">
        <v>654</v>
      </c>
      <c r="J10" s="28">
        <v>294</v>
      </c>
      <c r="K10" s="28">
        <v>360</v>
      </c>
    </row>
    <row r="11" spans="1:11" s="21" customFormat="1" ht="15" customHeight="1">
      <c r="A11" s="26">
        <v>7</v>
      </c>
      <c r="B11" s="27" t="s">
        <v>42</v>
      </c>
      <c r="C11" s="28">
        <v>1629</v>
      </c>
      <c r="D11" s="28">
        <v>955</v>
      </c>
      <c r="E11" s="28">
        <v>674</v>
      </c>
      <c r="F11" s="28">
        <v>183</v>
      </c>
      <c r="G11" s="28">
        <v>142</v>
      </c>
      <c r="H11" s="28">
        <v>41</v>
      </c>
      <c r="I11" s="28">
        <v>1446</v>
      </c>
      <c r="J11" s="28">
        <v>813</v>
      </c>
      <c r="K11" s="28">
        <v>633</v>
      </c>
    </row>
    <row r="12" spans="1:11" s="21" customFormat="1" ht="15" customHeight="1">
      <c r="A12" s="26">
        <v>8</v>
      </c>
      <c r="B12" s="27" t="s">
        <v>83</v>
      </c>
      <c r="C12" s="28">
        <v>1208</v>
      </c>
      <c r="D12" s="28">
        <v>741</v>
      </c>
      <c r="E12" s="28">
        <v>467</v>
      </c>
      <c r="F12" s="28">
        <v>206</v>
      </c>
      <c r="G12" s="28">
        <v>152</v>
      </c>
      <c r="H12" s="28">
        <v>54</v>
      </c>
      <c r="I12" s="28">
        <v>1002</v>
      </c>
      <c r="J12" s="28">
        <v>589</v>
      </c>
      <c r="K12" s="28">
        <v>413</v>
      </c>
    </row>
    <row r="13" spans="1:11" s="21" customFormat="1" ht="15" customHeight="1">
      <c r="A13" s="26">
        <v>9</v>
      </c>
      <c r="B13" s="27" t="s">
        <v>84</v>
      </c>
      <c r="C13" s="28">
        <v>1223</v>
      </c>
      <c r="D13" s="28">
        <v>575</v>
      </c>
      <c r="E13" s="28">
        <v>648</v>
      </c>
      <c r="F13" s="28">
        <v>72</v>
      </c>
      <c r="G13" s="28">
        <v>47</v>
      </c>
      <c r="H13" s="28">
        <v>25</v>
      </c>
      <c r="I13" s="28">
        <v>1151</v>
      </c>
      <c r="J13" s="28">
        <v>528</v>
      </c>
      <c r="K13" s="28">
        <v>623</v>
      </c>
    </row>
    <row r="14" spans="1:11" s="21" customFormat="1" ht="15" customHeight="1">
      <c r="A14" s="26">
        <v>10</v>
      </c>
      <c r="B14" s="27" t="s">
        <v>85</v>
      </c>
      <c r="C14" s="28">
        <v>1051</v>
      </c>
      <c r="D14" s="28">
        <v>651</v>
      </c>
      <c r="E14" s="28">
        <v>400</v>
      </c>
      <c r="F14" s="28">
        <v>321</v>
      </c>
      <c r="G14" s="28">
        <v>289</v>
      </c>
      <c r="H14" s="28">
        <v>32</v>
      </c>
      <c r="I14" s="28">
        <v>730</v>
      </c>
      <c r="J14" s="28">
        <v>362</v>
      </c>
      <c r="K14" s="28">
        <v>368</v>
      </c>
    </row>
    <row r="15" spans="1:11" s="21" customFormat="1" ht="15" customHeight="1">
      <c r="A15" s="29">
        <v>11</v>
      </c>
      <c r="B15" s="30" t="s">
        <v>86</v>
      </c>
      <c r="C15" s="31">
        <v>405</v>
      </c>
      <c r="D15" s="31">
        <v>215</v>
      </c>
      <c r="E15" s="31">
        <v>190</v>
      </c>
      <c r="F15" s="31">
        <v>55</v>
      </c>
      <c r="G15" s="31">
        <v>47</v>
      </c>
      <c r="H15" s="31">
        <v>8</v>
      </c>
      <c r="I15" s="31">
        <v>350</v>
      </c>
      <c r="J15" s="31">
        <v>168</v>
      </c>
      <c r="K15" s="31">
        <v>182</v>
      </c>
    </row>
    <row r="16" spans="1:11" s="21" customFormat="1" ht="15" customHeight="1">
      <c r="A16" s="32"/>
      <c r="B16" s="33" t="s">
        <v>87</v>
      </c>
      <c r="C16" s="34">
        <f>SUM(C5:C15)</f>
        <v>19219</v>
      </c>
      <c r="D16" s="34">
        <f aca="true" t="shared" si="0" ref="D16:K16">SUM(D5:D15)</f>
        <v>11562</v>
      </c>
      <c r="E16" s="34">
        <f t="shared" si="0"/>
        <v>7657</v>
      </c>
      <c r="F16" s="34">
        <f t="shared" si="0"/>
        <v>3793</v>
      </c>
      <c r="G16" s="34">
        <f t="shared" si="0"/>
        <v>2951</v>
      </c>
      <c r="H16" s="34">
        <f t="shared" si="0"/>
        <v>842</v>
      </c>
      <c r="I16" s="34">
        <f t="shared" si="0"/>
        <v>15426</v>
      </c>
      <c r="J16" s="34">
        <f t="shared" si="0"/>
        <v>8611</v>
      </c>
      <c r="K16" s="34">
        <f t="shared" si="0"/>
        <v>6815</v>
      </c>
    </row>
    <row r="17" spans="1:11" s="21" customFormat="1" ht="15" customHeight="1">
      <c r="A17" s="35">
        <v>12</v>
      </c>
      <c r="B17" s="36" t="s">
        <v>47</v>
      </c>
      <c r="C17" s="37">
        <v>99</v>
      </c>
      <c r="D17" s="37">
        <v>49</v>
      </c>
      <c r="E17" s="37">
        <v>50</v>
      </c>
      <c r="F17" s="37">
        <v>3</v>
      </c>
      <c r="G17" s="37">
        <v>2</v>
      </c>
      <c r="H17" s="37">
        <v>1</v>
      </c>
      <c r="I17" s="37">
        <v>96</v>
      </c>
      <c r="J17" s="37">
        <v>47</v>
      </c>
      <c r="K17" s="37">
        <v>49</v>
      </c>
    </row>
    <row r="18" spans="1:11" s="21" customFormat="1" ht="15" customHeight="1">
      <c r="A18" s="26">
        <v>13</v>
      </c>
      <c r="B18" s="27" t="s">
        <v>48</v>
      </c>
      <c r="C18" s="28">
        <v>90</v>
      </c>
      <c r="D18" s="28">
        <v>55</v>
      </c>
      <c r="E18" s="28">
        <v>35</v>
      </c>
      <c r="F18" s="28">
        <v>0</v>
      </c>
      <c r="G18" s="28">
        <v>0</v>
      </c>
      <c r="H18" s="28">
        <v>0</v>
      </c>
      <c r="I18" s="28">
        <v>90</v>
      </c>
      <c r="J18" s="28">
        <v>55</v>
      </c>
      <c r="K18" s="28">
        <v>35</v>
      </c>
    </row>
    <row r="19" spans="1:11" s="21" customFormat="1" ht="15" customHeight="1">
      <c r="A19" s="26">
        <v>14</v>
      </c>
      <c r="B19" s="27" t="s">
        <v>49</v>
      </c>
      <c r="C19" s="28">
        <v>60</v>
      </c>
      <c r="D19" s="28">
        <v>34</v>
      </c>
      <c r="E19" s="28">
        <v>26</v>
      </c>
      <c r="F19" s="28">
        <v>1</v>
      </c>
      <c r="G19" s="28">
        <v>1</v>
      </c>
      <c r="H19" s="28">
        <v>0</v>
      </c>
      <c r="I19" s="28">
        <v>59</v>
      </c>
      <c r="J19" s="28">
        <v>33</v>
      </c>
      <c r="K19" s="28">
        <v>26</v>
      </c>
    </row>
    <row r="20" spans="1:11" s="21" customFormat="1" ht="15" customHeight="1">
      <c r="A20" s="26">
        <v>15</v>
      </c>
      <c r="B20" s="27" t="s">
        <v>50</v>
      </c>
      <c r="C20" s="28">
        <v>123</v>
      </c>
      <c r="D20" s="28">
        <v>73</v>
      </c>
      <c r="E20" s="28">
        <v>50</v>
      </c>
      <c r="F20" s="28">
        <v>1</v>
      </c>
      <c r="G20" s="28">
        <v>1</v>
      </c>
      <c r="H20" s="28">
        <v>0</v>
      </c>
      <c r="I20" s="28">
        <v>122</v>
      </c>
      <c r="J20" s="28">
        <v>72</v>
      </c>
      <c r="K20" s="28">
        <v>50</v>
      </c>
    </row>
    <row r="21" spans="1:11" s="21" customFormat="1" ht="15" customHeight="1">
      <c r="A21" s="26">
        <v>16</v>
      </c>
      <c r="B21" s="27" t="s">
        <v>51</v>
      </c>
      <c r="C21" s="28">
        <v>170</v>
      </c>
      <c r="D21" s="28">
        <v>61</v>
      </c>
      <c r="E21" s="28">
        <v>109</v>
      </c>
      <c r="F21" s="28">
        <v>2</v>
      </c>
      <c r="G21" s="28">
        <v>0</v>
      </c>
      <c r="H21" s="28">
        <v>2</v>
      </c>
      <c r="I21" s="28">
        <v>168</v>
      </c>
      <c r="J21" s="28">
        <v>61</v>
      </c>
      <c r="K21" s="28">
        <v>107</v>
      </c>
    </row>
    <row r="22" spans="1:11" s="21" customFormat="1" ht="15" customHeight="1">
      <c r="A22" s="26">
        <v>17</v>
      </c>
      <c r="B22" s="27" t="s">
        <v>52</v>
      </c>
      <c r="C22" s="28">
        <v>247</v>
      </c>
      <c r="D22" s="28">
        <v>113</v>
      </c>
      <c r="E22" s="28">
        <v>134</v>
      </c>
      <c r="F22" s="28">
        <v>14</v>
      </c>
      <c r="G22" s="28">
        <v>11</v>
      </c>
      <c r="H22" s="28">
        <v>3</v>
      </c>
      <c r="I22" s="28">
        <v>233</v>
      </c>
      <c r="J22" s="28">
        <v>102</v>
      </c>
      <c r="K22" s="28">
        <v>131</v>
      </c>
    </row>
    <row r="23" spans="1:11" s="21" customFormat="1" ht="15" customHeight="1">
      <c r="A23" s="26">
        <v>18</v>
      </c>
      <c r="B23" s="27" t="s">
        <v>53</v>
      </c>
      <c r="C23" s="28">
        <v>137</v>
      </c>
      <c r="D23" s="28">
        <v>71</v>
      </c>
      <c r="E23" s="28">
        <v>66</v>
      </c>
      <c r="F23" s="28">
        <v>3</v>
      </c>
      <c r="G23" s="28">
        <v>1</v>
      </c>
      <c r="H23" s="28">
        <v>2</v>
      </c>
      <c r="I23" s="28">
        <v>134</v>
      </c>
      <c r="J23" s="28">
        <v>70</v>
      </c>
      <c r="K23" s="28">
        <v>64</v>
      </c>
    </row>
    <row r="24" spans="1:11" s="21" customFormat="1" ht="15" customHeight="1">
      <c r="A24" s="26">
        <v>19</v>
      </c>
      <c r="B24" s="27" t="s">
        <v>54</v>
      </c>
      <c r="C24" s="28">
        <v>122</v>
      </c>
      <c r="D24" s="28">
        <v>59</v>
      </c>
      <c r="E24" s="28">
        <v>63</v>
      </c>
      <c r="F24" s="28">
        <v>0</v>
      </c>
      <c r="G24" s="28">
        <v>0</v>
      </c>
      <c r="H24" s="28">
        <v>0</v>
      </c>
      <c r="I24" s="28">
        <v>122</v>
      </c>
      <c r="J24" s="28">
        <v>59</v>
      </c>
      <c r="K24" s="28">
        <v>63</v>
      </c>
    </row>
    <row r="25" spans="1:11" s="21" customFormat="1" ht="15" customHeight="1">
      <c r="A25" s="26">
        <v>20</v>
      </c>
      <c r="B25" s="27" t="s">
        <v>55</v>
      </c>
      <c r="C25" s="28">
        <v>99</v>
      </c>
      <c r="D25" s="28">
        <v>50</v>
      </c>
      <c r="E25" s="28">
        <v>49</v>
      </c>
      <c r="F25" s="28">
        <v>4</v>
      </c>
      <c r="G25" s="28">
        <v>4</v>
      </c>
      <c r="H25" s="28">
        <v>0</v>
      </c>
      <c r="I25" s="28">
        <v>95</v>
      </c>
      <c r="J25" s="28">
        <v>46</v>
      </c>
      <c r="K25" s="28">
        <v>49</v>
      </c>
    </row>
    <row r="26" spans="1:11" s="21" customFormat="1" ht="15" customHeight="1">
      <c r="A26" s="26">
        <v>21</v>
      </c>
      <c r="B26" s="27" t="s">
        <v>56</v>
      </c>
      <c r="C26" s="28">
        <v>290</v>
      </c>
      <c r="D26" s="28">
        <v>125</v>
      </c>
      <c r="E26" s="28">
        <v>165</v>
      </c>
      <c r="F26" s="28">
        <v>14</v>
      </c>
      <c r="G26" s="28">
        <v>7</v>
      </c>
      <c r="H26" s="28">
        <v>7</v>
      </c>
      <c r="I26" s="28">
        <v>276</v>
      </c>
      <c r="J26" s="28">
        <v>118</v>
      </c>
      <c r="K26" s="28">
        <v>158</v>
      </c>
    </row>
    <row r="27" spans="1:11" s="21" customFormat="1" ht="15" customHeight="1">
      <c r="A27" s="26">
        <v>22</v>
      </c>
      <c r="B27" s="27" t="s">
        <v>57</v>
      </c>
      <c r="C27" s="28">
        <v>197</v>
      </c>
      <c r="D27" s="28">
        <v>107</v>
      </c>
      <c r="E27" s="28">
        <v>90</v>
      </c>
      <c r="F27" s="28">
        <v>14</v>
      </c>
      <c r="G27" s="28">
        <v>14</v>
      </c>
      <c r="H27" s="28">
        <v>0</v>
      </c>
      <c r="I27" s="28">
        <v>183</v>
      </c>
      <c r="J27" s="28">
        <v>93</v>
      </c>
      <c r="K27" s="28">
        <v>90</v>
      </c>
    </row>
    <row r="28" spans="1:11" s="21" customFormat="1" ht="15" customHeight="1">
      <c r="A28" s="38">
        <v>23</v>
      </c>
      <c r="B28" s="27" t="s">
        <v>58</v>
      </c>
      <c r="C28" s="28">
        <v>661</v>
      </c>
      <c r="D28" s="28">
        <v>323</v>
      </c>
      <c r="E28" s="28">
        <v>338</v>
      </c>
      <c r="F28" s="28">
        <v>61</v>
      </c>
      <c r="G28" s="28">
        <v>46</v>
      </c>
      <c r="H28" s="28">
        <v>15</v>
      </c>
      <c r="I28" s="28">
        <v>600</v>
      </c>
      <c r="J28" s="28">
        <v>277</v>
      </c>
      <c r="K28" s="28">
        <v>323</v>
      </c>
    </row>
    <row r="29" spans="1:11" s="21" customFormat="1" ht="15" customHeight="1">
      <c r="A29" s="26">
        <v>24</v>
      </c>
      <c r="B29" s="27" t="s">
        <v>59</v>
      </c>
      <c r="C29" s="28">
        <v>239</v>
      </c>
      <c r="D29" s="28">
        <v>142</v>
      </c>
      <c r="E29" s="28">
        <v>97</v>
      </c>
      <c r="F29" s="28">
        <v>62</v>
      </c>
      <c r="G29" s="28">
        <v>56</v>
      </c>
      <c r="H29" s="28">
        <v>6</v>
      </c>
      <c r="I29" s="28">
        <v>177</v>
      </c>
      <c r="J29" s="28">
        <v>86</v>
      </c>
      <c r="K29" s="28">
        <v>91</v>
      </c>
    </row>
    <row r="30" spans="1:11" s="21" customFormat="1" ht="15" customHeight="1">
      <c r="A30" s="26">
        <v>25</v>
      </c>
      <c r="B30" s="27" t="s">
        <v>60</v>
      </c>
      <c r="C30" s="28">
        <v>309</v>
      </c>
      <c r="D30" s="28">
        <v>167</v>
      </c>
      <c r="E30" s="28">
        <v>142</v>
      </c>
      <c r="F30" s="28">
        <v>22</v>
      </c>
      <c r="G30" s="28">
        <v>12</v>
      </c>
      <c r="H30" s="28">
        <v>10</v>
      </c>
      <c r="I30" s="28">
        <v>287</v>
      </c>
      <c r="J30" s="28">
        <v>155</v>
      </c>
      <c r="K30" s="28">
        <v>132</v>
      </c>
    </row>
    <row r="31" spans="1:11" s="21" customFormat="1" ht="15" customHeight="1">
      <c r="A31" s="26">
        <v>26</v>
      </c>
      <c r="B31" s="27" t="s">
        <v>61</v>
      </c>
      <c r="C31" s="28">
        <v>699</v>
      </c>
      <c r="D31" s="28">
        <v>357</v>
      </c>
      <c r="E31" s="28">
        <v>342</v>
      </c>
      <c r="F31" s="28">
        <v>23</v>
      </c>
      <c r="G31" s="28">
        <v>16</v>
      </c>
      <c r="H31" s="28">
        <v>7</v>
      </c>
      <c r="I31" s="28">
        <v>676</v>
      </c>
      <c r="J31" s="28">
        <v>341</v>
      </c>
      <c r="K31" s="28">
        <v>335</v>
      </c>
    </row>
    <row r="32" spans="1:11" s="21" customFormat="1" ht="15" customHeight="1">
      <c r="A32" s="26">
        <v>27</v>
      </c>
      <c r="B32" s="27" t="s">
        <v>62</v>
      </c>
      <c r="C32" s="28">
        <v>216</v>
      </c>
      <c r="D32" s="28">
        <v>90</v>
      </c>
      <c r="E32" s="28">
        <v>126</v>
      </c>
      <c r="F32" s="28">
        <v>4</v>
      </c>
      <c r="G32" s="28">
        <v>3</v>
      </c>
      <c r="H32" s="28">
        <v>1</v>
      </c>
      <c r="I32" s="28">
        <v>212</v>
      </c>
      <c r="J32" s="28">
        <v>87</v>
      </c>
      <c r="K32" s="28">
        <v>125</v>
      </c>
    </row>
    <row r="33" spans="1:11" s="21" customFormat="1" ht="15" customHeight="1">
      <c r="A33" s="26">
        <v>28</v>
      </c>
      <c r="B33" s="27" t="s">
        <v>63</v>
      </c>
      <c r="C33" s="28">
        <v>675</v>
      </c>
      <c r="D33" s="28">
        <v>384</v>
      </c>
      <c r="E33" s="28">
        <v>291</v>
      </c>
      <c r="F33" s="28">
        <v>35</v>
      </c>
      <c r="G33" s="28">
        <v>25</v>
      </c>
      <c r="H33" s="28">
        <v>10</v>
      </c>
      <c r="I33" s="28">
        <v>640</v>
      </c>
      <c r="J33" s="28">
        <v>359</v>
      </c>
      <c r="K33" s="28">
        <v>281</v>
      </c>
    </row>
    <row r="34" spans="1:11" s="21" customFormat="1" ht="15" customHeight="1">
      <c r="A34" s="26">
        <v>29</v>
      </c>
      <c r="B34" s="27" t="s">
        <v>64</v>
      </c>
      <c r="C34" s="28">
        <v>54</v>
      </c>
      <c r="D34" s="28">
        <v>39</v>
      </c>
      <c r="E34" s="28">
        <v>15</v>
      </c>
      <c r="F34" s="28">
        <v>17</v>
      </c>
      <c r="G34" s="28">
        <v>16</v>
      </c>
      <c r="H34" s="28">
        <v>1</v>
      </c>
      <c r="I34" s="28">
        <v>37</v>
      </c>
      <c r="J34" s="28">
        <v>23</v>
      </c>
      <c r="K34" s="28">
        <v>14</v>
      </c>
    </row>
    <row r="35" spans="1:11" s="21" customFormat="1" ht="15" customHeight="1">
      <c r="A35" s="29">
        <v>30</v>
      </c>
      <c r="B35" s="30" t="s">
        <v>65</v>
      </c>
      <c r="C35" s="31">
        <v>43</v>
      </c>
      <c r="D35" s="31">
        <v>25</v>
      </c>
      <c r="E35" s="31">
        <v>18</v>
      </c>
      <c r="F35" s="31">
        <v>0</v>
      </c>
      <c r="G35" s="31">
        <v>0</v>
      </c>
      <c r="H35" s="31">
        <v>0</v>
      </c>
      <c r="I35" s="31">
        <v>43</v>
      </c>
      <c r="J35" s="31">
        <v>25</v>
      </c>
      <c r="K35" s="31">
        <v>18</v>
      </c>
    </row>
    <row r="36" spans="1:11" s="21" customFormat="1" ht="15" customHeight="1">
      <c r="A36" s="29">
        <v>31</v>
      </c>
      <c r="B36" s="30" t="s">
        <v>66</v>
      </c>
      <c r="C36" s="31">
        <v>30</v>
      </c>
      <c r="D36" s="31">
        <v>19</v>
      </c>
      <c r="E36" s="31">
        <v>11</v>
      </c>
      <c r="F36" s="31">
        <v>1</v>
      </c>
      <c r="G36" s="31">
        <v>0</v>
      </c>
      <c r="H36" s="31">
        <v>1</v>
      </c>
      <c r="I36" s="31">
        <v>29</v>
      </c>
      <c r="J36" s="31">
        <v>19</v>
      </c>
      <c r="K36" s="31">
        <v>10</v>
      </c>
    </row>
    <row r="37" spans="1:11" s="21" customFormat="1" ht="15" customHeight="1">
      <c r="A37" s="26">
        <v>32</v>
      </c>
      <c r="B37" s="27" t="s">
        <v>67</v>
      </c>
      <c r="C37" s="28">
        <v>25</v>
      </c>
      <c r="D37" s="28">
        <v>19</v>
      </c>
      <c r="E37" s="28">
        <v>6</v>
      </c>
      <c r="F37" s="28">
        <v>3</v>
      </c>
      <c r="G37" s="28">
        <v>3</v>
      </c>
      <c r="H37" s="28">
        <v>0</v>
      </c>
      <c r="I37" s="28">
        <v>22</v>
      </c>
      <c r="J37" s="28">
        <v>16</v>
      </c>
      <c r="K37" s="28">
        <v>6</v>
      </c>
    </row>
    <row r="38" spans="1:11" s="21" customFormat="1" ht="15" customHeight="1">
      <c r="A38" s="35">
        <v>33</v>
      </c>
      <c r="B38" s="36" t="s">
        <v>68</v>
      </c>
      <c r="C38" s="37">
        <v>211</v>
      </c>
      <c r="D38" s="37">
        <v>160</v>
      </c>
      <c r="E38" s="37">
        <v>51</v>
      </c>
      <c r="F38" s="37">
        <v>145</v>
      </c>
      <c r="G38" s="37">
        <v>133</v>
      </c>
      <c r="H38" s="37">
        <v>12</v>
      </c>
      <c r="I38" s="37">
        <v>66</v>
      </c>
      <c r="J38" s="37">
        <v>27</v>
      </c>
      <c r="K38" s="37">
        <v>39</v>
      </c>
    </row>
    <row r="39" spans="1:11" s="21" customFormat="1" ht="15" customHeight="1">
      <c r="A39" s="26">
        <v>34</v>
      </c>
      <c r="B39" s="27" t="s">
        <v>69</v>
      </c>
      <c r="C39" s="37">
        <v>41</v>
      </c>
      <c r="D39" s="37">
        <v>21</v>
      </c>
      <c r="E39" s="37">
        <v>20</v>
      </c>
      <c r="F39" s="37">
        <v>1</v>
      </c>
      <c r="G39" s="37">
        <v>1</v>
      </c>
      <c r="H39" s="37">
        <v>0</v>
      </c>
      <c r="I39" s="37">
        <v>40</v>
      </c>
      <c r="J39" s="37">
        <v>20</v>
      </c>
      <c r="K39" s="37">
        <v>20</v>
      </c>
    </row>
    <row r="40" spans="1:11" s="21" customFormat="1" ht="15" customHeight="1">
      <c r="A40" s="26">
        <v>35</v>
      </c>
      <c r="B40" s="27" t="s">
        <v>70</v>
      </c>
      <c r="C40" s="37">
        <v>48</v>
      </c>
      <c r="D40" s="37">
        <v>26</v>
      </c>
      <c r="E40" s="37">
        <v>22</v>
      </c>
      <c r="F40" s="28">
        <v>1</v>
      </c>
      <c r="G40" s="28">
        <v>0</v>
      </c>
      <c r="H40" s="28">
        <v>1</v>
      </c>
      <c r="I40" s="37">
        <v>47</v>
      </c>
      <c r="J40" s="37">
        <v>26</v>
      </c>
      <c r="K40" s="37">
        <v>21</v>
      </c>
    </row>
    <row r="41" spans="1:11" s="21" customFormat="1" ht="15" customHeight="1">
      <c r="A41" s="26">
        <v>36</v>
      </c>
      <c r="B41" s="27" t="s">
        <v>71</v>
      </c>
      <c r="C41" s="28">
        <v>53</v>
      </c>
      <c r="D41" s="28">
        <v>35</v>
      </c>
      <c r="E41" s="28">
        <v>18</v>
      </c>
      <c r="F41" s="28">
        <v>0</v>
      </c>
      <c r="G41" s="28">
        <v>0</v>
      </c>
      <c r="H41" s="28">
        <v>0</v>
      </c>
      <c r="I41" s="28">
        <v>53</v>
      </c>
      <c r="J41" s="28">
        <v>35</v>
      </c>
      <c r="K41" s="28">
        <v>18</v>
      </c>
    </row>
    <row r="42" spans="1:11" s="21" customFormat="1" ht="15" customHeight="1">
      <c r="A42" s="26">
        <v>37</v>
      </c>
      <c r="B42" s="27" t="s">
        <v>88</v>
      </c>
      <c r="C42" s="28">
        <v>190</v>
      </c>
      <c r="D42" s="28">
        <v>95</v>
      </c>
      <c r="E42" s="28">
        <v>95</v>
      </c>
      <c r="F42" s="28">
        <v>14</v>
      </c>
      <c r="G42" s="28">
        <v>12</v>
      </c>
      <c r="H42" s="28">
        <v>2</v>
      </c>
      <c r="I42" s="28">
        <v>176</v>
      </c>
      <c r="J42" s="28">
        <v>83</v>
      </c>
      <c r="K42" s="28">
        <v>93</v>
      </c>
    </row>
    <row r="43" spans="1:11" s="21" customFormat="1" ht="15" customHeight="1">
      <c r="A43" s="26">
        <v>38</v>
      </c>
      <c r="B43" s="27" t="s">
        <v>89</v>
      </c>
      <c r="C43" s="28">
        <v>202</v>
      </c>
      <c r="D43" s="28">
        <v>89</v>
      </c>
      <c r="E43" s="28">
        <v>113</v>
      </c>
      <c r="F43" s="28">
        <v>14</v>
      </c>
      <c r="G43" s="28">
        <v>6</v>
      </c>
      <c r="H43" s="28">
        <v>8</v>
      </c>
      <c r="I43" s="28">
        <v>188</v>
      </c>
      <c r="J43" s="28">
        <v>83</v>
      </c>
      <c r="K43" s="28">
        <v>105</v>
      </c>
    </row>
    <row r="44" spans="1:11" s="21" customFormat="1" ht="15" customHeight="1">
      <c r="A44" s="26">
        <v>39</v>
      </c>
      <c r="B44" s="27" t="s">
        <v>74</v>
      </c>
      <c r="C44" s="28">
        <v>54</v>
      </c>
      <c r="D44" s="28">
        <v>30</v>
      </c>
      <c r="E44" s="28">
        <v>24</v>
      </c>
      <c r="F44" s="28">
        <v>2</v>
      </c>
      <c r="G44" s="28">
        <v>1</v>
      </c>
      <c r="H44" s="28">
        <v>1</v>
      </c>
      <c r="I44" s="28">
        <v>52</v>
      </c>
      <c r="J44" s="28">
        <v>29</v>
      </c>
      <c r="K44" s="28">
        <v>23</v>
      </c>
    </row>
    <row r="45" spans="1:11" s="21" customFormat="1" ht="15" customHeight="1">
      <c r="A45" s="26">
        <v>40</v>
      </c>
      <c r="B45" s="27" t="s">
        <v>75</v>
      </c>
      <c r="C45" s="28">
        <v>323</v>
      </c>
      <c r="D45" s="28">
        <v>241</v>
      </c>
      <c r="E45" s="28">
        <v>82</v>
      </c>
      <c r="F45" s="28">
        <v>170</v>
      </c>
      <c r="G45" s="28">
        <v>151</v>
      </c>
      <c r="H45" s="28">
        <v>19</v>
      </c>
      <c r="I45" s="28">
        <v>153</v>
      </c>
      <c r="J45" s="28">
        <v>90</v>
      </c>
      <c r="K45" s="28">
        <v>63</v>
      </c>
    </row>
    <row r="46" spans="1:11" s="21" customFormat="1" ht="15" customHeight="1">
      <c r="A46" s="29">
        <v>41</v>
      </c>
      <c r="B46" s="30" t="s">
        <v>76</v>
      </c>
      <c r="C46" s="31">
        <v>110</v>
      </c>
      <c r="D46" s="31">
        <v>54</v>
      </c>
      <c r="E46" s="31">
        <v>56</v>
      </c>
      <c r="F46" s="31">
        <v>27</v>
      </c>
      <c r="G46" s="31">
        <v>15</v>
      </c>
      <c r="H46" s="31">
        <v>12</v>
      </c>
      <c r="I46" s="31">
        <v>83</v>
      </c>
      <c r="J46" s="31">
        <v>39</v>
      </c>
      <c r="K46" s="31">
        <v>44</v>
      </c>
    </row>
    <row r="47" spans="1:11" s="21" customFormat="1" ht="15" customHeight="1">
      <c r="A47" s="32"/>
      <c r="B47" s="33" t="s">
        <v>90</v>
      </c>
      <c r="C47" s="39">
        <f aca="true" t="shared" si="1" ref="C47:K47">SUM(C17:C46)</f>
        <v>5817</v>
      </c>
      <c r="D47" s="39">
        <f t="shared" si="1"/>
        <v>3113</v>
      </c>
      <c r="E47" s="39">
        <f t="shared" si="1"/>
        <v>2704</v>
      </c>
      <c r="F47" s="39">
        <f t="shared" si="1"/>
        <v>658</v>
      </c>
      <c r="G47" s="39">
        <f t="shared" si="1"/>
        <v>537</v>
      </c>
      <c r="H47" s="39">
        <f t="shared" si="1"/>
        <v>121</v>
      </c>
      <c r="I47" s="39">
        <f t="shared" si="1"/>
        <v>5159</v>
      </c>
      <c r="J47" s="39">
        <f t="shared" si="1"/>
        <v>2576</v>
      </c>
      <c r="K47" s="39">
        <f t="shared" si="1"/>
        <v>2583</v>
      </c>
    </row>
    <row r="48" spans="1:11" s="21" customFormat="1" ht="15" customHeight="1">
      <c r="A48" s="40"/>
      <c r="B48" s="41" t="s">
        <v>91</v>
      </c>
      <c r="C48" s="42">
        <f aca="true" t="shared" si="2" ref="C48:K48">C16+C47</f>
        <v>25036</v>
      </c>
      <c r="D48" s="42">
        <f t="shared" si="2"/>
        <v>14675</v>
      </c>
      <c r="E48" s="42">
        <f t="shared" si="2"/>
        <v>10361</v>
      </c>
      <c r="F48" s="42">
        <f t="shared" si="2"/>
        <v>4451</v>
      </c>
      <c r="G48" s="42">
        <f t="shared" si="2"/>
        <v>3488</v>
      </c>
      <c r="H48" s="42">
        <f t="shared" si="2"/>
        <v>963</v>
      </c>
      <c r="I48" s="42">
        <f t="shared" si="2"/>
        <v>20585</v>
      </c>
      <c r="J48" s="42">
        <f t="shared" si="2"/>
        <v>11187</v>
      </c>
      <c r="K48" s="42">
        <f t="shared" si="2"/>
        <v>9398</v>
      </c>
    </row>
  </sheetData>
  <mergeCells count="5">
    <mergeCell ref="I3:K3"/>
    <mergeCell ref="C3:E3"/>
    <mergeCell ref="B3:B4"/>
    <mergeCell ref="A3:A4"/>
    <mergeCell ref="F3:H3"/>
  </mergeCells>
  <printOptions horizontalCentered="1"/>
  <pageMargins left="0.3937007874015748" right="0.3937007874015748" top="0.5905511811023623" bottom="0.4330708661417323" header="0.5118110236220472" footer="0.2362204724409449"/>
  <pageSetup fitToWidth="7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51"/>
  <sheetViews>
    <sheetView tabSelected="1" zoomScaleSheetLayoutView="75" workbookViewId="0" topLeftCell="A1">
      <pane xSplit="2" ySplit="7" topLeftCell="C1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H25" sqref="H25"/>
    </sheetView>
  </sheetViews>
  <sheetFormatPr defaultColWidth="9.00390625" defaultRowHeight="13.5"/>
  <cols>
    <col min="1" max="1" width="3.625" style="44" customWidth="1"/>
    <col min="2" max="2" width="13.75390625" style="44" bestFit="1" customWidth="1"/>
    <col min="3" max="17" width="12.625" style="44" customWidth="1"/>
    <col min="18" max="18" width="3.625" style="44" customWidth="1"/>
    <col min="19" max="19" width="13.75390625" style="44" bestFit="1" customWidth="1"/>
    <col min="20" max="25" width="12.625" style="44" customWidth="1"/>
    <col min="26" max="33" width="14.625" style="44" customWidth="1"/>
    <col min="34" max="40" width="3.375" style="44" bestFit="1" customWidth="1"/>
    <col min="41" max="16384" width="9.00390625" style="44" customWidth="1"/>
  </cols>
  <sheetData>
    <row r="1" spans="1:19" ht="21">
      <c r="A1" s="53" t="s">
        <v>110</v>
      </c>
      <c r="B1" s="43"/>
      <c r="R1" s="53" t="s">
        <v>110</v>
      </c>
      <c r="S1" s="43"/>
    </row>
    <row r="2" spans="1:19" ht="15" customHeight="1">
      <c r="A2" s="53"/>
      <c r="B2" s="43"/>
      <c r="R2" s="53"/>
      <c r="S2" s="43"/>
    </row>
    <row r="3" spans="1:19" ht="17.25">
      <c r="A3" s="63" t="s">
        <v>111</v>
      </c>
      <c r="B3" s="43"/>
      <c r="R3" s="63" t="s">
        <v>112</v>
      </c>
      <c r="S3" s="43"/>
    </row>
    <row r="4" spans="1:33" ht="16.5" customHeight="1">
      <c r="A4" s="127" t="s">
        <v>93</v>
      </c>
      <c r="B4" s="130" t="s">
        <v>94</v>
      </c>
      <c r="C4" s="124" t="s">
        <v>95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6"/>
      <c r="R4" s="127" t="s">
        <v>93</v>
      </c>
      <c r="S4" s="130" t="s">
        <v>94</v>
      </c>
      <c r="T4" s="124" t="s">
        <v>32</v>
      </c>
      <c r="U4" s="125"/>
      <c r="V4" s="125"/>
      <c r="W4" s="125"/>
      <c r="X4" s="125"/>
      <c r="Y4" s="126"/>
      <c r="Z4" s="124" t="s">
        <v>109</v>
      </c>
      <c r="AA4" s="125"/>
      <c r="AB4" s="125"/>
      <c r="AC4" s="125"/>
      <c r="AD4" s="125"/>
      <c r="AE4" s="126"/>
      <c r="AF4" s="124" t="s">
        <v>96</v>
      </c>
      <c r="AG4" s="126"/>
    </row>
    <row r="5" spans="1:33" ht="16.5" customHeight="1">
      <c r="A5" s="128"/>
      <c r="B5" s="131"/>
      <c r="C5" s="124" t="s">
        <v>92</v>
      </c>
      <c r="D5" s="125"/>
      <c r="E5" s="125"/>
      <c r="F5" s="124" t="s">
        <v>102</v>
      </c>
      <c r="G5" s="125"/>
      <c r="H5" s="125"/>
      <c r="I5" s="124" t="s">
        <v>103</v>
      </c>
      <c r="J5" s="125"/>
      <c r="K5" s="125"/>
      <c r="L5" s="124" t="s">
        <v>104</v>
      </c>
      <c r="M5" s="125"/>
      <c r="N5" s="125"/>
      <c r="O5" s="124" t="s">
        <v>105</v>
      </c>
      <c r="P5" s="125"/>
      <c r="Q5" s="126"/>
      <c r="R5" s="128"/>
      <c r="S5" s="131"/>
      <c r="T5" s="124" t="s">
        <v>106</v>
      </c>
      <c r="U5" s="125"/>
      <c r="V5" s="125"/>
      <c r="W5" s="124" t="s">
        <v>108</v>
      </c>
      <c r="X5" s="125"/>
      <c r="Y5" s="125"/>
      <c r="Z5" s="134" t="s">
        <v>99</v>
      </c>
      <c r="AA5" s="138"/>
      <c r="AB5" s="134" t="s">
        <v>15</v>
      </c>
      <c r="AC5" s="138"/>
      <c r="AD5" s="134" t="s">
        <v>100</v>
      </c>
      <c r="AE5" s="138"/>
      <c r="AF5" s="136" t="s">
        <v>97</v>
      </c>
      <c r="AG5" s="138" t="s">
        <v>98</v>
      </c>
    </row>
    <row r="6" spans="1:33" ht="16.5" customHeight="1">
      <c r="A6" s="128"/>
      <c r="B6" s="132"/>
      <c r="C6" s="54" t="s">
        <v>97</v>
      </c>
      <c r="D6" s="134" t="s">
        <v>17</v>
      </c>
      <c r="E6" s="135"/>
      <c r="F6" s="54" t="s">
        <v>97</v>
      </c>
      <c r="G6" s="134" t="s">
        <v>17</v>
      </c>
      <c r="H6" s="135"/>
      <c r="I6" s="54" t="s">
        <v>97</v>
      </c>
      <c r="J6" s="134" t="s">
        <v>17</v>
      </c>
      <c r="K6" s="135"/>
      <c r="L6" s="54" t="s">
        <v>97</v>
      </c>
      <c r="M6" s="134" t="s">
        <v>17</v>
      </c>
      <c r="N6" s="135"/>
      <c r="O6" s="54" t="s">
        <v>97</v>
      </c>
      <c r="P6" s="134" t="s">
        <v>17</v>
      </c>
      <c r="Q6" s="138"/>
      <c r="R6" s="128"/>
      <c r="S6" s="132"/>
      <c r="T6" s="54" t="s">
        <v>97</v>
      </c>
      <c r="U6" s="134" t="s">
        <v>17</v>
      </c>
      <c r="V6" s="135"/>
      <c r="W6" s="54" t="s">
        <v>97</v>
      </c>
      <c r="X6" s="134" t="s">
        <v>17</v>
      </c>
      <c r="Y6" s="135"/>
      <c r="Z6" s="140"/>
      <c r="AA6" s="141"/>
      <c r="AB6" s="140"/>
      <c r="AC6" s="141"/>
      <c r="AD6" s="140"/>
      <c r="AE6" s="141"/>
      <c r="AF6" s="137"/>
      <c r="AG6" s="139"/>
    </row>
    <row r="7" spans="1:33" ht="16.5" customHeight="1">
      <c r="A7" s="129"/>
      <c r="B7" s="133"/>
      <c r="C7" s="55" t="s">
        <v>101</v>
      </c>
      <c r="D7" s="55"/>
      <c r="E7" s="56" t="s">
        <v>107</v>
      </c>
      <c r="F7" s="55" t="s">
        <v>101</v>
      </c>
      <c r="G7" s="55"/>
      <c r="H7" s="56" t="s">
        <v>107</v>
      </c>
      <c r="I7" s="55" t="s">
        <v>101</v>
      </c>
      <c r="J7" s="55"/>
      <c r="K7" s="56" t="s">
        <v>107</v>
      </c>
      <c r="L7" s="55" t="s">
        <v>101</v>
      </c>
      <c r="M7" s="55"/>
      <c r="N7" s="56" t="s">
        <v>107</v>
      </c>
      <c r="O7" s="55" t="s">
        <v>101</v>
      </c>
      <c r="P7" s="55"/>
      <c r="Q7" s="56" t="s">
        <v>107</v>
      </c>
      <c r="R7" s="129"/>
      <c r="S7" s="133"/>
      <c r="T7" s="55" t="s">
        <v>101</v>
      </c>
      <c r="U7" s="55"/>
      <c r="V7" s="56" t="s">
        <v>107</v>
      </c>
      <c r="W7" s="55" t="s">
        <v>101</v>
      </c>
      <c r="X7" s="55"/>
      <c r="Y7" s="56" t="s">
        <v>107</v>
      </c>
      <c r="Z7" s="57" t="s">
        <v>16</v>
      </c>
      <c r="AA7" s="57" t="s">
        <v>17</v>
      </c>
      <c r="AB7" s="57" t="s">
        <v>16</v>
      </c>
      <c r="AC7" s="57" t="s">
        <v>17</v>
      </c>
      <c r="AD7" s="57" t="s">
        <v>16</v>
      </c>
      <c r="AE7" s="57" t="s">
        <v>17</v>
      </c>
      <c r="AF7" s="55" t="s">
        <v>101</v>
      </c>
      <c r="AG7" s="58" t="s">
        <v>101</v>
      </c>
    </row>
    <row r="8" spans="1:40" ht="16.5" customHeight="1">
      <c r="A8" s="45">
        <v>1</v>
      </c>
      <c r="B8" s="50" t="s">
        <v>36</v>
      </c>
      <c r="C8" s="69">
        <v>38684510</v>
      </c>
      <c r="D8" s="69">
        <v>35081445</v>
      </c>
      <c r="E8" s="69">
        <v>6752616</v>
      </c>
      <c r="F8" s="69">
        <v>18160955</v>
      </c>
      <c r="G8" s="69">
        <v>17808421</v>
      </c>
      <c r="H8" s="69">
        <v>1067911</v>
      </c>
      <c r="I8" s="69">
        <v>618791</v>
      </c>
      <c r="J8" s="69">
        <v>367937</v>
      </c>
      <c r="K8" s="69">
        <v>250854</v>
      </c>
      <c r="L8" s="69">
        <v>105564</v>
      </c>
      <c r="M8" s="69">
        <v>105564</v>
      </c>
      <c r="N8" s="69">
        <v>0</v>
      </c>
      <c r="O8" s="69">
        <v>3118289</v>
      </c>
      <c r="P8" s="69">
        <v>2880684</v>
      </c>
      <c r="Q8" s="69">
        <v>237605</v>
      </c>
      <c r="R8" s="45">
        <v>1</v>
      </c>
      <c r="S8" s="50" t="str">
        <f>B8</f>
        <v>那 覇 市</v>
      </c>
      <c r="T8" s="75">
        <v>29059274</v>
      </c>
      <c r="U8" s="75">
        <v>29026556</v>
      </c>
      <c r="V8" s="75">
        <v>99365</v>
      </c>
      <c r="W8" s="75">
        <v>89747383</v>
      </c>
      <c r="X8" s="75">
        <v>85270607</v>
      </c>
      <c r="Y8" s="75">
        <v>8408351</v>
      </c>
      <c r="Z8" s="75">
        <v>51702106</v>
      </c>
      <c r="AA8" s="75">
        <v>36610061</v>
      </c>
      <c r="AB8" s="75">
        <v>26198936</v>
      </c>
      <c r="AC8" s="75">
        <v>14984202</v>
      </c>
      <c r="AD8" s="75">
        <v>77901042</v>
      </c>
      <c r="AE8" s="75">
        <v>51594263</v>
      </c>
      <c r="AF8" s="75">
        <v>167648425</v>
      </c>
      <c r="AG8" s="75">
        <v>136864870</v>
      </c>
      <c r="AH8" s="44" t="str">
        <f>IF(W8=SUM(C8,F8,I8,L8,O8,T8),"○","×")</f>
        <v>○</v>
      </c>
      <c r="AI8" s="44" t="str">
        <f>IF(X8=SUM(D8,G8,J8,M8,P8,U8),"○","×")</f>
        <v>○</v>
      </c>
      <c r="AJ8" s="44" t="str">
        <f>IF(Y8=SUM(E8,H8,K8,N8,Q8,V8),"○","×")</f>
        <v>○</v>
      </c>
      <c r="AK8" s="44" t="str">
        <f>IF(AD8=SUM(Z8,AB8),"○","×")</f>
        <v>○</v>
      </c>
      <c r="AL8" s="44" t="str">
        <f>IF(AE8=SUM(AA8,AC8),"○","×")</f>
        <v>○</v>
      </c>
      <c r="AM8" s="44" t="str">
        <f>IF(AF8=AD8+W8,"○","×")</f>
        <v>○</v>
      </c>
      <c r="AN8" s="44" t="str">
        <f>IF(AG8=AE8+X8,"○","×")</f>
        <v>○</v>
      </c>
    </row>
    <row r="9" spans="1:40" ht="16.5" customHeight="1">
      <c r="A9" s="46">
        <v>2</v>
      </c>
      <c r="B9" s="51" t="s">
        <v>37</v>
      </c>
      <c r="C9" s="70">
        <v>3430372</v>
      </c>
      <c r="D9" s="70">
        <v>3416592</v>
      </c>
      <c r="E9" s="70">
        <v>13553</v>
      </c>
      <c r="F9" s="70">
        <v>3038169</v>
      </c>
      <c r="G9" s="70">
        <v>3033895</v>
      </c>
      <c r="H9" s="70">
        <v>19591</v>
      </c>
      <c r="I9" s="70">
        <v>81751</v>
      </c>
      <c r="J9" s="70">
        <v>78670</v>
      </c>
      <c r="K9" s="70">
        <v>3081</v>
      </c>
      <c r="L9" s="70">
        <v>0</v>
      </c>
      <c r="M9" s="70">
        <v>0</v>
      </c>
      <c r="N9" s="70">
        <v>0</v>
      </c>
      <c r="O9" s="70">
        <v>1059905</v>
      </c>
      <c r="P9" s="70">
        <v>1059905</v>
      </c>
      <c r="Q9" s="70">
        <v>0</v>
      </c>
      <c r="R9" s="46">
        <v>2</v>
      </c>
      <c r="S9" s="51" t="str">
        <f aca="true" t="shared" si="0" ref="S9:S49">B9</f>
        <v>宜野湾市</v>
      </c>
      <c r="T9" s="76">
        <v>4725530</v>
      </c>
      <c r="U9" s="76">
        <v>4720389</v>
      </c>
      <c r="V9" s="76">
        <v>5141</v>
      </c>
      <c r="W9" s="76">
        <v>12335727</v>
      </c>
      <c r="X9" s="76">
        <v>12309451</v>
      </c>
      <c r="Y9" s="76">
        <v>41366</v>
      </c>
      <c r="Z9" s="76">
        <v>2023260</v>
      </c>
      <c r="AA9" s="76">
        <v>2003176</v>
      </c>
      <c r="AB9" s="76">
        <v>6335006</v>
      </c>
      <c r="AC9" s="76">
        <v>4177885</v>
      </c>
      <c r="AD9" s="76">
        <v>8358266</v>
      </c>
      <c r="AE9" s="76">
        <v>6181061</v>
      </c>
      <c r="AF9" s="76">
        <v>20693993</v>
      </c>
      <c r="AG9" s="76">
        <v>18490512</v>
      </c>
      <c r="AH9" s="44" t="str">
        <f aca="true" t="shared" si="1" ref="AH9:AH51">IF(W9=SUM(C9,F9,I9,L9,O9,T9),"○","×")</f>
        <v>○</v>
      </c>
      <c r="AI9" s="44" t="str">
        <f aca="true" t="shared" si="2" ref="AI9:AI51">IF(X9=SUM(D9,G9,J9,M9,P9,U9),"○","×")</f>
        <v>○</v>
      </c>
      <c r="AJ9" s="44" t="str">
        <f aca="true" t="shared" si="3" ref="AJ9:AJ51">IF(Y9=SUM(E9,H9,K9,N9,Q9,V9),"○","×")</f>
        <v>○</v>
      </c>
      <c r="AK9" s="44" t="str">
        <f aca="true" t="shared" si="4" ref="AK9:AK51">IF(AD9=SUM(Z9,AB9),"○","×")</f>
        <v>○</v>
      </c>
      <c r="AL9" s="44" t="str">
        <f aca="true" t="shared" si="5" ref="AL9:AL51">IF(AE9=SUM(AA9,AC9),"○","×")</f>
        <v>○</v>
      </c>
      <c r="AM9" s="44" t="str">
        <f aca="true" t="shared" si="6" ref="AM9:AM51">IF(AF9=AD9+W9,"○","×")</f>
        <v>○</v>
      </c>
      <c r="AN9" s="44" t="str">
        <f aca="true" t="shared" si="7" ref="AN9:AN51">IF(AG9=AE9+X9,"○","×")</f>
        <v>○</v>
      </c>
    </row>
    <row r="10" spans="1:40" ht="16.5" customHeight="1">
      <c r="A10" s="46">
        <v>3</v>
      </c>
      <c r="B10" s="51" t="s">
        <v>38</v>
      </c>
      <c r="C10" s="70">
        <v>4843727</v>
      </c>
      <c r="D10" s="70">
        <v>4741590</v>
      </c>
      <c r="E10" s="70">
        <v>102079</v>
      </c>
      <c r="F10" s="70">
        <v>4382241</v>
      </c>
      <c r="G10" s="70">
        <v>4304480</v>
      </c>
      <c r="H10" s="70">
        <v>114319</v>
      </c>
      <c r="I10" s="70">
        <v>123793</v>
      </c>
      <c r="J10" s="70">
        <v>95144</v>
      </c>
      <c r="K10" s="70">
        <v>28649</v>
      </c>
      <c r="L10" s="70">
        <v>0</v>
      </c>
      <c r="M10" s="70">
        <v>0</v>
      </c>
      <c r="N10" s="70">
        <v>0</v>
      </c>
      <c r="O10" s="70">
        <v>112986</v>
      </c>
      <c r="P10" s="70">
        <v>112986</v>
      </c>
      <c r="Q10" s="70">
        <v>0</v>
      </c>
      <c r="R10" s="46">
        <v>3</v>
      </c>
      <c r="S10" s="51" t="str">
        <f t="shared" si="0"/>
        <v>石 垣 市</v>
      </c>
      <c r="T10" s="76">
        <v>2651316</v>
      </c>
      <c r="U10" s="76">
        <v>2646770</v>
      </c>
      <c r="V10" s="76">
        <v>4542</v>
      </c>
      <c r="W10" s="76">
        <v>12114063</v>
      </c>
      <c r="X10" s="76">
        <v>11900970</v>
      </c>
      <c r="Y10" s="76">
        <v>249589</v>
      </c>
      <c r="Z10" s="76">
        <v>5152315</v>
      </c>
      <c r="AA10" s="76">
        <v>4170538</v>
      </c>
      <c r="AB10" s="76">
        <v>8284030</v>
      </c>
      <c r="AC10" s="76">
        <v>4776316</v>
      </c>
      <c r="AD10" s="76">
        <v>13436345</v>
      </c>
      <c r="AE10" s="76">
        <v>8946854</v>
      </c>
      <c r="AF10" s="76">
        <v>25550408</v>
      </c>
      <c r="AG10" s="76">
        <v>20847824</v>
      </c>
      <c r="AH10" s="44" t="str">
        <f t="shared" si="1"/>
        <v>○</v>
      </c>
      <c r="AI10" s="44" t="str">
        <f t="shared" si="2"/>
        <v>○</v>
      </c>
      <c r="AJ10" s="44" t="str">
        <f t="shared" si="3"/>
        <v>○</v>
      </c>
      <c r="AK10" s="44" t="str">
        <f t="shared" si="4"/>
        <v>○</v>
      </c>
      <c r="AL10" s="44" t="str">
        <f t="shared" si="5"/>
        <v>○</v>
      </c>
      <c r="AM10" s="44" t="str">
        <f t="shared" si="6"/>
        <v>○</v>
      </c>
      <c r="AN10" s="44" t="str">
        <f t="shared" si="7"/>
        <v>○</v>
      </c>
    </row>
    <row r="11" spans="1:40" ht="16.5" customHeight="1">
      <c r="A11" s="46">
        <v>4</v>
      </c>
      <c r="B11" s="51" t="s">
        <v>39</v>
      </c>
      <c r="C11" s="70">
        <v>7800188</v>
      </c>
      <c r="D11" s="70">
        <v>7754228</v>
      </c>
      <c r="E11" s="70">
        <v>41797</v>
      </c>
      <c r="F11" s="70">
        <v>8796203</v>
      </c>
      <c r="G11" s="70">
        <v>8752880</v>
      </c>
      <c r="H11" s="70">
        <v>59760</v>
      </c>
      <c r="I11" s="70">
        <v>91173</v>
      </c>
      <c r="J11" s="70">
        <v>78636</v>
      </c>
      <c r="K11" s="70">
        <v>12537</v>
      </c>
      <c r="L11" s="70">
        <v>0</v>
      </c>
      <c r="M11" s="70">
        <v>0</v>
      </c>
      <c r="N11" s="70">
        <v>0</v>
      </c>
      <c r="O11" s="70">
        <v>461657</v>
      </c>
      <c r="P11" s="70">
        <v>461657</v>
      </c>
      <c r="Q11" s="70">
        <v>0</v>
      </c>
      <c r="R11" s="46">
        <v>4</v>
      </c>
      <c r="S11" s="51" t="str">
        <f t="shared" si="0"/>
        <v>浦 添 市</v>
      </c>
      <c r="T11" s="76">
        <v>10699795</v>
      </c>
      <c r="U11" s="76">
        <v>10694038</v>
      </c>
      <c r="V11" s="76">
        <v>5636</v>
      </c>
      <c r="W11" s="76">
        <v>27849016</v>
      </c>
      <c r="X11" s="76">
        <v>27741439</v>
      </c>
      <c r="Y11" s="76">
        <v>119730</v>
      </c>
      <c r="Z11" s="76">
        <v>3953986</v>
      </c>
      <c r="AA11" s="76">
        <v>3713660</v>
      </c>
      <c r="AB11" s="76">
        <v>21458716</v>
      </c>
      <c r="AC11" s="76">
        <v>13809537</v>
      </c>
      <c r="AD11" s="76">
        <v>25412702</v>
      </c>
      <c r="AE11" s="76">
        <v>17523197</v>
      </c>
      <c r="AF11" s="76">
        <v>53261718</v>
      </c>
      <c r="AG11" s="76">
        <v>45264636</v>
      </c>
      <c r="AH11" s="44" t="str">
        <f t="shared" si="1"/>
        <v>○</v>
      </c>
      <c r="AI11" s="44" t="str">
        <f t="shared" si="2"/>
        <v>○</v>
      </c>
      <c r="AJ11" s="44" t="str">
        <f t="shared" si="3"/>
        <v>○</v>
      </c>
      <c r="AK11" s="44" t="str">
        <f t="shared" si="4"/>
        <v>○</v>
      </c>
      <c r="AL11" s="44" t="str">
        <f t="shared" si="5"/>
        <v>○</v>
      </c>
      <c r="AM11" s="44" t="str">
        <f t="shared" si="6"/>
        <v>○</v>
      </c>
      <c r="AN11" s="44" t="str">
        <f t="shared" si="7"/>
        <v>○</v>
      </c>
    </row>
    <row r="12" spans="1:40" ht="16.5" customHeight="1">
      <c r="A12" s="46">
        <v>5</v>
      </c>
      <c r="B12" s="51" t="s">
        <v>40</v>
      </c>
      <c r="C12" s="70">
        <v>8730338</v>
      </c>
      <c r="D12" s="70">
        <v>8613912</v>
      </c>
      <c r="E12" s="70">
        <v>86572</v>
      </c>
      <c r="F12" s="70">
        <v>9836641</v>
      </c>
      <c r="G12" s="70">
        <v>9768960</v>
      </c>
      <c r="H12" s="70">
        <v>89975</v>
      </c>
      <c r="I12" s="70">
        <v>229609</v>
      </c>
      <c r="J12" s="70">
        <v>153256</v>
      </c>
      <c r="K12" s="70">
        <v>76353</v>
      </c>
      <c r="L12" s="70">
        <v>0</v>
      </c>
      <c r="M12" s="70">
        <v>0</v>
      </c>
      <c r="N12" s="70">
        <v>0</v>
      </c>
      <c r="O12" s="70">
        <v>98448</v>
      </c>
      <c r="P12" s="70">
        <v>98448</v>
      </c>
      <c r="Q12" s="70">
        <v>0</v>
      </c>
      <c r="R12" s="46">
        <v>5</v>
      </c>
      <c r="S12" s="51" t="str">
        <f t="shared" si="0"/>
        <v>名 護 市</v>
      </c>
      <c r="T12" s="76">
        <v>4798104</v>
      </c>
      <c r="U12" s="76">
        <v>4758368</v>
      </c>
      <c r="V12" s="76">
        <v>24716</v>
      </c>
      <c r="W12" s="76">
        <v>23693140</v>
      </c>
      <c r="X12" s="76">
        <v>23392944</v>
      </c>
      <c r="Y12" s="76">
        <v>277616</v>
      </c>
      <c r="Z12" s="76">
        <v>1864435</v>
      </c>
      <c r="AA12" s="76">
        <v>1827083</v>
      </c>
      <c r="AB12" s="76">
        <v>8357629</v>
      </c>
      <c r="AC12" s="76">
        <v>5309386</v>
      </c>
      <c r="AD12" s="76">
        <v>10222064</v>
      </c>
      <c r="AE12" s="76">
        <v>7136469</v>
      </c>
      <c r="AF12" s="76">
        <v>33915204</v>
      </c>
      <c r="AG12" s="76">
        <v>30529413</v>
      </c>
      <c r="AH12" s="44" t="str">
        <f t="shared" si="1"/>
        <v>○</v>
      </c>
      <c r="AI12" s="44" t="str">
        <f t="shared" si="2"/>
        <v>○</v>
      </c>
      <c r="AJ12" s="44" t="str">
        <f t="shared" si="3"/>
        <v>○</v>
      </c>
      <c r="AK12" s="44" t="str">
        <f t="shared" si="4"/>
        <v>○</v>
      </c>
      <c r="AL12" s="44" t="str">
        <f t="shared" si="5"/>
        <v>○</v>
      </c>
      <c r="AM12" s="44" t="str">
        <f t="shared" si="6"/>
        <v>○</v>
      </c>
      <c r="AN12" s="44" t="str">
        <f t="shared" si="7"/>
        <v>○</v>
      </c>
    </row>
    <row r="13" spans="1:40" ht="16.5" customHeight="1">
      <c r="A13" s="47">
        <v>6</v>
      </c>
      <c r="B13" s="52" t="s">
        <v>41</v>
      </c>
      <c r="C13" s="71">
        <v>5561116</v>
      </c>
      <c r="D13" s="71">
        <v>5550720</v>
      </c>
      <c r="E13" s="71">
        <v>10253</v>
      </c>
      <c r="F13" s="71">
        <v>7071417</v>
      </c>
      <c r="G13" s="71">
        <v>7066409</v>
      </c>
      <c r="H13" s="71">
        <v>14890</v>
      </c>
      <c r="I13" s="71">
        <v>75131</v>
      </c>
      <c r="J13" s="71">
        <v>75131</v>
      </c>
      <c r="K13" s="71">
        <v>0</v>
      </c>
      <c r="L13" s="71">
        <v>0</v>
      </c>
      <c r="M13" s="71">
        <v>0</v>
      </c>
      <c r="N13" s="71">
        <v>0</v>
      </c>
      <c r="O13" s="71">
        <v>162399</v>
      </c>
      <c r="P13" s="71">
        <v>162399</v>
      </c>
      <c r="Q13" s="71">
        <v>0</v>
      </c>
      <c r="R13" s="47">
        <v>6</v>
      </c>
      <c r="S13" s="52" t="str">
        <f t="shared" si="0"/>
        <v>糸 満 市</v>
      </c>
      <c r="T13" s="77">
        <v>3299574</v>
      </c>
      <c r="U13" s="77">
        <v>3295687</v>
      </c>
      <c r="V13" s="77">
        <v>3888</v>
      </c>
      <c r="W13" s="77">
        <v>16169637</v>
      </c>
      <c r="X13" s="77">
        <v>16150346</v>
      </c>
      <c r="Y13" s="77">
        <v>29031</v>
      </c>
      <c r="Z13" s="77">
        <v>1591774</v>
      </c>
      <c r="AA13" s="77">
        <v>1580223</v>
      </c>
      <c r="AB13" s="77">
        <v>4059052</v>
      </c>
      <c r="AC13" s="77">
        <v>2678991</v>
      </c>
      <c r="AD13" s="77">
        <v>5650826</v>
      </c>
      <c r="AE13" s="77">
        <v>4259214</v>
      </c>
      <c r="AF13" s="77">
        <v>21820463</v>
      </c>
      <c r="AG13" s="77">
        <v>20409560</v>
      </c>
      <c r="AH13" s="44" t="str">
        <f t="shared" si="1"/>
        <v>○</v>
      </c>
      <c r="AI13" s="44" t="str">
        <f t="shared" si="2"/>
        <v>○</v>
      </c>
      <c r="AJ13" s="44" t="str">
        <f t="shared" si="3"/>
        <v>○</v>
      </c>
      <c r="AK13" s="44" t="str">
        <f t="shared" si="4"/>
        <v>○</v>
      </c>
      <c r="AL13" s="44" t="str">
        <f t="shared" si="5"/>
        <v>○</v>
      </c>
      <c r="AM13" s="44" t="str">
        <f t="shared" si="6"/>
        <v>○</v>
      </c>
      <c r="AN13" s="44" t="str">
        <f t="shared" si="7"/>
        <v>○</v>
      </c>
    </row>
    <row r="14" spans="1:40" ht="16.5" customHeight="1">
      <c r="A14" s="46">
        <v>7</v>
      </c>
      <c r="B14" s="51" t="s">
        <v>42</v>
      </c>
      <c r="C14" s="70">
        <v>5655944</v>
      </c>
      <c r="D14" s="70">
        <v>5630525</v>
      </c>
      <c r="E14" s="70">
        <v>18034</v>
      </c>
      <c r="F14" s="70">
        <v>7006225</v>
      </c>
      <c r="G14" s="70">
        <v>6982919</v>
      </c>
      <c r="H14" s="70">
        <v>22696</v>
      </c>
      <c r="I14" s="70">
        <v>12375</v>
      </c>
      <c r="J14" s="70">
        <v>12375</v>
      </c>
      <c r="K14" s="70">
        <v>0</v>
      </c>
      <c r="L14" s="70">
        <v>0</v>
      </c>
      <c r="M14" s="70">
        <v>0</v>
      </c>
      <c r="N14" s="70">
        <v>0</v>
      </c>
      <c r="O14" s="70">
        <v>47791</v>
      </c>
      <c r="P14" s="70">
        <v>47791</v>
      </c>
      <c r="Q14" s="70">
        <v>0</v>
      </c>
      <c r="R14" s="46">
        <v>7</v>
      </c>
      <c r="S14" s="51" t="str">
        <f t="shared" si="0"/>
        <v>沖 縄 市</v>
      </c>
      <c r="T14" s="76">
        <v>6702185</v>
      </c>
      <c r="U14" s="76">
        <v>6695390</v>
      </c>
      <c r="V14" s="76">
        <v>6796</v>
      </c>
      <c r="W14" s="76">
        <v>19424520</v>
      </c>
      <c r="X14" s="76">
        <v>19369000</v>
      </c>
      <c r="Y14" s="76">
        <v>47526</v>
      </c>
      <c r="Z14" s="76">
        <v>6052714</v>
      </c>
      <c r="AA14" s="76">
        <v>4648717</v>
      </c>
      <c r="AB14" s="76">
        <v>11935413</v>
      </c>
      <c r="AC14" s="76">
        <v>7332853</v>
      </c>
      <c r="AD14" s="76">
        <v>17988127</v>
      </c>
      <c r="AE14" s="76">
        <v>11981570</v>
      </c>
      <c r="AF14" s="76">
        <v>37412647</v>
      </c>
      <c r="AG14" s="76">
        <v>31350570</v>
      </c>
      <c r="AH14" s="44" t="str">
        <f t="shared" si="1"/>
        <v>○</v>
      </c>
      <c r="AI14" s="44" t="str">
        <f t="shared" si="2"/>
        <v>○</v>
      </c>
      <c r="AJ14" s="44" t="str">
        <f t="shared" si="3"/>
        <v>○</v>
      </c>
      <c r="AK14" s="44" t="str">
        <f t="shared" si="4"/>
        <v>○</v>
      </c>
      <c r="AL14" s="44" t="str">
        <f t="shared" si="5"/>
        <v>○</v>
      </c>
      <c r="AM14" s="44" t="str">
        <f t="shared" si="6"/>
        <v>○</v>
      </c>
      <c r="AN14" s="44" t="str">
        <f t="shared" si="7"/>
        <v>○</v>
      </c>
    </row>
    <row r="15" spans="1:40" ht="16.5" customHeight="1">
      <c r="A15" s="46">
        <v>8</v>
      </c>
      <c r="B15" s="51" t="s">
        <v>43</v>
      </c>
      <c r="C15" s="70">
        <v>4552426</v>
      </c>
      <c r="D15" s="70">
        <v>4521203</v>
      </c>
      <c r="E15" s="70">
        <v>171809</v>
      </c>
      <c r="F15" s="70">
        <v>3645206</v>
      </c>
      <c r="G15" s="70">
        <v>3404442</v>
      </c>
      <c r="H15" s="70">
        <v>166098</v>
      </c>
      <c r="I15" s="70">
        <v>924</v>
      </c>
      <c r="J15" s="70">
        <v>924</v>
      </c>
      <c r="K15" s="70">
        <v>0</v>
      </c>
      <c r="L15" s="70">
        <v>0</v>
      </c>
      <c r="M15" s="70">
        <v>0</v>
      </c>
      <c r="N15" s="70">
        <v>0</v>
      </c>
      <c r="O15" s="70">
        <v>61183</v>
      </c>
      <c r="P15" s="70">
        <v>61183</v>
      </c>
      <c r="Q15" s="70">
        <v>0</v>
      </c>
      <c r="R15" s="46">
        <v>8</v>
      </c>
      <c r="S15" s="51" t="str">
        <f t="shared" si="0"/>
        <v>豊見城市</v>
      </c>
      <c r="T15" s="76">
        <v>3084851</v>
      </c>
      <c r="U15" s="76">
        <v>3065525</v>
      </c>
      <c r="V15" s="76">
        <v>3122</v>
      </c>
      <c r="W15" s="76">
        <v>11344590</v>
      </c>
      <c r="X15" s="76">
        <v>11053277</v>
      </c>
      <c r="Y15" s="76">
        <v>341029</v>
      </c>
      <c r="Z15" s="76">
        <v>1392257</v>
      </c>
      <c r="AA15" s="76">
        <v>1373583</v>
      </c>
      <c r="AB15" s="76">
        <v>3126922</v>
      </c>
      <c r="AC15" s="76">
        <v>2061906</v>
      </c>
      <c r="AD15" s="76">
        <v>4519179</v>
      </c>
      <c r="AE15" s="76">
        <v>3435489</v>
      </c>
      <c r="AF15" s="76">
        <v>15863769</v>
      </c>
      <c r="AG15" s="76">
        <v>14488766</v>
      </c>
      <c r="AH15" s="44" t="str">
        <f t="shared" si="1"/>
        <v>○</v>
      </c>
      <c r="AI15" s="44" t="str">
        <f t="shared" si="2"/>
        <v>○</v>
      </c>
      <c r="AJ15" s="44" t="str">
        <f t="shared" si="3"/>
        <v>○</v>
      </c>
      <c r="AK15" s="44" t="str">
        <f t="shared" si="4"/>
        <v>○</v>
      </c>
      <c r="AL15" s="44" t="str">
        <f t="shared" si="5"/>
        <v>○</v>
      </c>
      <c r="AM15" s="44" t="str">
        <f t="shared" si="6"/>
        <v>○</v>
      </c>
      <c r="AN15" s="44" t="str">
        <f t="shared" si="7"/>
        <v>○</v>
      </c>
    </row>
    <row r="16" spans="1:40" ht="16.5" customHeight="1">
      <c r="A16" s="46">
        <v>9</v>
      </c>
      <c r="B16" s="51" t="s">
        <v>44</v>
      </c>
      <c r="C16" s="70">
        <v>18253633</v>
      </c>
      <c r="D16" s="70">
        <v>17945680</v>
      </c>
      <c r="E16" s="70">
        <v>162636</v>
      </c>
      <c r="F16" s="70">
        <v>10242940</v>
      </c>
      <c r="G16" s="70">
        <v>10185363</v>
      </c>
      <c r="H16" s="70">
        <v>78650</v>
      </c>
      <c r="I16" s="70">
        <v>605748</v>
      </c>
      <c r="J16" s="70">
        <v>313624</v>
      </c>
      <c r="K16" s="70">
        <v>292124</v>
      </c>
      <c r="L16" s="70">
        <v>0</v>
      </c>
      <c r="M16" s="70">
        <v>0</v>
      </c>
      <c r="N16" s="70">
        <v>0</v>
      </c>
      <c r="O16" s="70">
        <v>152987</v>
      </c>
      <c r="P16" s="70">
        <v>152987</v>
      </c>
      <c r="Q16" s="70">
        <v>0</v>
      </c>
      <c r="R16" s="46">
        <v>9</v>
      </c>
      <c r="S16" s="51" t="str">
        <f t="shared" si="0"/>
        <v>うるま市</v>
      </c>
      <c r="T16" s="76">
        <v>4746577</v>
      </c>
      <c r="U16" s="76">
        <v>4739466</v>
      </c>
      <c r="V16" s="76">
        <v>6522</v>
      </c>
      <c r="W16" s="76">
        <v>34001885</v>
      </c>
      <c r="X16" s="76">
        <v>33337120</v>
      </c>
      <c r="Y16" s="76">
        <v>539932</v>
      </c>
      <c r="Z16" s="76">
        <v>15798888</v>
      </c>
      <c r="AA16" s="76">
        <v>13144392</v>
      </c>
      <c r="AB16" s="76">
        <v>35410757</v>
      </c>
      <c r="AC16" s="76">
        <v>22288374</v>
      </c>
      <c r="AD16" s="76">
        <v>51209645</v>
      </c>
      <c r="AE16" s="76">
        <v>35432766</v>
      </c>
      <c r="AF16" s="76">
        <v>85211530</v>
      </c>
      <c r="AG16" s="76">
        <v>68769886</v>
      </c>
      <c r="AH16" s="44" t="str">
        <f t="shared" si="1"/>
        <v>○</v>
      </c>
      <c r="AI16" s="44" t="str">
        <f t="shared" si="2"/>
        <v>○</v>
      </c>
      <c r="AJ16" s="44" t="str">
        <f t="shared" si="3"/>
        <v>○</v>
      </c>
      <c r="AK16" s="44" t="str">
        <f t="shared" si="4"/>
        <v>○</v>
      </c>
      <c r="AL16" s="44" t="str">
        <f t="shared" si="5"/>
        <v>○</v>
      </c>
      <c r="AM16" s="44" t="str">
        <f t="shared" si="6"/>
        <v>○</v>
      </c>
      <c r="AN16" s="44" t="str">
        <f t="shared" si="7"/>
        <v>○</v>
      </c>
    </row>
    <row r="17" spans="1:40" ht="16.5" customHeight="1">
      <c r="A17" s="46">
        <v>10</v>
      </c>
      <c r="B17" s="51" t="s">
        <v>45</v>
      </c>
      <c r="C17" s="70">
        <v>6097147</v>
      </c>
      <c r="D17" s="70">
        <v>5948297</v>
      </c>
      <c r="E17" s="70">
        <v>64053</v>
      </c>
      <c r="F17" s="70">
        <v>6242007</v>
      </c>
      <c r="G17" s="70">
        <v>6127532</v>
      </c>
      <c r="H17" s="70">
        <v>178134</v>
      </c>
      <c r="I17" s="70">
        <v>568542</v>
      </c>
      <c r="J17" s="70">
        <v>187624</v>
      </c>
      <c r="K17" s="70">
        <v>76183</v>
      </c>
      <c r="L17" s="70">
        <v>0</v>
      </c>
      <c r="M17" s="70">
        <v>0</v>
      </c>
      <c r="N17" s="70">
        <v>0</v>
      </c>
      <c r="O17" s="70">
        <v>135160</v>
      </c>
      <c r="P17" s="70">
        <v>135160</v>
      </c>
      <c r="Q17" s="70">
        <v>0</v>
      </c>
      <c r="R17" s="46">
        <v>10</v>
      </c>
      <c r="S17" s="51" t="str">
        <f t="shared" si="0"/>
        <v>宮古島市</v>
      </c>
      <c r="T17" s="76">
        <v>2504215</v>
      </c>
      <c r="U17" s="76">
        <v>2497116</v>
      </c>
      <c r="V17" s="76">
        <v>5998</v>
      </c>
      <c r="W17" s="76">
        <v>15547071</v>
      </c>
      <c r="X17" s="76">
        <v>14895729</v>
      </c>
      <c r="Y17" s="76">
        <v>324368</v>
      </c>
      <c r="Z17" s="76">
        <v>4915512</v>
      </c>
      <c r="AA17" s="76">
        <v>4110797</v>
      </c>
      <c r="AB17" s="76">
        <v>13426705</v>
      </c>
      <c r="AC17" s="76">
        <v>9934249</v>
      </c>
      <c r="AD17" s="76">
        <v>18342217</v>
      </c>
      <c r="AE17" s="76">
        <v>14045046</v>
      </c>
      <c r="AF17" s="76">
        <v>33889288</v>
      </c>
      <c r="AG17" s="76">
        <v>28940775</v>
      </c>
      <c r="AH17" s="44" t="str">
        <f t="shared" si="1"/>
        <v>○</v>
      </c>
      <c r="AI17" s="44" t="str">
        <f t="shared" si="2"/>
        <v>○</v>
      </c>
      <c r="AJ17" s="44" t="str">
        <f t="shared" si="3"/>
        <v>○</v>
      </c>
      <c r="AK17" s="44" t="str">
        <f t="shared" si="4"/>
        <v>○</v>
      </c>
      <c r="AL17" s="44" t="str">
        <f t="shared" si="5"/>
        <v>○</v>
      </c>
      <c r="AM17" s="44" t="str">
        <f t="shared" si="6"/>
        <v>○</v>
      </c>
      <c r="AN17" s="44" t="str">
        <f t="shared" si="7"/>
        <v>○</v>
      </c>
    </row>
    <row r="18" spans="1:40" ht="16.5" customHeight="1">
      <c r="A18" s="66">
        <v>11</v>
      </c>
      <c r="B18" s="67" t="s">
        <v>46</v>
      </c>
      <c r="C18" s="72">
        <v>3513364</v>
      </c>
      <c r="D18" s="72">
        <v>3499408</v>
      </c>
      <c r="E18" s="72">
        <v>13957</v>
      </c>
      <c r="F18" s="72">
        <v>5204956</v>
      </c>
      <c r="G18" s="72">
        <v>5193111</v>
      </c>
      <c r="H18" s="72">
        <v>18319</v>
      </c>
      <c r="I18" s="72">
        <v>110040</v>
      </c>
      <c r="J18" s="72">
        <v>20200</v>
      </c>
      <c r="K18" s="72">
        <v>17968</v>
      </c>
      <c r="L18" s="72">
        <v>0</v>
      </c>
      <c r="M18" s="72">
        <v>0</v>
      </c>
      <c r="N18" s="72">
        <v>0</v>
      </c>
      <c r="O18" s="72">
        <v>48491</v>
      </c>
      <c r="P18" s="72">
        <v>48491</v>
      </c>
      <c r="Q18" s="72">
        <v>0</v>
      </c>
      <c r="R18" s="66">
        <v>11</v>
      </c>
      <c r="S18" s="67" t="str">
        <f t="shared" si="0"/>
        <v>南城市</v>
      </c>
      <c r="T18" s="78">
        <v>832662</v>
      </c>
      <c r="U18" s="78">
        <v>831447</v>
      </c>
      <c r="V18" s="78">
        <v>1215</v>
      </c>
      <c r="W18" s="78">
        <v>9709513</v>
      </c>
      <c r="X18" s="78">
        <v>9592657</v>
      </c>
      <c r="Y18" s="78">
        <v>51459</v>
      </c>
      <c r="Z18" s="78">
        <v>1110081</v>
      </c>
      <c r="AA18" s="78">
        <v>1082355</v>
      </c>
      <c r="AB18" s="78">
        <v>3465261</v>
      </c>
      <c r="AC18" s="78">
        <v>2288036</v>
      </c>
      <c r="AD18" s="78">
        <v>4575342</v>
      </c>
      <c r="AE18" s="78">
        <v>3370391</v>
      </c>
      <c r="AF18" s="78">
        <v>14284855</v>
      </c>
      <c r="AG18" s="78">
        <v>12963048</v>
      </c>
      <c r="AH18" s="44" t="str">
        <f t="shared" si="1"/>
        <v>○</v>
      </c>
      <c r="AI18" s="44" t="str">
        <f t="shared" si="2"/>
        <v>○</v>
      </c>
      <c r="AJ18" s="44" t="str">
        <f t="shared" si="3"/>
        <v>○</v>
      </c>
      <c r="AK18" s="44" t="str">
        <f t="shared" si="4"/>
        <v>○</v>
      </c>
      <c r="AL18" s="44" t="str">
        <f t="shared" si="5"/>
        <v>○</v>
      </c>
      <c r="AM18" s="44" t="str">
        <f t="shared" si="6"/>
        <v>○</v>
      </c>
      <c r="AN18" s="44" t="str">
        <f t="shared" si="7"/>
        <v>○</v>
      </c>
    </row>
    <row r="19" spans="1:40" ht="16.5" customHeight="1">
      <c r="A19" s="59"/>
      <c r="B19" s="33" t="s">
        <v>87</v>
      </c>
      <c r="C19" s="73">
        <f>SUM(C8:C18)</f>
        <v>107122765</v>
      </c>
      <c r="D19" s="73">
        <f aca="true" t="shared" si="8" ref="D19:Q19">SUM(D8:D18)</f>
        <v>102703600</v>
      </c>
      <c r="E19" s="73">
        <f t="shared" si="8"/>
        <v>7437359</v>
      </c>
      <c r="F19" s="73">
        <f t="shared" si="8"/>
        <v>83626960</v>
      </c>
      <c r="G19" s="73">
        <f t="shared" si="8"/>
        <v>82628412</v>
      </c>
      <c r="H19" s="73">
        <f t="shared" si="8"/>
        <v>1830343</v>
      </c>
      <c r="I19" s="73">
        <f t="shared" si="8"/>
        <v>2517877</v>
      </c>
      <c r="J19" s="73">
        <f t="shared" si="8"/>
        <v>1383521</v>
      </c>
      <c r="K19" s="73">
        <f t="shared" si="8"/>
        <v>757749</v>
      </c>
      <c r="L19" s="73">
        <f t="shared" si="8"/>
        <v>105564</v>
      </c>
      <c r="M19" s="73">
        <f t="shared" si="8"/>
        <v>105564</v>
      </c>
      <c r="N19" s="73">
        <f t="shared" si="8"/>
        <v>0</v>
      </c>
      <c r="O19" s="73">
        <f t="shared" si="8"/>
        <v>5459296</v>
      </c>
      <c r="P19" s="73">
        <f t="shared" si="8"/>
        <v>5221691</v>
      </c>
      <c r="Q19" s="73">
        <f t="shared" si="8"/>
        <v>237605</v>
      </c>
      <c r="R19" s="59"/>
      <c r="S19" s="68" t="str">
        <f>B19</f>
        <v>【市部計】</v>
      </c>
      <c r="T19" s="79">
        <f aca="true" t="shared" si="9" ref="T19:AG19">SUM(T8:T18)</f>
        <v>73104083</v>
      </c>
      <c r="U19" s="79">
        <f t="shared" si="9"/>
        <v>72970752</v>
      </c>
      <c r="V19" s="79">
        <f t="shared" si="9"/>
        <v>166941</v>
      </c>
      <c r="W19" s="79">
        <f t="shared" si="9"/>
        <v>271936545</v>
      </c>
      <c r="X19" s="79">
        <f t="shared" si="9"/>
        <v>265013540</v>
      </c>
      <c r="Y19" s="79">
        <f t="shared" si="9"/>
        <v>10429997</v>
      </c>
      <c r="Z19" s="79">
        <f t="shared" si="9"/>
        <v>95557328</v>
      </c>
      <c r="AA19" s="79">
        <f t="shared" si="9"/>
        <v>74264585</v>
      </c>
      <c r="AB19" s="79">
        <f t="shared" si="9"/>
        <v>142058427</v>
      </c>
      <c r="AC19" s="79">
        <f t="shared" si="9"/>
        <v>89641735</v>
      </c>
      <c r="AD19" s="79">
        <f t="shared" si="9"/>
        <v>237615755</v>
      </c>
      <c r="AE19" s="79">
        <f t="shared" si="9"/>
        <v>163906320</v>
      </c>
      <c r="AF19" s="79">
        <f t="shared" si="9"/>
        <v>509552300</v>
      </c>
      <c r="AG19" s="79">
        <f t="shared" si="9"/>
        <v>428919860</v>
      </c>
      <c r="AH19" s="44" t="str">
        <f>IF(W19=SUM(C19,F19,I19,L19,O19,T19),"○","×")</f>
        <v>○</v>
      </c>
      <c r="AI19" s="44" t="str">
        <f>IF(X19=SUM(D19,G19,J19,M19,P19,U19),"○","×")</f>
        <v>○</v>
      </c>
      <c r="AJ19" s="44" t="str">
        <f>IF(Y19=SUM(E19,H19,K19,N19,Q19,V19),"○","×")</f>
        <v>○</v>
      </c>
      <c r="AK19" s="44" t="str">
        <f>IF(AD19=SUM(Z19,AB19),"○","×")</f>
        <v>○</v>
      </c>
      <c r="AL19" s="44" t="str">
        <f>IF(AE19=SUM(AA19,AC19),"○","×")</f>
        <v>○</v>
      </c>
      <c r="AM19" s="44" t="str">
        <f>IF(AF19=AD19+W19,"○","×")</f>
        <v>○</v>
      </c>
      <c r="AN19" s="44" t="str">
        <f>IF(AG19=AE19+X19,"○","×")</f>
        <v>○</v>
      </c>
    </row>
    <row r="20" spans="1:40" ht="16.5" customHeight="1">
      <c r="A20" s="47">
        <v>12</v>
      </c>
      <c r="B20" s="52" t="s">
        <v>47</v>
      </c>
      <c r="C20" s="71">
        <v>797837</v>
      </c>
      <c r="D20" s="71">
        <v>780046</v>
      </c>
      <c r="E20" s="71">
        <v>17791</v>
      </c>
      <c r="F20" s="71">
        <v>931695</v>
      </c>
      <c r="G20" s="71">
        <v>927760</v>
      </c>
      <c r="H20" s="71">
        <v>10570</v>
      </c>
      <c r="I20" s="71">
        <v>8025</v>
      </c>
      <c r="J20" s="71">
        <v>8025</v>
      </c>
      <c r="K20" s="71">
        <v>0</v>
      </c>
      <c r="L20" s="71">
        <v>0</v>
      </c>
      <c r="M20" s="71">
        <v>0</v>
      </c>
      <c r="N20" s="71">
        <v>0</v>
      </c>
      <c r="O20" s="71">
        <v>7951</v>
      </c>
      <c r="P20" s="71">
        <v>7951</v>
      </c>
      <c r="Q20" s="71">
        <v>0</v>
      </c>
      <c r="R20" s="47">
        <v>12</v>
      </c>
      <c r="S20" s="52" t="str">
        <f t="shared" si="0"/>
        <v>国 頭 村</v>
      </c>
      <c r="T20" s="77">
        <v>237896</v>
      </c>
      <c r="U20" s="77">
        <v>237107</v>
      </c>
      <c r="V20" s="77">
        <v>771</v>
      </c>
      <c r="W20" s="77">
        <v>1983404</v>
      </c>
      <c r="X20" s="77">
        <v>1960889</v>
      </c>
      <c r="Y20" s="77">
        <v>29132</v>
      </c>
      <c r="Z20" s="77">
        <v>401255</v>
      </c>
      <c r="AA20" s="77">
        <v>398070</v>
      </c>
      <c r="AB20" s="77">
        <v>1616370</v>
      </c>
      <c r="AC20" s="77">
        <v>1021416</v>
      </c>
      <c r="AD20" s="77">
        <v>2017625</v>
      </c>
      <c r="AE20" s="77">
        <v>1419486</v>
      </c>
      <c r="AF20" s="77">
        <v>4001029</v>
      </c>
      <c r="AG20" s="77">
        <v>3380375</v>
      </c>
      <c r="AH20" s="44" t="str">
        <f t="shared" si="1"/>
        <v>○</v>
      </c>
      <c r="AI20" s="44" t="str">
        <f t="shared" si="2"/>
        <v>○</v>
      </c>
      <c r="AJ20" s="44" t="str">
        <f t="shared" si="3"/>
        <v>○</v>
      </c>
      <c r="AK20" s="44" t="str">
        <f t="shared" si="4"/>
        <v>○</v>
      </c>
      <c r="AL20" s="44" t="str">
        <f t="shared" si="5"/>
        <v>○</v>
      </c>
      <c r="AM20" s="44" t="str">
        <f t="shared" si="6"/>
        <v>○</v>
      </c>
      <c r="AN20" s="44" t="str">
        <f t="shared" si="7"/>
        <v>○</v>
      </c>
    </row>
    <row r="21" spans="1:40" ht="16.5" customHeight="1">
      <c r="A21" s="46">
        <v>13</v>
      </c>
      <c r="B21" s="51" t="s">
        <v>48</v>
      </c>
      <c r="C21" s="70">
        <v>208568</v>
      </c>
      <c r="D21" s="70">
        <v>204497</v>
      </c>
      <c r="E21" s="70">
        <v>4073</v>
      </c>
      <c r="F21" s="70">
        <v>230006</v>
      </c>
      <c r="G21" s="70">
        <v>227955</v>
      </c>
      <c r="H21" s="70">
        <v>8788</v>
      </c>
      <c r="I21" s="70">
        <v>170</v>
      </c>
      <c r="J21" s="70">
        <v>170</v>
      </c>
      <c r="K21" s="70">
        <v>0</v>
      </c>
      <c r="L21" s="70">
        <v>0</v>
      </c>
      <c r="M21" s="70">
        <v>0</v>
      </c>
      <c r="N21" s="70">
        <v>0</v>
      </c>
      <c r="O21" s="70">
        <v>4244</v>
      </c>
      <c r="P21" s="70">
        <v>4244</v>
      </c>
      <c r="Q21" s="70">
        <v>0</v>
      </c>
      <c r="R21" s="46">
        <v>13</v>
      </c>
      <c r="S21" s="51" t="str">
        <f t="shared" si="0"/>
        <v>大宜味村</v>
      </c>
      <c r="T21" s="76">
        <v>61048</v>
      </c>
      <c r="U21" s="76">
        <v>61048</v>
      </c>
      <c r="V21" s="76">
        <v>0</v>
      </c>
      <c r="W21" s="76">
        <v>504036</v>
      </c>
      <c r="X21" s="76">
        <v>497914</v>
      </c>
      <c r="Y21" s="76">
        <v>12861</v>
      </c>
      <c r="Z21" s="76">
        <v>151930</v>
      </c>
      <c r="AA21" s="76">
        <v>150979</v>
      </c>
      <c r="AB21" s="76">
        <v>1276016</v>
      </c>
      <c r="AC21" s="76">
        <v>803656</v>
      </c>
      <c r="AD21" s="76">
        <v>1427946</v>
      </c>
      <c r="AE21" s="76">
        <v>954635</v>
      </c>
      <c r="AF21" s="76">
        <v>1931982</v>
      </c>
      <c r="AG21" s="76">
        <v>1452549</v>
      </c>
      <c r="AH21" s="44" t="str">
        <f t="shared" si="1"/>
        <v>○</v>
      </c>
      <c r="AI21" s="44" t="str">
        <f t="shared" si="2"/>
        <v>○</v>
      </c>
      <c r="AJ21" s="44" t="str">
        <f t="shared" si="3"/>
        <v>○</v>
      </c>
      <c r="AK21" s="44" t="str">
        <f t="shared" si="4"/>
        <v>○</v>
      </c>
      <c r="AL21" s="44" t="str">
        <f t="shared" si="5"/>
        <v>○</v>
      </c>
      <c r="AM21" s="44" t="str">
        <f t="shared" si="6"/>
        <v>○</v>
      </c>
      <c r="AN21" s="44" t="str">
        <f t="shared" si="7"/>
        <v>○</v>
      </c>
    </row>
    <row r="22" spans="1:40" ht="16.5" customHeight="1">
      <c r="A22" s="46">
        <v>14</v>
      </c>
      <c r="B22" s="51" t="s">
        <v>49</v>
      </c>
      <c r="C22" s="70">
        <v>320447</v>
      </c>
      <c r="D22" s="70">
        <v>313440</v>
      </c>
      <c r="E22" s="70">
        <v>7008</v>
      </c>
      <c r="F22" s="70">
        <v>156662</v>
      </c>
      <c r="G22" s="70">
        <v>155595</v>
      </c>
      <c r="H22" s="70">
        <v>4409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7188</v>
      </c>
      <c r="P22" s="70">
        <v>7188</v>
      </c>
      <c r="Q22" s="70">
        <v>0</v>
      </c>
      <c r="R22" s="46">
        <v>14</v>
      </c>
      <c r="S22" s="51" t="str">
        <f t="shared" si="0"/>
        <v>東    村</v>
      </c>
      <c r="T22" s="76">
        <v>37186</v>
      </c>
      <c r="U22" s="76">
        <v>36452</v>
      </c>
      <c r="V22" s="76">
        <v>734</v>
      </c>
      <c r="W22" s="76">
        <v>521483</v>
      </c>
      <c r="X22" s="76">
        <v>512675</v>
      </c>
      <c r="Y22" s="76">
        <v>12151</v>
      </c>
      <c r="Z22" s="76">
        <v>113992</v>
      </c>
      <c r="AA22" s="76">
        <v>113255</v>
      </c>
      <c r="AB22" s="76">
        <v>680586</v>
      </c>
      <c r="AC22" s="76">
        <v>438281</v>
      </c>
      <c r="AD22" s="76">
        <v>794578</v>
      </c>
      <c r="AE22" s="76">
        <v>551536</v>
      </c>
      <c r="AF22" s="76">
        <v>1316061</v>
      </c>
      <c r="AG22" s="76">
        <v>1064211</v>
      </c>
      <c r="AH22" s="44" t="str">
        <f t="shared" si="1"/>
        <v>○</v>
      </c>
      <c r="AI22" s="44" t="str">
        <f t="shared" si="2"/>
        <v>○</v>
      </c>
      <c r="AJ22" s="44" t="str">
        <f t="shared" si="3"/>
        <v>○</v>
      </c>
      <c r="AK22" s="44" t="str">
        <f t="shared" si="4"/>
        <v>○</v>
      </c>
      <c r="AL22" s="44" t="str">
        <f t="shared" si="5"/>
        <v>○</v>
      </c>
      <c r="AM22" s="44" t="str">
        <f t="shared" si="6"/>
        <v>○</v>
      </c>
      <c r="AN22" s="44" t="str">
        <f t="shared" si="7"/>
        <v>○</v>
      </c>
    </row>
    <row r="23" spans="1:40" ht="16.5" customHeight="1">
      <c r="A23" s="46">
        <v>15</v>
      </c>
      <c r="B23" s="51" t="s">
        <v>50</v>
      </c>
      <c r="C23" s="70">
        <v>566702</v>
      </c>
      <c r="D23" s="70">
        <v>548335</v>
      </c>
      <c r="E23" s="70">
        <v>18367</v>
      </c>
      <c r="F23" s="70">
        <v>1215047</v>
      </c>
      <c r="G23" s="70">
        <v>1200888</v>
      </c>
      <c r="H23" s="70">
        <v>14158</v>
      </c>
      <c r="I23" s="70">
        <v>741</v>
      </c>
      <c r="J23" s="70">
        <v>741</v>
      </c>
      <c r="K23" s="70">
        <v>0</v>
      </c>
      <c r="L23" s="70">
        <v>0</v>
      </c>
      <c r="M23" s="70">
        <v>0</v>
      </c>
      <c r="N23" s="70">
        <v>0</v>
      </c>
      <c r="O23" s="70">
        <v>34447</v>
      </c>
      <c r="P23" s="70">
        <v>34447</v>
      </c>
      <c r="Q23" s="70">
        <v>0</v>
      </c>
      <c r="R23" s="46">
        <v>15</v>
      </c>
      <c r="S23" s="51" t="str">
        <f t="shared" si="0"/>
        <v>今帰仁村</v>
      </c>
      <c r="T23" s="76">
        <v>247753</v>
      </c>
      <c r="U23" s="76">
        <v>247753</v>
      </c>
      <c r="V23" s="76">
        <v>0</v>
      </c>
      <c r="W23" s="76">
        <v>2064690</v>
      </c>
      <c r="X23" s="76">
        <v>2032164</v>
      </c>
      <c r="Y23" s="76">
        <v>32525</v>
      </c>
      <c r="Z23" s="76">
        <v>298336</v>
      </c>
      <c r="AA23" s="76">
        <v>290557</v>
      </c>
      <c r="AB23" s="76">
        <v>2584874</v>
      </c>
      <c r="AC23" s="76">
        <v>1373603</v>
      </c>
      <c r="AD23" s="76">
        <v>2883210</v>
      </c>
      <c r="AE23" s="76">
        <v>1664160</v>
      </c>
      <c r="AF23" s="76">
        <v>4947900</v>
      </c>
      <c r="AG23" s="76">
        <v>3696324</v>
      </c>
      <c r="AH23" s="44" t="str">
        <f t="shared" si="1"/>
        <v>○</v>
      </c>
      <c r="AI23" s="44" t="str">
        <f t="shared" si="2"/>
        <v>○</v>
      </c>
      <c r="AJ23" s="44" t="str">
        <f t="shared" si="3"/>
        <v>○</v>
      </c>
      <c r="AK23" s="44" t="str">
        <f t="shared" si="4"/>
        <v>○</v>
      </c>
      <c r="AL23" s="44" t="str">
        <f t="shared" si="5"/>
        <v>○</v>
      </c>
      <c r="AM23" s="44" t="str">
        <f t="shared" si="6"/>
        <v>○</v>
      </c>
      <c r="AN23" s="44" t="str">
        <f t="shared" si="7"/>
        <v>○</v>
      </c>
    </row>
    <row r="24" spans="1:40" ht="16.5" customHeight="1">
      <c r="A24" s="46">
        <v>16</v>
      </c>
      <c r="B24" s="51" t="s">
        <v>51</v>
      </c>
      <c r="C24" s="70">
        <v>1490978</v>
      </c>
      <c r="D24" s="70">
        <v>1483560</v>
      </c>
      <c r="E24" s="70">
        <v>7418</v>
      </c>
      <c r="F24" s="70">
        <v>917588</v>
      </c>
      <c r="G24" s="70">
        <v>911745</v>
      </c>
      <c r="H24" s="70">
        <v>15046</v>
      </c>
      <c r="I24" s="70">
        <v>99520</v>
      </c>
      <c r="J24" s="70">
        <v>92472</v>
      </c>
      <c r="K24" s="70">
        <v>7048</v>
      </c>
      <c r="L24" s="70">
        <v>0</v>
      </c>
      <c r="M24" s="70">
        <v>0</v>
      </c>
      <c r="N24" s="70">
        <v>0</v>
      </c>
      <c r="O24" s="70">
        <v>37208</v>
      </c>
      <c r="P24" s="70">
        <v>37208</v>
      </c>
      <c r="Q24" s="70">
        <v>0</v>
      </c>
      <c r="R24" s="46">
        <v>16</v>
      </c>
      <c r="S24" s="51" t="str">
        <f t="shared" si="0"/>
        <v>本 部 町</v>
      </c>
      <c r="T24" s="76">
        <v>541863</v>
      </c>
      <c r="U24" s="76">
        <v>541364</v>
      </c>
      <c r="V24" s="76">
        <v>498</v>
      </c>
      <c r="W24" s="76">
        <v>3087157</v>
      </c>
      <c r="X24" s="76">
        <v>3066349</v>
      </c>
      <c r="Y24" s="76">
        <v>30010</v>
      </c>
      <c r="Z24" s="76">
        <v>1736702</v>
      </c>
      <c r="AA24" s="76">
        <v>642404</v>
      </c>
      <c r="AB24" s="76">
        <v>2052923</v>
      </c>
      <c r="AC24" s="76">
        <v>1287275</v>
      </c>
      <c r="AD24" s="76">
        <v>3789625</v>
      </c>
      <c r="AE24" s="76">
        <v>1929679</v>
      </c>
      <c r="AF24" s="76">
        <v>6876782</v>
      </c>
      <c r="AG24" s="76">
        <v>4996028</v>
      </c>
      <c r="AH24" s="44" t="str">
        <f t="shared" si="1"/>
        <v>○</v>
      </c>
      <c r="AI24" s="44" t="str">
        <f t="shared" si="2"/>
        <v>○</v>
      </c>
      <c r="AJ24" s="44" t="str">
        <f t="shared" si="3"/>
        <v>○</v>
      </c>
      <c r="AK24" s="44" t="str">
        <f t="shared" si="4"/>
        <v>○</v>
      </c>
      <c r="AL24" s="44" t="str">
        <f t="shared" si="5"/>
        <v>○</v>
      </c>
      <c r="AM24" s="44" t="str">
        <f t="shared" si="6"/>
        <v>○</v>
      </c>
      <c r="AN24" s="44" t="str">
        <f t="shared" si="7"/>
        <v>○</v>
      </c>
    </row>
    <row r="25" spans="1:40" ht="16.5" customHeight="1">
      <c r="A25" s="46">
        <v>17</v>
      </c>
      <c r="B25" s="51" t="s">
        <v>52</v>
      </c>
      <c r="C25" s="70">
        <v>3951681</v>
      </c>
      <c r="D25" s="70">
        <v>3907024</v>
      </c>
      <c r="E25" s="70">
        <v>29738</v>
      </c>
      <c r="F25" s="70">
        <v>1968880</v>
      </c>
      <c r="G25" s="70">
        <v>1372732</v>
      </c>
      <c r="H25" s="70">
        <v>331201</v>
      </c>
      <c r="I25" s="70">
        <v>50417</v>
      </c>
      <c r="J25" s="70">
        <v>50417</v>
      </c>
      <c r="K25" s="70">
        <v>0</v>
      </c>
      <c r="L25" s="70">
        <v>0</v>
      </c>
      <c r="M25" s="70">
        <v>0</v>
      </c>
      <c r="N25" s="70">
        <v>0</v>
      </c>
      <c r="O25" s="70">
        <v>50652</v>
      </c>
      <c r="P25" s="70">
        <v>50652</v>
      </c>
      <c r="Q25" s="70">
        <v>0</v>
      </c>
      <c r="R25" s="46">
        <v>17</v>
      </c>
      <c r="S25" s="51" t="str">
        <f t="shared" si="0"/>
        <v>恩 納 村</v>
      </c>
      <c r="T25" s="76">
        <v>1297154</v>
      </c>
      <c r="U25" s="76">
        <v>1275963</v>
      </c>
      <c r="V25" s="76">
        <v>10983</v>
      </c>
      <c r="W25" s="76">
        <v>7318784</v>
      </c>
      <c r="X25" s="76">
        <v>6656788</v>
      </c>
      <c r="Y25" s="76">
        <v>371922</v>
      </c>
      <c r="Z25" s="76">
        <v>347189</v>
      </c>
      <c r="AA25" s="76">
        <v>345798</v>
      </c>
      <c r="AB25" s="76">
        <v>2227611</v>
      </c>
      <c r="AC25" s="76">
        <v>1449660</v>
      </c>
      <c r="AD25" s="76">
        <v>2574800</v>
      </c>
      <c r="AE25" s="76">
        <v>1795458</v>
      </c>
      <c r="AF25" s="76">
        <v>9893584</v>
      </c>
      <c r="AG25" s="76">
        <v>8452246</v>
      </c>
      <c r="AH25" s="44" t="str">
        <f t="shared" si="1"/>
        <v>○</v>
      </c>
      <c r="AI25" s="44" t="str">
        <f t="shared" si="2"/>
        <v>○</v>
      </c>
      <c r="AJ25" s="44" t="str">
        <f t="shared" si="3"/>
        <v>○</v>
      </c>
      <c r="AK25" s="44" t="str">
        <f t="shared" si="4"/>
        <v>○</v>
      </c>
      <c r="AL25" s="44" t="str">
        <f t="shared" si="5"/>
        <v>○</v>
      </c>
      <c r="AM25" s="44" t="str">
        <f t="shared" si="6"/>
        <v>○</v>
      </c>
      <c r="AN25" s="44" t="str">
        <f t="shared" si="7"/>
        <v>○</v>
      </c>
    </row>
    <row r="26" spans="1:40" ht="16.5" customHeight="1">
      <c r="A26" s="46">
        <v>18</v>
      </c>
      <c r="B26" s="51" t="s">
        <v>53</v>
      </c>
      <c r="C26" s="70">
        <v>1473977</v>
      </c>
      <c r="D26" s="70">
        <v>1472495</v>
      </c>
      <c r="E26" s="70">
        <v>1481</v>
      </c>
      <c r="F26" s="70">
        <v>247765</v>
      </c>
      <c r="G26" s="70">
        <v>247336</v>
      </c>
      <c r="H26" s="70">
        <v>2143</v>
      </c>
      <c r="I26" s="70">
        <v>79</v>
      </c>
      <c r="J26" s="70">
        <v>79</v>
      </c>
      <c r="K26" s="70">
        <v>0</v>
      </c>
      <c r="L26" s="70">
        <v>0</v>
      </c>
      <c r="M26" s="70">
        <v>0</v>
      </c>
      <c r="N26" s="70">
        <v>0</v>
      </c>
      <c r="O26" s="70">
        <v>2683</v>
      </c>
      <c r="P26" s="70">
        <v>2683</v>
      </c>
      <c r="Q26" s="70">
        <v>0</v>
      </c>
      <c r="R26" s="46">
        <v>18</v>
      </c>
      <c r="S26" s="51" t="str">
        <f t="shared" si="0"/>
        <v>宜野座村</v>
      </c>
      <c r="T26" s="76">
        <v>530876</v>
      </c>
      <c r="U26" s="76">
        <v>530290</v>
      </c>
      <c r="V26" s="76">
        <v>586</v>
      </c>
      <c r="W26" s="76">
        <v>2255380</v>
      </c>
      <c r="X26" s="76">
        <v>2252883</v>
      </c>
      <c r="Y26" s="76">
        <v>4210</v>
      </c>
      <c r="Z26" s="76">
        <v>143142</v>
      </c>
      <c r="AA26" s="76">
        <v>142022</v>
      </c>
      <c r="AB26" s="76">
        <v>858843</v>
      </c>
      <c r="AC26" s="76">
        <v>549858</v>
      </c>
      <c r="AD26" s="76">
        <v>1001985</v>
      </c>
      <c r="AE26" s="76">
        <v>691880</v>
      </c>
      <c r="AF26" s="76">
        <v>3257365</v>
      </c>
      <c r="AG26" s="76">
        <v>2944763</v>
      </c>
      <c r="AH26" s="44" t="str">
        <f t="shared" si="1"/>
        <v>○</v>
      </c>
      <c r="AI26" s="44" t="str">
        <f t="shared" si="2"/>
        <v>○</v>
      </c>
      <c r="AJ26" s="44" t="str">
        <f t="shared" si="3"/>
        <v>○</v>
      </c>
      <c r="AK26" s="44" t="str">
        <f t="shared" si="4"/>
        <v>○</v>
      </c>
      <c r="AL26" s="44" t="str">
        <f t="shared" si="5"/>
        <v>○</v>
      </c>
      <c r="AM26" s="44" t="str">
        <f t="shared" si="6"/>
        <v>○</v>
      </c>
      <c r="AN26" s="44" t="str">
        <f t="shared" si="7"/>
        <v>○</v>
      </c>
    </row>
    <row r="27" spans="1:40" ht="16.5" customHeight="1">
      <c r="A27" s="46">
        <v>19</v>
      </c>
      <c r="B27" s="51" t="s">
        <v>54</v>
      </c>
      <c r="C27" s="70">
        <v>548885</v>
      </c>
      <c r="D27" s="70">
        <v>547488</v>
      </c>
      <c r="E27" s="70">
        <v>1399</v>
      </c>
      <c r="F27" s="70">
        <v>476719</v>
      </c>
      <c r="G27" s="70">
        <v>474863</v>
      </c>
      <c r="H27" s="70">
        <v>8707</v>
      </c>
      <c r="I27" s="70">
        <v>6</v>
      </c>
      <c r="J27" s="70">
        <v>6</v>
      </c>
      <c r="K27" s="70">
        <v>0</v>
      </c>
      <c r="L27" s="70">
        <v>0</v>
      </c>
      <c r="M27" s="70">
        <v>0</v>
      </c>
      <c r="N27" s="70">
        <v>0</v>
      </c>
      <c r="O27" s="70">
        <v>5225</v>
      </c>
      <c r="P27" s="70">
        <v>5225</v>
      </c>
      <c r="Q27" s="70">
        <v>0</v>
      </c>
      <c r="R27" s="46">
        <v>19</v>
      </c>
      <c r="S27" s="51" t="str">
        <f t="shared" si="0"/>
        <v>金 武 町</v>
      </c>
      <c r="T27" s="76">
        <v>260375</v>
      </c>
      <c r="U27" s="76">
        <v>259637</v>
      </c>
      <c r="V27" s="76">
        <v>737</v>
      </c>
      <c r="W27" s="76">
        <v>1291210</v>
      </c>
      <c r="X27" s="76">
        <v>1287219</v>
      </c>
      <c r="Y27" s="76">
        <v>10843</v>
      </c>
      <c r="Z27" s="76">
        <v>324542</v>
      </c>
      <c r="AA27" s="76">
        <v>322878</v>
      </c>
      <c r="AB27" s="76">
        <v>31812063</v>
      </c>
      <c r="AC27" s="76">
        <v>20853244</v>
      </c>
      <c r="AD27" s="76">
        <v>32136605</v>
      </c>
      <c r="AE27" s="76">
        <v>21176122</v>
      </c>
      <c r="AF27" s="76">
        <v>33427815</v>
      </c>
      <c r="AG27" s="76">
        <v>22463341</v>
      </c>
      <c r="AH27" s="44" t="str">
        <f t="shared" si="1"/>
        <v>○</v>
      </c>
      <c r="AI27" s="44" t="str">
        <f t="shared" si="2"/>
        <v>○</v>
      </c>
      <c r="AJ27" s="44" t="str">
        <f t="shared" si="3"/>
        <v>○</v>
      </c>
      <c r="AK27" s="44" t="str">
        <f t="shared" si="4"/>
        <v>○</v>
      </c>
      <c r="AL27" s="44" t="str">
        <f t="shared" si="5"/>
        <v>○</v>
      </c>
      <c r="AM27" s="44" t="str">
        <f t="shared" si="6"/>
        <v>○</v>
      </c>
      <c r="AN27" s="44" t="str">
        <f t="shared" si="7"/>
        <v>○</v>
      </c>
    </row>
    <row r="28" spans="1:40" ht="16.5" customHeight="1">
      <c r="A28" s="46">
        <v>20</v>
      </c>
      <c r="B28" s="51" t="s">
        <v>55</v>
      </c>
      <c r="C28" s="70">
        <v>490121</v>
      </c>
      <c r="D28" s="70">
        <v>490121</v>
      </c>
      <c r="E28" s="70">
        <v>0</v>
      </c>
      <c r="F28" s="70">
        <v>323284</v>
      </c>
      <c r="G28" s="70">
        <v>323284</v>
      </c>
      <c r="H28" s="70">
        <v>0</v>
      </c>
      <c r="I28" s="70">
        <v>71754</v>
      </c>
      <c r="J28" s="70">
        <v>71754</v>
      </c>
      <c r="K28" s="70">
        <v>0</v>
      </c>
      <c r="L28" s="70">
        <v>9717</v>
      </c>
      <c r="M28" s="70">
        <v>9717</v>
      </c>
      <c r="N28" s="70">
        <v>0</v>
      </c>
      <c r="O28" s="70">
        <v>28681</v>
      </c>
      <c r="P28" s="70">
        <v>28681</v>
      </c>
      <c r="Q28" s="70">
        <v>0</v>
      </c>
      <c r="R28" s="46">
        <v>20</v>
      </c>
      <c r="S28" s="51" t="str">
        <f t="shared" si="0"/>
        <v>伊 江 村</v>
      </c>
      <c r="T28" s="76">
        <v>181193</v>
      </c>
      <c r="U28" s="76">
        <v>181193</v>
      </c>
      <c r="V28" s="76">
        <v>0</v>
      </c>
      <c r="W28" s="76">
        <v>1104750</v>
      </c>
      <c r="X28" s="76">
        <v>1104750</v>
      </c>
      <c r="Y28" s="76">
        <v>0</v>
      </c>
      <c r="Z28" s="76">
        <v>157912</v>
      </c>
      <c r="AA28" s="76">
        <v>153010</v>
      </c>
      <c r="AB28" s="76">
        <v>717996</v>
      </c>
      <c r="AC28" s="76">
        <v>477656</v>
      </c>
      <c r="AD28" s="76">
        <v>875908</v>
      </c>
      <c r="AE28" s="76">
        <v>630666</v>
      </c>
      <c r="AF28" s="76">
        <v>1980658</v>
      </c>
      <c r="AG28" s="76">
        <v>1735416</v>
      </c>
      <c r="AH28" s="44" t="str">
        <f t="shared" si="1"/>
        <v>○</v>
      </c>
      <c r="AI28" s="44" t="str">
        <f t="shared" si="2"/>
        <v>○</v>
      </c>
      <c r="AJ28" s="44" t="str">
        <f t="shared" si="3"/>
        <v>○</v>
      </c>
      <c r="AK28" s="44" t="str">
        <f t="shared" si="4"/>
        <v>○</v>
      </c>
      <c r="AL28" s="44" t="str">
        <f t="shared" si="5"/>
        <v>○</v>
      </c>
      <c r="AM28" s="44" t="str">
        <f t="shared" si="6"/>
        <v>○</v>
      </c>
      <c r="AN28" s="44" t="str">
        <f t="shared" si="7"/>
        <v>○</v>
      </c>
    </row>
    <row r="29" spans="1:40" ht="16.5" customHeight="1">
      <c r="A29" s="46">
        <v>21</v>
      </c>
      <c r="B29" s="51" t="s">
        <v>56</v>
      </c>
      <c r="C29" s="70">
        <v>2246111</v>
      </c>
      <c r="D29" s="70">
        <v>2245175</v>
      </c>
      <c r="E29" s="70">
        <v>936</v>
      </c>
      <c r="F29" s="70">
        <v>2007032</v>
      </c>
      <c r="G29" s="70">
        <v>1998499</v>
      </c>
      <c r="H29" s="70">
        <v>16676</v>
      </c>
      <c r="I29" s="70">
        <v>7022</v>
      </c>
      <c r="J29" s="70">
        <v>7022</v>
      </c>
      <c r="K29" s="70">
        <v>0</v>
      </c>
      <c r="L29" s="70">
        <v>0</v>
      </c>
      <c r="M29" s="70">
        <v>0</v>
      </c>
      <c r="N29" s="70">
        <v>0</v>
      </c>
      <c r="O29" s="70">
        <v>23320</v>
      </c>
      <c r="P29" s="70">
        <v>20338</v>
      </c>
      <c r="Q29" s="70">
        <v>2982</v>
      </c>
      <c r="R29" s="46">
        <v>21</v>
      </c>
      <c r="S29" s="51" t="str">
        <f t="shared" si="0"/>
        <v>読 谷 村</v>
      </c>
      <c r="T29" s="76">
        <v>1251292</v>
      </c>
      <c r="U29" s="76">
        <v>1249225</v>
      </c>
      <c r="V29" s="76">
        <v>2066</v>
      </c>
      <c r="W29" s="76">
        <v>5534777</v>
      </c>
      <c r="X29" s="76">
        <v>5520259</v>
      </c>
      <c r="Y29" s="76">
        <v>22660</v>
      </c>
      <c r="Z29" s="76">
        <v>978388</v>
      </c>
      <c r="AA29" s="76">
        <v>971023</v>
      </c>
      <c r="AB29" s="76">
        <v>2622793</v>
      </c>
      <c r="AC29" s="76">
        <v>1577221</v>
      </c>
      <c r="AD29" s="76">
        <v>3601181</v>
      </c>
      <c r="AE29" s="76">
        <v>2548244</v>
      </c>
      <c r="AF29" s="76">
        <v>9135958</v>
      </c>
      <c r="AG29" s="76">
        <v>8068503</v>
      </c>
      <c r="AH29" s="44" t="str">
        <f t="shared" si="1"/>
        <v>○</v>
      </c>
      <c r="AI29" s="44" t="str">
        <f t="shared" si="2"/>
        <v>○</v>
      </c>
      <c r="AJ29" s="44" t="str">
        <f t="shared" si="3"/>
        <v>○</v>
      </c>
      <c r="AK29" s="44" t="str">
        <f t="shared" si="4"/>
        <v>○</v>
      </c>
      <c r="AL29" s="44" t="str">
        <f t="shared" si="5"/>
        <v>○</v>
      </c>
      <c r="AM29" s="44" t="str">
        <f t="shared" si="6"/>
        <v>○</v>
      </c>
      <c r="AN29" s="44" t="str">
        <f t="shared" si="7"/>
        <v>○</v>
      </c>
    </row>
    <row r="30" spans="1:40" ht="16.5" customHeight="1">
      <c r="A30" s="46">
        <v>22</v>
      </c>
      <c r="B30" s="51" t="s">
        <v>57</v>
      </c>
      <c r="C30" s="70">
        <v>458051</v>
      </c>
      <c r="D30" s="70">
        <v>458051</v>
      </c>
      <c r="E30" s="70">
        <v>0</v>
      </c>
      <c r="F30" s="70">
        <v>921439</v>
      </c>
      <c r="G30" s="70">
        <v>920530</v>
      </c>
      <c r="H30" s="70">
        <v>4545</v>
      </c>
      <c r="I30" s="70">
        <v>47115</v>
      </c>
      <c r="J30" s="70">
        <v>47115</v>
      </c>
      <c r="K30" s="70">
        <v>0</v>
      </c>
      <c r="L30" s="70">
        <v>0</v>
      </c>
      <c r="M30" s="70">
        <v>0</v>
      </c>
      <c r="N30" s="70">
        <v>0</v>
      </c>
      <c r="O30" s="70">
        <v>1548</v>
      </c>
      <c r="P30" s="70">
        <v>1548</v>
      </c>
      <c r="Q30" s="70">
        <v>0</v>
      </c>
      <c r="R30" s="46">
        <v>22</v>
      </c>
      <c r="S30" s="51" t="str">
        <f t="shared" si="0"/>
        <v>嘉手納町</v>
      </c>
      <c r="T30" s="76">
        <v>739594</v>
      </c>
      <c r="U30" s="76">
        <v>739594</v>
      </c>
      <c r="V30" s="76">
        <v>0</v>
      </c>
      <c r="W30" s="76">
        <v>2167747</v>
      </c>
      <c r="X30" s="76">
        <v>2166838</v>
      </c>
      <c r="Y30" s="76">
        <v>4545</v>
      </c>
      <c r="Z30" s="76">
        <v>225715</v>
      </c>
      <c r="AA30" s="76">
        <v>224874</v>
      </c>
      <c r="AB30" s="76">
        <v>716245</v>
      </c>
      <c r="AC30" s="76">
        <v>464145</v>
      </c>
      <c r="AD30" s="76">
        <v>941960</v>
      </c>
      <c r="AE30" s="76">
        <v>689019</v>
      </c>
      <c r="AF30" s="76">
        <v>3109707</v>
      </c>
      <c r="AG30" s="76">
        <v>2855857</v>
      </c>
      <c r="AH30" s="44" t="str">
        <f t="shared" si="1"/>
        <v>○</v>
      </c>
      <c r="AI30" s="44" t="str">
        <f t="shared" si="2"/>
        <v>○</v>
      </c>
      <c r="AJ30" s="44" t="str">
        <f t="shared" si="3"/>
        <v>○</v>
      </c>
      <c r="AK30" s="44" t="str">
        <f t="shared" si="4"/>
        <v>○</v>
      </c>
      <c r="AL30" s="44" t="str">
        <f t="shared" si="5"/>
        <v>○</v>
      </c>
      <c r="AM30" s="44" t="str">
        <f t="shared" si="6"/>
        <v>○</v>
      </c>
      <c r="AN30" s="44" t="str">
        <f t="shared" si="7"/>
        <v>○</v>
      </c>
    </row>
    <row r="31" spans="1:40" ht="16.5" customHeight="1">
      <c r="A31" s="46">
        <v>23</v>
      </c>
      <c r="B31" s="51" t="s">
        <v>58</v>
      </c>
      <c r="C31" s="70">
        <v>2829636</v>
      </c>
      <c r="D31" s="70">
        <v>2828475</v>
      </c>
      <c r="E31" s="70">
        <v>1160</v>
      </c>
      <c r="F31" s="70">
        <v>1082589</v>
      </c>
      <c r="G31" s="70">
        <v>1071045</v>
      </c>
      <c r="H31" s="70">
        <v>43457</v>
      </c>
      <c r="I31" s="70">
        <v>80797</v>
      </c>
      <c r="J31" s="70">
        <v>80797</v>
      </c>
      <c r="K31" s="70">
        <v>0</v>
      </c>
      <c r="L31" s="70">
        <v>122</v>
      </c>
      <c r="M31" s="70">
        <v>122</v>
      </c>
      <c r="N31" s="70">
        <v>0</v>
      </c>
      <c r="O31" s="70">
        <v>2697</v>
      </c>
      <c r="P31" s="70">
        <v>2697</v>
      </c>
      <c r="Q31" s="70">
        <v>0</v>
      </c>
      <c r="R31" s="46">
        <v>23</v>
      </c>
      <c r="S31" s="51" t="str">
        <f t="shared" si="0"/>
        <v>北 谷 町</v>
      </c>
      <c r="T31" s="76">
        <v>2021504</v>
      </c>
      <c r="U31" s="76">
        <v>2020390</v>
      </c>
      <c r="V31" s="76">
        <v>1114</v>
      </c>
      <c r="W31" s="76">
        <v>6017345</v>
      </c>
      <c r="X31" s="76">
        <v>6003526</v>
      </c>
      <c r="Y31" s="76">
        <v>45731</v>
      </c>
      <c r="Z31" s="76">
        <v>752602</v>
      </c>
      <c r="AA31" s="76">
        <v>746916</v>
      </c>
      <c r="AB31" s="76">
        <v>2445311</v>
      </c>
      <c r="AC31" s="76">
        <v>1486610</v>
      </c>
      <c r="AD31" s="76">
        <v>3197913</v>
      </c>
      <c r="AE31" s="76">
        <v>2233526</v>
      </c>
      <c r="AF31" s="76">
        <v>9215258</v>
      </c>
      <c r="AG31" s="76">
        <v>8237052</v>
      </c>
      <c r="AH31" s="44" t="str">
        <f t="shared" si="1"/>
        <v>○</v>
      </c>
      <c r="AI31" s="44" t="str">
        <f t="shared" si="2"/>
        <v>○</v>
      </c>
      <c r="AJ31" s="44" t="str">
        <f t="shared" si="3"/>
        <v>○</v>
      </c>
      <c r="AK31" s="44" t="str">
        <f t="shared" si="4"/>
        <v>○</v>
      </c>
      <c r="AL31" s="44" t="str">
        <f t="shared" si="5"/>
        <v>○</v>
      </c>
      <c r="AM31" s="44" t="str">
        <f t="shared" si="6"/>
        <v>○</v>
      </c>
      <c r="AN31" s="44" t="str">
        <f t="shared" si="7"/>
        <v>○</v>
      </c>
    </row>
    <row r="32" spans="1:40" ht="16.5" customHeight="1">
      <c r="A32" s="46">
        <v>24</v>
      </c>
      <c r="B32" s="51" t="s">
        <v>59</v>
      </c>
      <c r="C32" s="70">
        <v>1010809</v>
      </c>
      <c r="D32" s="70">
        <v>1009520</v>
      </c>
      <c r="E32" s="70">
        <v>3344</v>
      </c>
      <c r="F32" s="70">
        <v>941924</v>
      </c>
      <c r="G32" s="70">
        <v>938458</v>
      </c>
      <c r="H32" s="70">
        <v>4912</v>
      </c>
      <c r="I32" s="70">
        <v>0</v>
      </c>
      <c r="J32" s="70">
        <v>0</v>
      </c>
      <c r="K32" s="70">
        <v>0</v>
      </c>
      <c r="L32" s="70">
        <v>0</v>
      </c>
      <c r="M32" s="70">
        <v>0</v>
      </c>
      <c r="N32" s="70">
        <v>0</v>
      </c>
      <c r="O32" s="70">
        <v>10848</v>
      </c>
      <c r="P32" s="70">
        <v>10848</v>
      </c>
      <c r="Q32" s="70">
        <v>0</v>
      </c>
      <c r="R32" s="46">
        <v>24</v>
      </c>
      <c r="S32" s="51" t="str">
        <f t="shared" si="0"/>
        <v>北中城村</v>
      </c>
      <c r="T32" s="76">
        <v>523276</v>
      </c>
      <c r="U32" s="76">
        <v>521659</v>
      </c>
      <c r="V32" s="76">
        <v>329</v>
      </c>
      <c r="W32" s="76">
        <v>2486857</v>
      </c>
      <c r="X32" s="76">
        <v>2480485</v>
      </c>
      <c r="Y32" s="76">
        <v>8585</v>
      </c>
      <c r="Z32" s="76">
        <v>321131</v>
      </c>
      <c r="AA32" s="76">
        <v>318250</v>
      </c>
      <c r="AB32" s="76">
        <v>4504038</v>
      </c>
      <c r="AC32" s="76">
        <v>2235756</v>
      </c>
      <c r="AD32" s="76">
        <v>4825169</v>
      </c>
      <c r="AE32" s="76">
        <v>2554006</v>
      </c>
      <c r="AF32" s="76">
        <v>7312026</v>
      </c>
      <c r="AG32" s="76">
        <v>5034491</v>
      </c>
      <c r="AH32" s="44" t="str">
        <f t="shared" si="1"/>
        <v>○</v>
      </c>
      <c r="AI32" s="44" t="str">
        <f t="shared" si="2"/>
        <v>○</v>
      </c>
      <c r="AJ32" s="44" t="str">
        <f t="shared" si="3"/>
        <v>○</v>
      </c>
      <c r="AK32" s="44" t="str">
        <f t="shared" si="4"/>
        <v>○</v>
      </c>
      <c r="AL32" s="44" t="str">
        <f t="shared" si="5"/>
        <v>○</v>
      </c>
      <c r="AM32" s="44" t="str">
        <f t="shared" si="6"/>
        <v>○</v>
      </c>
      <c r="AN32" s="44" t="str">
        <f t="shared" si="7"/>
        <v>○</v>
      </c>
    </row>
    <row r="33" spans="1:40" ht="16.5" customHeight="1">
      <c r="A33" s="46">
        <v>25</v>
      </c>
      <c r="B33" s="51" t="s">
        <v>60</v>
      </c>
      <c r="C33" s="70">
        <v>1110855</v>
      </c>
      <c r="D33" s="70">
        <v>1100545</v>
      </c>
      <c r="E33" s="70">
        <v>10108</v>
      </c>
      <c r="F33" s="70">
        <v>1751887</v>
      </c>
      <c r="G33" s="70">
        <v>1750201</v>
      </c>
      <c r="H33" s="70">
        <v>7860</v>
      </c>
      <c r="I33" s="70">
        <v>52500</v>
      </c>
      <c r="J33" s="70">
        <v>29155</v>
      </c>
      <c r="K33" s="70">
        <v>23345</v>
      </c>
      <c r="L33" s="70">
        <v>0</v>
      </c>
      <c r="M33" s="70">
        <v>0</v>
      </c>
      <c r="N33" s="70">
        <v>0</v>
      </c>
      <c r="O33" s="70">
        <v>27654</v>
      </c>
      <c r="P33" s="70">
        <v>27654</v>
      </c>
      <c r="Q33" s="70">
        <v>0</v>
      </c>
      <c r="R33" s="46">
        <v>25</v>
      </c>
      <c r="S33" s="51" t="str">
        <f t="shared" si="0"/>
        <v>中 城 村</v>
      </c>
      <c r="T33" s="76">
        <v>643683</v>
      </c>
      <c r="U33" s="76">
        <v>643169</v>
      </c>
      <c r="V33" s="76">
        <v>514</v>
      </c>
      <c r="W33" s="76">
        <v>3586579</v>
      </c>
      <c r="X33" s="76">
        <v>3550724</v>
      </c>
      <c r="Y33" s="76">
        <v>41827</v>
      </c>
      <c r="Z33" s="76">
        <v>521336</v>
      </c>
      <c r="AA33" s="76">
        <v>463288</v>
      </c>
      <c r="AB33" s="76">
        <v>2913409</v>
      </c>
      <c r="AC33" s="76">
        <v>1858744</v>
      </c>
      <c r="AD33" s="76">
        <v>3434745</v>
      </c>
      <c r="AE33" s="76">
        <v>2322032</v>
      </c>
      <c r="AF33" s="76">
        <v>7021324</v>
      </c>
      <c r="AG33" s="76">
        <v>5872756</v>
      </c>
      <c r="AH33" s="44" t="str">
        <f t="shared" si="1"/>
        <v>○</v>
      </c>
      <c r="AI33" s="44" t="str">
        <f t="shared" si="2"/>
        <v>○</v>
      </c>
      <c r="AJ33" s="44" t="str">
        <f t="shared" si="3"/>
        <v>○</v>
      </c>
      <c r="AK33" s="44" t="str">
        <f t="shared" si="4"/>
        <v>○</v>
      </c>
      <c r="AL33" s="44" t="str">
        <f t="shared" si="5"/>
        <v>○</v>
      </c>
      <c r="AM33" s="44" t="str">
        <f t="shared" si="6"/>
        <v>○</v>
      </c>
      <c r="AN33" s="44" t="str">
        <f t="shared" si="7"/>
        <v>○</v>
      </c>
    </row>
    <row r="34" spans="1:40" ht="16.5" customHeight="1">
      <c r="A34" s="46">
        <v>26</v>
      </c>
      <c r="B34" s="51" t="s">
        <v>61</v>
      </c>
      <c r="C34" s="70">
        <v>4804016</v>
      </c>
      <c r="D34" s="70">
        <v>4788745</v>
      </c>
      <c r="E34" s="70">
        <v>5878</v>
      </c>
      <c r="F34" s="70">
        <v>7773505</v>
      </c>
      <c r="G34" s="70">
        <v>7762001</v>
      </c>
      <c r="H34" s="70">
        <v>21592</v>
      </c>
      <c r="I34" s="70">
        <v>76567</v>
      </c>
      <c r="J34" s="70">
        <v>76567</v>
      </c>
      <c r="K34" s="70">
        <v>0</v>
      </c>
      <c r="L34" s="70">
        <v>0</v>
      </c>
      <c r="M34" s="70">
        <v>0</v>
      </c>
      <c r="N34" s="70">
        <v>0</v>
      </c>
      <c r="O34" s="70">
        <v>100983</v>
      </c>
      <c r="P34" s="70">
        <v>100983</v>
      </c>
      <c r="Q34" s="70">
        <v>0</v>
      </c>
      <c r="R34" s="46">
        <v>26</v>
      </c>
      <c r="S34" s="51" t="str">
        <f t="shared" si="0"/>
        <v>西 原 町</v>
      </c>
      <c r="T34" s="76">
        <v>2418730</v>
      </c>
      <c r="U34" s="76">
        <v>2417860</v>
      </c>
      <c r="V34" s="76">
        <v>871</v>
      </c>
      <c r="W34" s="76">
        <v>15173801</v>
      </c>
      <c r="X34" s="76">
        <v>15146156</v>
      </c>
      <c r="Y34" s="76">
        <v>28341</v>
      </c>
      <c r="Z34" s="76">
        <v>1303417</v>
      </c>
      <c r="AA34" s="76">
        <v>777244</v>
      </c>
      <c r="AB34" s="76">
        <v>3607739</v>
      </c>
      <c r="AC34" s="76">
        <v>2091431</v>
      </c>
      <c r="AD34" s="76">
        <v>4911156</v>
      </c>
      <c r="AE34" s="76">
        <v>2868675</v>
      </c>
      <c r="AF34" s="76">
        <v>20084957</v>
      </c>
      <c r="AG34" s="76">
        <v>18014831</v>
      </c>
      <c r="AH34" s="44" t="str">
        <f t="shared" si="1"/>
        <v>○</v>
      </c>
      <c r="AI34" s="44" t="str">
        <f t="shared" si="2"/>
        <v>○</v>
      </c>
      <c r="AJ34" s="44" t="str">
        <f t="shared" si="3"/>
        <v>○</v>
      </c>
      <c r="AK34" s="44" t="str">
        <f t="shared" si="4"/>
        <v>○</v>
      </c>
      <c r="AL34" s="44" t="str">
        <f t="shared" si="5"/>
        <v>○</v>
      </c>
      <c r="AM34" s="44" t="str">
        <f t="shared" si="6"/>
        <v>○</v>
      </c>
      <c r="AN34" s="44" t="str">
        <f t="shared" si="7"/>
        <v>○</v>
      </c>
    </row>
    <row r="35" spans="1:40" ht="16.5" customHeight="1">
      <c r="A35" s="46">
        <v>27</v>
      </c>
      <c r="B35" s="51" t="s">
        <v>62</v>
      </c>
      <c r="C35" s="70">
        <v>555381</v>
      </c>
      <c r="D35" s="70">
        <v>554430</v>
      </c>
      <c r="E35" s="70">
        <v>951</v>
      </c>
      <c r="F35" s="70">
        <v>631868</v>
      </c>
      <c r="G35" s="70">
        <v>631225</v>
      </c>
      <c r="H35" s="70">
        <v>3051</v>
      </c>
      <c r="I35" s="70">
        <v>94</v>
      </c>
      <c r="J35" s="70">
        <v>94</v>
      </c>
      <c r="K35" s="70">
        <v>0</v>
      </c>
      <c r="L35" s="70">
        <v>0</v>
      </c>
      <c r="M35" s="70">
        <v>0</v>
      </c>
      <c r="N35" s="70">
        <v>0</v>
      </c>
      <c r="O35" s="70">
        <v>5103</v>
      </c>
      <c r="P35" s="70">
        <v>5103</v>
      </c>
      <c r="Q35" s="70">
        <v>0</v>
      </c>
      <c r="R35" s="46">
        <v>27</v>
      </c>
      <c r="S35" s="51" t="str">
        <f t="shared" si="0"/>
        <v>与那原町</v>
      </c>
      <c r="T35" s="76">
        <v>1059167</v>
      </c>
      <c r="U35" s="76">
        <v>1058613</v>
      </c>
      <c r="V35" s="76">
        <v>554</v>
      </c>
      <c r="W35" s="76">
        <v>2251613</v>
      </c>
      <c r="X35" s="76">
        <v>2249465</v>
      </c>
      <c r="Y35" s="76">
        <v>4556</v>
      </c>
      <c r="Z35" s="76">
        <v>595077</v>
      </c>
      <c r="AA35" s="76">
        <v>583827</v>
      </c>
      <c r="AB35" s="76">
        <v>1150592</v>
      </c>
      <c r="AC35" s="76">
        <v>655096</v>
      </c>
      <c r="AD35" s="76">
        <v>1745669</v>
      </c>
      <c r="AE35" s="76">
        <v>1238923</v>
      </c>
      <c r="AF35" s="76">
        <v>3997282</v>
      </c>
      <c r="AG35" s="76">
        <v>3488388</v>
      </c>
      <c r="AH35" s="44" t="str">
        <f t="shared" si="1"/>
        <v>○</v>
      </c>
      <c r="AI35" s="44" t="str">
        <f t="shared" si="2"/>
        <v>○</v>
      </c>
      <c r="AJ35" s="44" t="str">
        <f t="shared" si="3"/>
        <v>○</v>
      </c>
      <c r="AK35" s="44" t="str">
        <f t="shared" si="4"/>
        <v>○</v>
      </c>
      <c r="AL35" s="44" t="str">
        <f t="shared" si="5"/>
        <v>○</v>
      </c>
      <c r="AM35" s="44" t="str">
        <f t="shared" si="6"/>
        <v>○</v>
      </c>
      <c r="AN35" s="44" t="str">
        <f t="shared" si="7"/>
        <v>○</v>
      </c>
    </row>
    <row r="36" spans="1:40" ht="16.5" customHeight="1">
      <c r="A36" s="46">
        <v>28</v>
      </c>
      <c r="B36" s="51" t="s">
        <v>63</v>
      </c>
      <c r="C36" s="70">
        <v>2414042</v>
      </c>
      <c r="D36" s="70">
        <v>2412266</v>
      </c>
      <c r="E36" s="70">
        <v>1775</v>
      </c>
      <c r="F36" s="70">
        <v>1986384</v>
      </c>
      <c r="G36" s="70">
        <v>1984260</v>
      </c>
      <c r="H36" s="70">
        <v>9945</v>
      </c>
      <c r="I36" s="70">
        <v>0</v>
      </c>
      <c r="J36" s="70">
        <v>0</v>
      </c>
      <c r="K36" s="70">
        <v>0</v>
      </c>
      <c r="L36" s="70">
        <v>0</v>
      </c>
      <c r="M36" s="70">
        <v>0</v>
      </c>
      <c r="N36" s="70">
        <v>0</v>
      </c>
      <c r="O36" s="70">
        <v>20214</v>
      </c>
      <c r="P36" s="70">
        <v>20214</v>
      </c>
      <c r="Q36" s="70">
        <v>0</v>
      </c>
      <c r="R36" s="46">
        <v>28</v>
      </c>
      <c r="S36" s="51" t="str">
        <f t="shared" si="0"/>
        <v>南風原町</v>
      </c>
      <c r="T36" s="76">
        <v>2135860</v>
      </c>
      <c r="U36" s="76">
        <v>2133571</v>
      </c>
      <c r="V36" s="76">
        <v>2358</v>
      </c>
      <c r="W36" s="76">
        <v>6556500</v>
      </c>
      <c r="X36" s="76">
        <v>6550311</v>
      </c>
      <c r="Y36" s="76">
        <v>14078</v>
      </c>
      <c r="Z36" s="76">
        <v>773309</v>
      </c>
      <c r="AA36" s="76">
        <v>763394</v>
      </c>
      <c r="AB36" s="76">
        <v>2011555</v>
      </c>
      <c r="AC36" s="76">
        <v>1274167</v>
      </c>
      <c r="AD36" s="76">
        <v>2784864</v>
      </c>
      <c r="AE36" s="76">
        <v>2037561</v>
      </c>
      <c r="AF36" s="76">
        <v>9341364</v>
      </c>
      <c r="AG36" s="76">
        <v>8587872</v>
      </c>
      <c r="AH36" s="44" t="str">
        <f t="shared" si="1"/>
        <v>○</v>
      </c>
      <c r="AI36" s="44" t="str">
        <f t="shared" si="2"/>
        <v>○</v>
      </c>
      <c r="AJ36" s="44" t="str">
        <f t="shared" si="3"/>
        <v>○</v>
      </c>
      <c r="AK36" s="44" t="str">
        <f t="shared" si="4"/>
        <v>○</v>
      </c>
      <c r="AL36" s="44" t="str">
        <f t="shared" si="5"/>
        <v>○</v>
      </c>
      <c r="AM36" s="44" t="str">
        <f t="shared" si="6"/>
        <v>○</v>
      </c>
      <c r="AN36" s="44" t="str">
        <f t="shared" si="7"/>
        <v>○</v>
      </c>
    </row>
    <row r="37" spans="1:40" ht="16.5" customHeight="1">
      <c r="A37" s="46">
        <v>29</v>
      </c>
      <c r="B37" s="51" t="s">
        <v>64</v>
      </c>
      <c r="C37" s="70">
        <v>92495</v>
      </c>
      <c r="D37" s="70">
        <v>92495</v>
      </c>
      <c r="E37" s="70">
        <v>0</v>
      </c>
      <c r="F37" s="70">
        <v>66026</v>
      </c>
      <c r="G37" s="70">
        <v>64637</v>
      </c>
      <c r="H37" s="70">
        <v>6778</v>
      </c>
      <c r="I37" s="70">
        <v>2662</v>
      </c>
      <c r="J37" s="70">
        <v>1676</v>
      </c>
      <c r="K37" s="70">
        <v>988</v>
      </c>
      <c r="L37" s="70">
        <v>0</v>
      </c>
      <c r="M37" s="70">
        <v>0</v>
      </c>
      <c r="N37" s="70">
        <v>0</v>
      </c>
      <c r="O37" s="70">
        <v>57</v>
      </c>
      <c r="P37" s="70">
        <v>57</v>
      </c>
      <c r="Q37" s="70">
        <v>0</v>
      </c>
      <c r="R37" s="46">
        <v>29</v>
      </c>
      <c r="S37" s="51" t="str">
        <f t="shared" si="0"/>
        <v>渡嘉敷村</v>
      </c>
      <c r="T37" s="76">
        <v>22336</v>
      </c>
      <c r="U37" s="76">
        <v>22336</v>
      </c>
      <c r="V37" s="76">
        <v>0</v>
      </c>
      <c r="W37" s="76">
        <v>183576</v>
      </c>
      <c r="X37" s="76">
        <v>181201</v>
      </c>
      <c r="Y37" s="76">
        <v>7766</v>
      </c>
      <c r="Z37" s="76">
        <v>40444</v>
      </c>
      <c r="AA37" s="76">
        <v>37230</v>
      </c>
      <c r="AB37" s="76">
        <v>356414</v>
      </c>
      <c r="AC37" s="76">
        <v>243773</v>
      </c>
      <c r="AD37" s="76">
        <v>396858</v>
      </c>
      <c r="AE37" s="76">
        <v>281003</v>
      </c>
      <c r="AF37" s="76">
        <v>580434</v>
      </c>
      <c r="AG37" s="76">
        <v>462204</v>
      </c>
      <c r="AH37" s="44" t="str">
        <f t="shared" si="1"/>
        <v>○</v>
      </c>
      <c r="AI37" s="44" t="str">
        <f t="shared" si="2"/>
        <v>○</v>
      </c>
      <c r="AJ37" s="44" t="str">
        <f t="shared" si="3"/>
        <v>○</v>
      </c>
      <c r="AK37" s="44" t="str">
        <f t="shared" si="4"/>
        <v>○</v>
      </c>
      <c r="AL37" s="44" t="str">
        <f t="shared" si="5"/>
        <v>○</v>
      </c>
      <c r="AM37" s="44" t="str">
        <f t="shared" si="6"/>
        <v>○</v>
      </c>
      <c r="AN37" s="44" t="str">
        <f t="shared" si="7"/>
        <v>○</v>
      </c>
    </row>
    <row r="38" spans="1:40" ht="16.5" customHeight="1">
      <c r="A38" s="46">
        <v>30</v>
      </c>
      <c r="B38" s="51" t="s">
        <v>65</v>
      </c>
      <c r="C38" s="70">
        <v>125659</v>
      </c>
      <c r="D38" s="70">
        <v>120525</v>
      </c>
      <c r="E38" s="70">
        <v>5134</v>
      </c>
      <c r="F38" s="70">
        <v>76043</v>
      </c>
      <c r="G38" s="70">
        <v>75317</v>
      </c>
      <c r="H38" s="70">
        <v>726</v>
      </c>
      <c r="I38" s="70">
        <v>0</v>
      </c>
      <c r="J38" s="70">
        <v>0</v>
      </c>
      <c r="K38" s="70">
        <v>0</v>
      </c>
      <c r="L38" s="70">
        <v>0</v>
      </c>
      <c r="M38" s="70">
        <v>0</v>
      </c>
      <c r="N38" s="70">
        <v>0</v>
      </c>
      <c r="O38" s="70">
        <v>0</v>
      </c>
      <c r="P38" s="70">
        <v>0</v>
      </c>
      <c r="Q38" s="70">
        <v>0</v>
      </c>
      <c r="R38" s="46">
        <v>30</v>
      </c>
      <c r="S38" s="51" t="str">
        <f t="shared" si="0"/>
        <v>座間味村</v>
      </c>
      <c r="T38" s="76">
        <v>30686</v>
      </c>
      <c r="U38" s="76">
        <v>29439</v>
      </c>
      <c r="V38" s="76">
        <v>1247</v>
      </c>
      <c r="W38" s="76">
        <v>232388</v>
      </c>
      <c r="X38" s="76">
        <v>225281</v>
      </c>
      <c r="Y38" s="76">
        <v>7107</v>
      </c>
      <c r="Z38" s="76">
        <v>166859</v>
      </c>
      <c r="AA38" s="76">
        <v>115024</v>
      </c>
      <c r="AB38" s="76">
        <v>209572</v>
      </c>
      <c r="AC38" s="76">
        <v>122937</v>
      </c>
      <c r="AD38" s="76">
        <v>376431</v>
      </c>
      <c r="AE38" s="76">
        <v>237961</v>
      </c>
      <c r="AF38" s="76">
        <v>608819</v>
      </c>
      <c r="AG38" s="76">
        <v>463242</v>
      </c>
      <c r="AH38" s="44" t="str">
        <f t="shared" si="1"/>
        <v>○</v>
      </c>
      <c r="AI38" s="44" t="str">
        <f t="shared" si="2"/>
        <v>○</v>
      </c>
      <c r="AJ38" s="44" t="str">
        <f t="shared" si="3"/>
        <v>○</v>
      </c>
      <c r="AK38" s="44" t="str">
        <f t="shared" si="4"/>
        <v>○</v>
      </c>
      <c r="AL38" s="44" t="str">
        <f t="shared" si="5"/>
        <v>○</v>
      </c>
      <c r="AM38" s="44" t="str">
        <f t="shared" si="6"/>
        <v>○</v>
      </c>
      <c r="AN38" s="44" t="str">
        <f t="shared" si="7"/>
        <v>○</v>
      </c>
    </row>
    <row r="39" spans="1:40" ht="16.5" customHeight="1">
      <c r="A39" s="46">
        <v>31</v>
      </c>
      <c r="B39" s="51" t="s">
        <v>66</v>
      </c>
      <c r="C39" s="70">
        <v>87708</v>
      </c>
      <c r="D39" s="70">
        <v>86605</v>
      </c>
      <c r="E39" s="70">
        <v>1102</v>
      </c>
      <c r="F39" s="70">
        <v>30722</v>
      </c>
      <c r="G39" s="70">
        <v>30722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M39" s="70">
        <v>0</v>
      </c>
      <c r="N39" s="70">
        <v>0</v>
      </c>
      <c r="O39" s="70">
        <v>417</v>
      </c>
      <c r="P39" s="70">
        <v>417</v>
      </c>
      <c r="Q39" s="70">
        <v>0</v>
      </c>
      <c r="R39" s="46">
        <v>31</v>
      </c>
      <c r="S39" s="51" t="str">
        <f t="shared" si="0"/>
        <v>粟 国 村</v>
      </c>
      <c r="T39" s="76">
        <v>13797</v>
      </c>
      <c r="U39" s="76">
        <v>13522</v>
      </c>
      <c r="V39" s="76">
        <v>276</v>
      </c>
      <c r="W39" s="76">
        <v>132644</v>
      </c>
      <c r="X39" s="76">
        <v>131266</v>
      </c>
      <c r="Y39" s="76">
        <v>1378</v>
      </c>
      <c r="Z39" s="76">
        <v>296852</v>
      </c>
      <c r="AA39" s="76">
        <v>295352</v>
      </c>
      <c r="AB39" s="76">
        <v>364008</v>
      </c>
      <c r="AC39" s="76">
        <v>208824</v>
      </c>
      <c r="AD39" s="76">
        <v>660860</v>
      </c>
      <c r="AE39" s="76">
        <v>504176</v>
      </c>
      <c r="AF39" s="76">
        <v>793504</v>
      </c>
      <c r="AG39" s="76">
        <v>635442</v>
      </c>
      <c r="AH39" s="44" t="str">
        <f t="shared" si="1"/>
        <v>○</v>
      </c>
      <c r="AI39" s="44" t="str">
        <f t="shared" si="2"/>
        <v>○</v>
      </c>
      <c r="AJ39" s="44" t="str">
        <f t="shared" si="3"/>
        <v>○</v>
      </c>
      <c r="AK39" s="44" t="str">
        <f t="shared" si="4"/>
        <v>○</v>
      </c>
      <c r="AL39" s="44" t="str">
        <f t="shared" si="5"/>
        <v>○</v>
      </c>
      <c r="AM39" s="44" t="str">
        <f t="shared" si="6"/>
        <v>○</v>
      </c>
      <c r="AN39" s="44" t="str">
        <f t="shared" si="7"/>
        <v>○</v>
      </c>
    </row>
    <row r="40" spans="1:40" ht="16.5" customHeight="1">
      <c r="A40" s="46">
        <v>32</v>
      </c>
      <c r="B40" s="51" t="s">
        <v>67</v>
      </c>
      <c r="C40" s="70">
        <v>25004</v>
      </c>
      <c r="D40" s="70">
        <v>25004</v>
      </c>
      <c r="E40" s="70">
        <v>0</v>
      </c>
      <c r="F40" s="70">
        <v>21714</v>
      </c>
      <c r="G40" s="70">
        <v>21714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0</v>
      </c>
      <c r="N40" s="70">
        <v>0</v>
      </c>
      <c r="O40" s="70">
        <v>0</v>
      </c>
      <c r="P40" s="70">
        <v>0</v>
      </c>
      <c r="Q40" s="70">
        <v>0</v>
      </c>
      <c r="R40" s="46">
        <v>32</v>
      </c>
      <c r="S40" s="51" t="str">
        <f t="shared" si="0"/>
        <v>渡名喜村</v>
      </c>
      <c r="T40" s="76">
        <v>2914</v>
      </c>
      <c r="U40" s="76">
        <v>2914</v>
      </c>
      <c r="V40" s="76">
        <v>0</v>
      </c>
      <c r="W40" s="76">
        <v>49632</v>
      </c>
      <c r="X40" s="76">
        <v>49632</v>
      </c>
      <c r="Y40" s="76">
        <v>0</v>
      </c>
      <c r="Z40" s="76">
        <v>57151</v>
      </c>
      <c r="AA40" s="76">
        <v>55360</v>
      </c>
      <c r="AB40" s="76">
        <v>109913</v>
      </c>
      <c r="AC40" s="76">
        <v>76029</v>
      </c>
      <c r="AD40" s="76">
        <v>167064</v>
      </c>
      <c r="AE40" s="76">
        <v>131389</v>
      </c>
      <c r="AF40" s="76">
        <v>216696</v>
      </c>
      <c r="AG40" s="76">
        <v>181021</v>
      </c>
      <c r="AH40" s="44" t="str">
        <f t="shared" si="1"/>
        <v>○</v>
      </c>
      <c r="AI40" s="44" t="str">
        <f t="shared" si="2"/>
        <v>○</v>
      </c>
      <c r="AJ40" s="44" t="str">
        <f t="shared" si="3"/>
        <v>○</v>
      </c>
      <c r="AK40" s="44" t="str">
        <f t="shared" si="4"/>
        <v>○</v>
      </c>
      <c r="AL40" s="44" t="str">
        <f t="shared" si="5"/>
        <v>○</v>
      </c>
      <c r="AM40" s="44" t="str">
        <f t="shared" si="6"/>
        <v>○</v>
      </c>
      <c r="AN40" s="44" t="str">
        <f t="shared" si="7"/>
        <v>○</v>
      </c>
    </row>
    <row r="41" spans="1:40" ht="16.5" customHeight="1">
      <c r="A41" s="47">
        <v>33</v>
      </c>
      <c r="B41" s="52" t="s">
        <v>68</v>
      </c>
      <c r="C41" s="71">
        <v>551290</v>
      </c>
      <c r="D41" s="71">
        <v>541733</v>
      </c>
      <c r="E41" s="71">
        <v>9555</v>
      </c>
      <c r="F41" s="71">
        <v>1326717</v>
      </c>
      <c r="G41" s="71">
        <v>1318477</v>
      </c>
      <c r="H41" s="71">
        <v>16946</v>
      </c>
      <c r="I41" s="71">
        <v>8064</v>
      </c>
      <c r="J41" s="71">
        <v>4252</v>
      </c>
      <c r="K41" s="71">
        <v>3813</v>
      </c>
      <c r="L41" s="71">
        <v>0</v>
      </c>
      <c r="M41" s="71">
        <v>0</v>
      </c>
      <c r="N41" s="71">
        <v>0</v>
      </c>
      <c r="O41" s="71">
        <v>85751</v>
      </c>
      <c r="P41" s="71">
        <v>85751</v>
      </c>
      <c r="Q41" s="71">
        <v>0</v>
      </c>
      <c r="R41" s="47">
        <v>33</v>
      </c>
      <c r="S41" s="52" t="str">
        <f t="shared" si="0"/>
        <v>南大東村</v>
      </c>
      <c r="T41" s="77">
        <v>104823</v>
      </c>
      <c r="U41" s="77">
        <v>104333</v>
      </c>
      <c r="V41" s="77">
        <v>490</v>
      </c>
      <c r="W41" s="77">
        <v>2076645</v>
      </c>
      <c r="X41" s="77">
        <v>2054546</v>
      </c>
      <c r="Y41" s="77">
        <v>30804</v>
      </c>
      <c r="Z41" s="77">
        <v>506156</v>
      </c>
      <c r="AA41" s="77">
        <v>400337</v>
      </c>
      <c r="AB41" s="77">
        <v>590302</v>
      </c>
      <c r="AC41" s="77">
        <v>381573</v>
      </c>
      <c r="AD41" s="77">
        <v>1096458</v>
      </c>
      <c r="AE41" s="77">
        <v>781910</v>
      </c>
      <c r="AF41" s="77">
        <v>3173103</v>
      </c>
      <c r="AG41" s="77">
        <v>2836456</v>
      </c>
      <c r="AH41" s="44" t="str">
        <f t="shared" si="1"/>
        <v>○</v>
      </c>
      <c r="AI41" s="44" t="str">
        <f t="shared" si="2"/>
        <v>○</v>
      </c>
      <c r="AJ41" s="44" t="str">
        <f t="shared" si="3"/>
        <v>○</v>
      </c>
      <c r="AK41" s="44" t="str">
        <f t="shared" si="4"/>
        <v>○</v>
      </c>
      <c r="AL41" s="44" t="str">
        <f t="shared" si="5"/>
        <v>○</v>
      </c>
      <c r="AM41" s="44" t="str">
        <f t="shared" si="6"/>
        <v>○</v>
      </c>
      <c r="AN41" s="44" t="str">
        <f t="shared" si="7"/>
        <v>○</v>
      </c>
    </row>
    <row r="42" spans="1:40" ht="16.5" customHeight="1">
      <c r="A42" s="46">
        <v>34</v>
      </c>
      <c r="B42" s="51" t="s">
        <v>69</v>
      </c>
      <c r="C42" s="70">
        <v>149874</v>
      </c>
      <c r="D42" s="70">
        <v>148958</v>
      </c>
      <c r="E42" s="70">
        <v>917</v>
      </c>
      <c r="F42" s="70">
        <v>692242</v>
      </c>
      <c r="G42" s="70">
        <v>691931</v>
      </c>
      <c r="H42" s="70">
        <v>1558</v>
      </c>
      <c r="I42" s="70">
        <v>177</v>
      </c>
      <c r="J42" s="70">
        <v>177</v>
      </c>
      <c r="K42" s="70">
        <v>0</v>
      </c>
      <c r="L42" s="70">
        <v>0</v>
      </c>
      <c r="M42" s="70">
        <v>0</v>
      </c>
      <c r="N42" s="70">
        <v>0</v>
      </c>
      <c r="O42" s="70">
        <v>22476</v>
      </c>
      <c r="P42" s="70">
        <v>22476</v>
      </c>
      <c r="Q42" s="70">
        <v>0</v>
      </c>
      <c r="R42" s="46">
        <v>34</v>
      </c>
      <c r="S42" s="51" t="str">
        <f t="shared" si="0"/>
        <v>北大東村</v>
      </c>
      <c r="T42" s="76">
        <v>106091</v>
      </c>
      <c r="U42" s="76">
        <v>105693</v>
      </c>
      <c r="V42" s="76">
        <v>398</v>
      </c>
      <c r="W42" s="76">
        <v>970860</v>
      </c>
      <c r="X42" s="76">
        <v>969235</v>
      </c>
      <c r="Y42" s="76">
        <v>2873</v>
      </c>
      <c r="Z42" s="76">
        <v>165126</v>
      </c>
      <c r="AA42" s="76">
        <v>125060</v>
      </c>
      <c r="AB42" s="76">
        <v>427646</v>
      </c>
      <c r="AC42" s="76">
        <v>317158</v>
      </c>
      <c r="AD42" s="76">
        <v>592772</v>
      </c>
      <c r="AE42" s="76">
        <v>442218</v>
      </c>
      <c r="AF42" s="76">
        <v>1563632</v>
      </c>
      <c r="AG42" s="76">
        <v>1411453</v>
      </c>
      <c r="AH42" s="44" t="str">
        <f t="shared" si="1"/>
        <v>○</v>
      </c>
      <c r="AI42" s="44" t="str">
        <f t="shared" si="2"/>
        <v>○</v>
      </c>
      <c r="AJ42" s="44" t="str">
        <f t="shared" si="3"/>
        <v>○</v>
      </c>
      <c r="AK42" s="44" t="str">
        <f t="shared" si="4"/>
        <v>○</v>
      </c>
      <c r="AL42" s="44" t="str">
        <f t="shared" si="5"/>
        <v>○</v>
      </c>
      <c r="AM42" s="44" t="str">
        <f t="shared" si="6"/>
        <v>○</v>
      </c>
      <c r="AN42" s="44" t="str">
        <f t="shared" si="7"/>
        <v>○</v>
      </c>
    </row>
    <row r="43" spans="1:40" ht="16.5" customHeight="1">
      <c r="A43" s="46">
        <v>35</v>
      </c>
      <c r="B43" s="51" t="s">
        <v>70</v>
      </c>
      <c r="C43" s="70">
        <v>204854</v>
      </c>
      <c r="D43" s="70">
        <v>202630</v>
      </c>
      <c r="E43" s="70">
        <v>2225</v>
      </c>
      <c r="F43" s="70">
        <v>252435</v>
      </c>
      <c r="G43" s="70">
        <v>252435</v>
      </c>
      <c r="H43" s="70">
        <v>0</v>
      </c>
      <c r="I43" s="70">
        <v>0</v>
      </c>
      <c r="J43" s="70">
        <v>0</v>
      </c>
      <c r="K43" s="70">
        <v>0</v>
      </c>
      <c r="L43" s="70">
        <v>0</v>
      </c>
      <c r="M43" s="70">
        <v>0</v>
      </c>
      <c r="N43" s="70">
        <v>0</v>
      </c>
      <c r="O43" s="70">
        <v>2459</v>
      </c>
      <c r="P43" s="70">
        <v>2459</v>
      </c>
      <c r="Q43" s="70">
        <v>0</v>
      </c>
      <c r="R43" s="46">
        <v>35</v>
      </c>
      <c r="S43" s="51" t="str">
        <f t="shared" si="0"/>
        <v>伊平屋村</v>
      </c>
      <c r="T43" s="76">
        <v>30503</v>
      </c>
      <c r="U43" s="76">
        <v>30503</v>
      </c>
      <c r="V43" s="76">
        <v>0</v>
      </c>
      <c r="W43" s="76">
        <v>490251</v>
      </c>
      <c r="X43" s="76">
        <v>488027</v>
      </c>
      <c r="Y43" s="76">
        <v>2225</v>
      </c>
      <c r="Z43" s="76">
        <v>57125</v>
      </c>
      <c r="AA43" s="76">
        <v>54458</v>
      </c>
      <c r="AB43" s="76">
        <v>474799</v>
      </c>
      <c r="AC43" s="76">
        <v>320510</v>
      </c>
      <c r="AD43" s="76">
        <v>531924</v>
      </c>
      <c r="AE43" s="76">
        <v>374968</v>
      </c>
      <c r="AF43" s="76">
        <v>1022175</v>
      </c>
      <c r="AG43" s="76">
        <v>862995</v>
      </c>
      <c r="AH43" s="44" t="str">
        <f t="shared" si="1"/>
        <v>○</v>
      </c>
      <c r="AI43" s="44" t="str">
        <f t="shared" si="2"/>
        <v>○</v>
      </c>
      <c r="AJ43" s="44" t="str">
        <f t="shared" si="3"/>
        <v>○</v>
      </c>
      <c r="AK43" s="44" t="str">
        <f t="shared" si="4"/>
        <v>○</v>
      </c>
      <c r="AL43" s="44" t="str">
        <f t="shared" si="5"/>
        <v>○</v>
      </c>
      <c r="AM43" s="44" t="str">
        <f t="shared" si="6"/>
        <v>○</v>
      </c>
      <c r="AN43" s="44" t="str">
        <f t="shared" si="7"/>
        <v>○</v>
      </c>
    </row>
    <row r="44" spans="1:40" ht="16.5" customHeight="1">
      <c r="A44" s="46">
        <v>36</v>
      </c>
      <c r="B44" s="51" t="s">
        <v>71</v>
      </c>
      <c r="C44" s="70">
        <v>215244</v>
      </c>
      <c r="D44" s="70">
        <v>207759</v>
      </c>
      <c r="E44" s="70">
        <v>7485</v>
      </c>
      <c r="F44" s="70">
        <v>337441</v>
      </c>
      <c r="G44" s="70">
        <v>330042</v>
      </c>
      <c r="H44" s="70">
        <v>7916</v>
      </c>
      <c r="I44" s="70">
        <v>15247</v>
      </c>
      <c r="J44" s="70">
        <v>15247</v>
      </c>
      <c r="K44" s="70">
        <v>0</v>
      </c>
      <c r="L44" s="70">
        <v>0</v>
      </c>
      <c r="M44" s="70">
        <v>0</v>
      </c>
      <c r="N44" s="70">
        <v>0</v>
      </c>
      <c r="O44" s="70">
        <v>20652</v>
      </c>
      <c r="P44" s="70">
        <v>20652</v>
      </c>
      <c r="Q44" s="70">
        <v>0</v>
      </c>
      <c r="R44" s="46">
        <v>36</v>
      </c>
      <c r="S44" s="51" t="str">
        <f t="shared" si="0"/>
        <v>伊是名村</v>
      </c>
      <c r="T44" s="76">
        <v>38724</v>
      </c>
      <c r="U44" s="76">
        <v>38322</v>
      </c>
      <c r="V44" s="76">
        <v>400</v>
      </c>
      <c r="W44" s="76">
        <v>627308</v>
      </c>
      <c r="X44" s="76">
        <v>612022</v>
      </c>
      <c r="Y44" s="76">
        <v>15801</v>
      </c>
      <c r="Z44" s="76">
        <v>83519</v>
      </c>
      <c r="AA44" s="76">
        <v>81815</v>
      </c>
      <c r="AB44" s="76">
        <v>1300135</v>
      </c>
      <c r="AC44" s="76">
        <v>574768</v>
      </c>
      <c r="AD44" s="76">
        <v>1383654</v>
      </c>
      <c r="AE44" s="76">
        <v>656583</v>
      </c>
      <c r="AF44" s="76">
        <v>2010962</v>
      </c>
      <c r="AG44" s="76">
        <v>1268605</v>
      </c>
      <c r="AH44" s="44" t="str">
        <f t="shared" si="1"/>
        <v>○</v>
      </c>
      <c r="AI44" s="44" t="str">
        <f t="shared" si="2"/>
        <v>○</v>
      </c>
      <c r="AJ44" s="44" t="str">
        <f t="shared" si="3"/>
        <v>○</v>
      </c>
      <c r="AK44" s="44" t="str">
        <f t="shared" si="4"/>
        <v>○</v>
      </c>
      <c r="AL44" s="44" t="str">
        <f t="shared" si="5"/>
        <v>○</v>
      </c>
      <c r="AM44" s="44" t="str">
        <f t="shared" si="6"/>
        <v>○</v>
      </c>
      <c r="AN44" s="44" t="str">
        <f t="shared" si="7"/>
        <v>○</v>
      </c>
    </row>
    <row r="45" spans="1:40" ht="16.5" customHeight="1">
      <c r="A45" s="46">
        <v>37</v>
      </c>
      <c r="B45" s="51" t="s">
        <v>72</v>
      </c>
      <c r="C45" s="70">
        <v>1032984</v>
      </c>
      <c r="D45" s="70">
        <v>1025489</v>
      </c>
      <c r="E45" s="70">
        <v>11373</v>
      </c>
      <c r="F45" s="70">
        <v>1223860</v>
      </c>
      <c r="G45" s="70">
        <v>1205513</v>
      </c>
      <c r="H45" s="70">
        <v>25838</v>
      </c>
      <c r="I45" s="70">
        <v>653</v>
      </c>
      <c r="J45" s="70">
        <v>653</v>
      </c>
      <c r="K45" s="70">
        <v>0</v>
      </c>
      <c r="L45" s="70">
        <v>0</v>
      </c>
      <c r="M45" s="70">
        <v>0</v>
      </c>
      <c r="N45" s="70">
        <v>0</v>
      </c>
      <c r="O45" s="70">
        <v>8012</v>
      </c>
      <c r="P45" s="70">
        <v>8012</v>
      </c>
      <c r="Q45" s="70">
        <v>0</v>
      </c>
      <c r="R45" s="46">
        <v>37</v>
      </c>
      <c r="S45" s="51" t="str">
        <f t="shared" si="0"/>
        <v>久米島町</v>
      </c>
      <c r="T45" s="76">
        <v>337621</v>
      </c>
      <c r="U45" s="76">
        <v>336579</v>
      </c>
      <c r="V45" s="76">
        <v>78</v>
      </c>
      <c r="W45" s="76">
        <v>2603130</v>
      </c>
      <c r="X45" s="76">
        <v>2576246</v>
      </c>
      <c r="Y45" s="76">
        <v>37289</v>
      </c>
      <c r="Z45" s="76">
        <v>1039665</v>
      </c>
      <c r="AA45" s="76">
        <v>800540</v>
      </c>
      <c r="AB45" s="76">
        <v>1833846</v>
      </c>
      <c r="AC45" s="76">
        <v>1223815</v>
      </c>
      <c r="AD45" s="76">
        <v>2873511</v>
      </c>
      <c r="AE45" s="76">
        <v>2024355</v>
      </c>
      <c r="AF45" s="76">
        <v>5476641</v>
      </c>
      <c r="AG45" s="76">
        <v>4600601</v>
      </c>
      <c r="AH45" s="44" t="str">
        <f t="shared" si="1"/>
        <v>○</v>
      </c>
      <c r="AI45" s="44" t="str">
        <f t="shared" si="2"/>
        <v>○</v>
      </c>
      <c r="AJ45" s="44" t="str">
        <f t="shared" si="3"/>
        <v>○</v>
      </c>
      <c r="AK45" s="44" t="str">
        <f t="shared" si="4"/>
        <v>○</v>
      </c>
      <c r="AL45" s="44" t="str">
        <f t="shared" si="5"/>
        <v>○</v>
      </c>
      <c r="AM45" s="44" t="str">
        <f t="shared" si="6"/>
        <v>○</v>
      </c>
      <c r="AN45" s="44" t="str">
        <f t="shared" si="7"/>
        <v>○</v>
      </c>
    </row>
    <row r="46" spans="1:40" ht="16.5" customHeight="1">
      <c r="A46" s="46">
        <v>38</v>
      </c>
      <c r="B46" s="51" t="s">
        <v>73</v>
      </c>
      <c r="C46" s="70">
        <v>1653439</v>
      </c>
      <c r="D46" s="70">
        <v>1650429</v>
      </c>
      <c r="E46" s="70">
        <v>3010</v>
      </c>
      <c r="F46" s="70">
        <v>906536</v>
      </c>
      <c r="G46" s="70">
        <v>901147</v>
      </c>
      <c r="H46" s="70">
        <v>10873</v>
      </c>
      <c r="I46" s="70">
        <v>176</v>
      </c>
      <c r="J46" s="70">
        <v>176</v>
      </c>
      <c r="K46" s="70">
        <v>0</v>
      </c>
      <c r="L46" s="70">
        <v>0</v>
      </c>
      <c r="M46" s="70">
        <v>0</v>
      </c>
      <c r="N46" s="70">
        <v>0</v>
      </c>
      <c r="O46" s="70">
        <v>33327</v>
      </c>
      <c r="P46" s="70">
        <v>33327</v>
      </c>
      <c r="Q46" s="70">
        <v>0</v>
      </c>
      <c r="R46" s="46">
        <v>38</v>
      </c>
      <c r="S46" s="51" t="str">
        <f t="shared" si="0"/>
        <v>八重瀬町</v>
      </c>
      <c r="T46" s="76">
        <v>1160426</v>
      </c>
      <c r="U46" s="76">
        <v>1159275</v>
      </c>
      <c r="V46" s="76">
        <v>1151</v>
      </c>
      <c r="W46" s="76">
        <v>3753904</v>
      </c>
      <c r="X46" s="76">
        <v>3744354</v>
      </c>
      <c r="Y46" s="76">
        <v>15034</v>
      </c>
      <c r="Z46" s="76">
        <v>1684929</v>
      </c>
      <c r="AA46" s="76">
        <v>1660009</v>
      </c>
      <c r="AB46" s="76">
        <v>3340693</v>
      </c>
      <c r="AC46" s="76">
        <v>2143683</v>
      </c>
      <c r="AD46" s="76">
        <v>5025622</v>
      </c>
      <c r="AE46" s="76">
        <v>3803692</v>
      </c>
      <c r="AF46" s="76">
        <v>8779526</v>
      </c>
      <c r="AG46" s="76">
        <v>7548046</v>
      </c>
      <c r="AH46" s="44" t="str">
        <f t="shared" si="1"/>
        <v>○</v>
      </c>
      <c r="AI46" s="44" t="str">
        <f t="shared" si="2"/>
        <v>○</v>
      </c>
      <c r="AJ46" s="44" t="str">
        <f t="shared" si="3"/>
        <v>○</v>
      </c>
      <c r="AK46" s="44" t="str">
        <f t="shared" si="4"/>
        <v>○</v>
      </c>
      <c r="AL46" s="44" t="str">
        <f t="shared" si="5"/>
        <v>○</v>
      </c>
      <c r="AM46" s="44" t="str">
        <f t="shared" si="6"/>
        <v>○</v>
      </c>
      <c r="AN46" s="44" t="str">
        <f t="shared" si="7"/>
        <v>○</v>
      </c>
    </row>
    <row r="47" spans="1:40" ht="16.5" customHeight="1">
      <c r="A47" s="46">
        <v>39</v>
      </c>
      <c r="B47" s="51" t="s">
        <v>74</v>
      </c>
      <c r="C47" s="70">
        <v>159511</v>
      </c>
      <c r="D47" s="70">
        <v>132471</v>
      </c>
      <c r="E47" s="70">
        <v>27041</v>
      </c>
      <c r="F47" s="70">
        <v>295337</v>
      </c>
      <c r="G47" s="70">
        <v>280332</v>
      </c>
      <c r="H47" s="70">
        <v>15005</v>
      </c>
      <c r="I47" s="70">
        <v>0</v>
      </c>
      <c r="J47" s="70">
        <v>0</v>
      </c>
      <c r="K47" s="70">
        <v>0</v>
      </c>
      <c r="L47" s="70">
        <v>0</v>
      </c>
      <c r="M47" s="70">
        <v>0</v>
      </c>
      <c r="N47" s="70">
        <v>0</v>
      </c>
      <c r="O47" s="70">
        <v>1122</v>
      </c>
      <c r="P47" s="70">
        <v>1122</v>
      </c>
      <c r="Q47" s="70">
        <v>0</v>
      </c>
      <c r="R47" s="46">
        <v>39</v>
      </c>
      <c r="S47" s="51" t="str">
        <f t="shared" si="0"/>
        <v>多良間村</v>
      </c>
      <c r="T47" s="76">
        <v>58492</v>
      </c>
      <c r="U47" s="76">
        <v>58492</v>
      </c>
      <c r="V47" s="76">
        <v>0</v>
      </c>
      <c r="W47" s="76">
        <v>514462</v>
      </c>
      <c r="X47" s="76">
        <v>472417</v>
      </c>
      <c r="Y47" s="76">
        <v>42046</v>
      </c>
      <c r="Z47" s="76">
        <v>422877</v>
      </c>
      <c r="AA47" s="76">
        <v>370038</v>
      </c>
      <c r="AB47" s="76">
        <v>987725</v>
      </c>
      <c r="AC47" s="76">
        <v>580396</v>
      </c>
      <c r="AD47" s="76">
        <v>1410602</v>
      </c>
      <c r="AE47" s="76">
        <v>950434</v>
      </c>
      <c r="AF47" s="76">
        <v>1925064</v>
      </c>
      <c r="AG47" s="76">
        <v>1422851</v>
      </c>
      <c r="AH47" s="44" t="str">
        <f t="shared" si="1"/>
        <v>○</v>
      </c>
      <c r="AI47" s="44" t="str">
        <f t="shared" si="2"/>
        <v>○</v>
      </c>
      <c r="AJ47" s="44" t="str">
        <f t="shared" si="3"/>
        <v>○</v>
      </c>
      <c r="AK47" s="44" t="str">
        <f t="shared" si="4"/>
        <v>○</v>
      </c>
      <c r="AL47" s="44" t="str">
        <f t="shared" si="5"/>
        <v>○</v>
      </c>
      <c r="AM47" s="44" t="str">
        <f t="shared" si="6"/>
        <v>○</v>
      </c>
      <c r="AN47" s="44" t="str">
        <f t="shared" si="7"/>
        <v>○</v>
      </c>
    </row>
    <row r="48" spans="1:40" ht="16.5" customHeight="1">
      <c r="A48" s="46">
        <v>40</v>
      </c>
      <c r="B48" s="51" t="s">
        <v>75</v>
      </c>
      <c r="C48" s="70">
        <v>1787363</v>
      </c>
      <c r="D48" s="70">
        <v>1755029</v>
      </c>
      <c r="E48" s="70">
        <v>32333</v>
      </c>
      <c r="F48" s="70">
        <v>752830</v>
      </c>
      <c r="G48" s="70">
        <v>718954</v>
      </c>
      <c r="H48" s="70">
        <v>33875</v>
      </c>
      <c r="I48" s="70">
        <v>198243</v>
      </c>
      <c r="J48" s="70">
        <v>118958</v>
      </c>
      <c r="K48" s="70">
        <v>22341</v>
      </c>
      <c r="L48" s="70">
        <v>0</v>
      </c>
      <c r="M48" s="70">
        <v>0</v>
      </c>
      <c r="N48" s="70">
        <v>0</v>
      </c>
      <c r="O48" s="70">
        <v>39382</v>
      </c>
      <c r="P48" s="70">
        <v>39382</v>
      </c>
      <c r="Q48" s="70">
        <v>0</v>
      </c>
      <c r="R48" s="46">
        <v>40</v>
      </c>
      <c r="S48" s="51" t="str">
        <f t="shared" si="0"/>
        <v>竹 富 町</v>
      </c>
      <c r="T48" s="76">
        <v>229511</v>
      </c>
      <c r="U48" s="76">
        <v>229511</v>
      </c>
      <c r="V48" s="76">
        <v>0</v>
      </c>
      <c r="W48" s="76">
        <v>3007329</v>
      </c>
      <c r="X48" s="76">
        <v>2861834</v>
      </c>
      <c r="Y48" s="76">
        <v>88549</v>
      </c>
      <c r="Z48" s="76">
        <v>622399</v>
      </c>
      <c r="AA48" s="76">
        <v>611101</v>
      </c>
      <c r="AB48" s="76">
        <v>3721125</v>
      </c>
      <c r="AC48" s="76">
        <v>1839360</v>
      </c>
      <c r="AD48" s="76">
        <v>4343524</v>
      </c>
      <c r="AE48" s="76">
        <v>2450461</v>
      </c>
      <c r="AF48" s="76">
        <v>7350853</v>
      </c>
      <c r="AG48" s="76">
        <v>5312295</v>
      </c>
      <c r="AH48" s="44" t="str">
        <f t="shared" si="1"/>
        <v>○</v>
      </c>
      <c r="AI48" s="44" t="str">
        <f t="shared" si="2"/>
        <v>○</v>
      </c>
      <c r="AJ48" s="44" t="str">
        <f t="shared" si="3"/>
        <v>○</v>
      </c>
      <c r="AK48" s="44" t="str">
        <f t="shared" si="4"/>
        <v>○</v>
      </c>
      <c r="AL48" s="44" t="str">
        <f t="shared" si="5"/>
        <v>○</v>
      </c>
      <c r="AM48" s="44" t="str">
        <f t="shared" si="6"/>
        <v>○</v>
      </c>
      <c r="AN48" s="44" t="str">
        <f t="shared" si="7"/>
        <v>○</v>
      </c>
    </row>
    <row r="49" spans="1:40" ht="16.5" customHeight="1">
      <c r="A49" s="46">
        <v>41</v>
      </c>
      <c r="B49" s="51" t="s">
        <v>76</v>
      </c>
      <c r="C49" s="70">
        <v>407224</v>
      </c>
      <c r="D49" s="70">
        <v>369245</v>
      </c>
      <c r="E49" s="70">
        <v>37979</v>
      </c>
      <c r="F49" s="70">
        <v>331274</v>
      </c>
      <c r="G49" s="70">
        <v>309300</v>
      </c>
      <c r="H49" s="70">
        <v>30258</v>
      </c>
      <c r="I49" s="70">
        <v>42621</v>
      </c>
      <c r="J49" s="70">
        <v>42621</v>
      </c>
      <c r="K49" s="70">
        <v>0</v>
      </c>
      <c r="L49" s="70">
        <v>0</v>
      </c>
      <c r="M49" s="70">
        <v>0</v>
      </c>
      <c r="N49" s="70">
        <v>0</v>
      </c>
      <c r="O49" s="70">
        <v>10493</v>
      </c>
      <c r="P49" s="70">
        <v>10493</v>
      </c>
      <c r="Q49" s="70">
        <v>0</v>
      </c>
      <c r="R49" s="46">
        <v>41</v>
      </c>
      <c r="S49" s="51" t="str">
        <f t="shared" si="0"/>
        <v>与那国町</v>
      </c>
      <c r="T49" s="76">
        <v>166154</v>
      </c>
      <c r="U49" s="76">
        <v>165680</v>
      </c>
      <c r="V49" s="76">
        <v>474</v>
      </c>
      <c r="W49" s="76">
        <v>957766</v>
      </c>
      <c r="X49" s="76">
        <v>897339</v>
      </c>
      <c r="Y49" s="76">
        <v>68711</v>
      </c>
      <c r="Z49" s="76">
        <v>535065</v>
      </c>
      <c r="AA49" s="76">
        <v>430777</v>
      </c>
      <c r="AB49" s="76">
        <v>768924</v>
      </c>
      <c r="AC49" s="76">
        <v>587568</v>
      </c>
      <c r="AD49" s="76">
        <v>1303989</v>
      </c>
      <c r="AE49" s="76">
        <v>1018345</v>
      </c>
      <c r="AF49" s="76">
        <v>2261755</v>
      </c>
      <c r="AG49" s="76">
        <v>1915684</v>
      </c>
      <c r="AH49" s="44" t="str">
        <f t="shared" si="1"/>
        <v>○</v>
      </c>
      <c r="AI49" s="44" t="str">
        <f t="shared" si="2"/>
        <v>○</v>
      </c>
      <c r="AJ49" s="44" t="str">
        <f t="shared" si="3"/>
        <v>○</v>
      </c>
      <c r="AK49" s="44" t="str">
        <f t="shared" si="4"/>
        <v>○</v>
      </c>
      <c r="AL49" s="44" t="str">
        <f t="shared" si="5"/>
        <v>○</v>
      </c>
      <c r="AM49" s="44" t="str">
        <f t="shared" si="6"/>
        <v>○</v>
      </c>
      <c r="AN49" s="44" t="str">
        <f t="shared" si="7"/>
        <v>○</v>
      </c>
    </row>
    <row r="50" spans="1:40" ht="16.5" customHeight="1">
      <c r="A50" s="59"/>
      <c r="B50" s="61" t="s">
        <v>90</v>
      </c>
      <c r="C50" s="73">
        <f>SUM(C20:C49)</f>
        <v>31770746</v>
      </c>
      <c r="D50" s="73">
        <f aca="true" t="shared" si="10" ref="D50:Q50">SUM(D20:D49)</f>
        <v>31502585</v>
      </c>
      <c r="E50" s="73">
        <f t="shared" si="10"/>
        <v>249581</v>
      </c>
      <c r="F50" s="73">
        <f t="shared" si="10"/>
        <v>29877451</v>
      </c>
      <c r="G50" s="73">
        <f t="shared" si="10"/>
        <v>29098898</v>
      </c>
      <c r="H50" s="73">
        <f t="shared" si="10"/>
        <v>656833</v>
      </c>
      <c r="I50" s="73">
        <f t="shared" si="10"/>
        <v>762650</v>
      </c>
      <c r="J50" s="73">
        <f t="shared" si="10"/>
        <v>648174</v>
      </c>
      <c r="K50" s="73">
        <f t="shared" si="10"/>
        <v>57535</v>
      </c>
      <c r="L50" s="73">
        <f t="shared" si="10"/>
        <v>9839</v>
      </c>
      <c r="M50" s="73">
        <f t="shared" si="10"/>
        <v>9839</v>
      </c>
      <c r="N50" s="73">
        <f t="shared" si="10"/>
        <v>0</v>
      </c>
      <c r="O50" s="73">
        <f t="shared" si="10"/>
        <v>594794</v>
      </c>
      <c r="P50" s="73">
        <f t="shared" si="10"/>
        <v>591812</v>
      </c>
      <c r="Q50" s="73">
        <f t="shared" si="10"/>
        <v>2982</v>
      </c>
      <c r="R50" s="59"/>
      <c r="S50" s="60" t="s">
        <v>13</v>
      </c>
      <c r="T50" s="79">
        <f aca="true" t="shared" si="11" ref="T50:AG50">SUM(T20:T49)</f>
        <v>16490528</v>
      </c>
      <c r="U50" s="79">
        <f t="shared" si="11"/>
        <v>16451487</v>
      </c>
      <c r="V50" s="79">
        <f t="shared" si="11"/>
        <v>26629</v>
      </c>
      <c r="W50" s="79">
        <f t="shared" si="11"/>
        <v>79506008</v>
      </c>
      <c r="X50" s="79">
        <f t="shared" si="11"/>
        <v>78302795</v>
      </c>
      <c r="Y50" s="79">
        <f t="shared" si="11"/>
        <v>993560</v>
      </c>
      <c r="Z50" s="79">
        <f t="shared" si="11"/>
        <v>14824142</v>
      </c>
      <c r="AA50" s="79">
        <f t="shared" si="11"/>
        <v>12444890</v>
      </c>
      <c r="AB50" s="79">
        <f t="shared" si="11"/>
        <v>78284066</v>
      </c>
      <c r="AC50" s="79">
        <f t="shared" si="11"/>
        <v>48518213</v>
      </c>
      <c r="AD50" s="79">
        <f t="shared" si="11"/>
        <v>93108208</v>
      </c>
      <c r="AE50" s="79">
        <f t="shared" si="11"/>
        <v>60963103</v>
      </c>
      <c r="AF50" s="79">
        <f t="shared" si="11"/>
        <v>172614216</v>
      </c>
      <c r="AG50" s="79">
        <f t="shared" si="11"/>
        <v>139265898</v>
      </c>
      <c r="AH50" s="44" t="str">
        <f t="shared" si="1"/>
        <v>○</v>
      </c>
      <c r="AI50" s="44" t="str">
        <f t="shared" si="2"/>
        <v>○</v>
      </c>
      <c r="AJ50" s="44" t="str">
        <f t="shared" si="3"/>
        <v>○</v>
      </c>
      <c r="AK50" s="44" t="str">
        <f t="shared" si="4"/>
        <v>○</v>
      </c>
      <c r="AL50" s="44" t="str">
        <f t="shared" si="5"/>
        <v>○</v>
      </c>
      <c r="AM50" s="44" t="str">
        <f t="shared" si="6"/>
        <v>○</v>
      </c>
      <c r="AN50" s="44" t="str">
        <f t="shared" si="7"/>
        <v>○</v>
      </c>
    </row>
    <row r="51" spans="1:40" ht="16.5" customHeight="1">
      <c r="A51" s="48"/>
      <c r="B51" s="62" t="s">
        <v>91</v>
      </c>
      <c r="C51" s="74">
        <f aca="true" t="shared" si="12" ref="C51:Q51">C19+C50</f>
        <v>138893511</v>
      </c>
      <c r="D51" s="74">
        <f t="shared" si="12"/>
        <v>134206185</v>
      </c>
      <c r="E51" s="74">
        <f t="shared" si="12"/>
        <v>7686940</v>
      </c>
      <c r="F51" s="74">
        <f t="shared" si="12"/>
        <v>113504411</v>
      </c>
      <c r="G51" s="74">
        <f t="shared" si="12"/>
        <v>111727310</v>
      </c>
      <c r="H51" s="74">
        <f t="shared" si="12"/>
        <v>2487176</v>
      </c>
      <c r="I51" s="74">
        <f t="shared" si="12"/>
        <v>3280527</v>
      </c>
      <c r="J51" s="74">
        <f t="shared" si="12"/>
        <v>2031695</v>
      </c>
      <c r="K51" s="74">
        <f t="shared" si="12"/>
        <v>815284</v>
      </c>
      <c r="L51" s="74">
        <f t="shared" si="12"/>
        <v>115403</v>
      </c>
      <c r="M51" s="74">
        <f t="shared" si="12"/>
        <v>115403</v>
      </c>
      <c r="N51" s="74">
        <f t="shared" si="12"/>
        <v>0</v>
      </c>
      <c r="O51" s="74">
        <f t="shared" si="12"/>
        <v>6054090</v>
      </c>
      <c r="P51" s="74">
        <f t="shared" si="12"/>
        <v>5813503</v>
      </c>
      <c r="Q51" s="74">
        <f t="shared" si="12"/>
        <v>240587</v>
      </c>
      <c r="R51" s="48"/>
      <c r="S51" s="49" t="s">
        <v>14</v>
      </c>
      <c r="T51" s="80">
        <f aca="true" t="shared" si="13" ref="T51:AG51">T19+T50</f>
        <v>89594611</v>
      </c>
      <c r="U51" s="80">
        <f t="shared" si="13"/>
        <v>89422239</v>
      </c>
      <c r="V51" s="80">
        <f t="shared" si="13"/>
        <v>193570</v>
      </c>
      <c r="W51" s="80">
        <f t="shared" si="13"/>
        <v>351442553</v>
      </c>
      <c r="X51" s="80">
        <f t="shared" si="13"/>
        <v>343316335</v>
      </c>
      <c r="Y51" s="80">
        <f t="shared" si="13"/>
        <v>11423557</v>
      </c>
      <c r="Z51" s="80">
        <f t="shared" si="13"/>
        <v>110381470</v>
      </c>
      <c r="AA51" s="80">
        <f t="shared" si="13"/>
        <v>86709475</v>
      </c>
      <c r="AB51" s="80">
        <f t="shared" si="13"/>
        <v>220342493</v>
      </c>
      <c r="AC51" s="80">
        <f t="shared" si="13"/>
        <v>138159948</v>
      </c>
      <c r="AD51" s="80">
        <f t="shared" si="13"/>
        <v>330723963</v>
      </c>
      <c r="AE51" s="80">
        <f t="shared" si="13"/>
        <v>224869423</v>
      </c>
      <c r="AF51" s="80">
        <f t="shared" si="13"/>
        <v>682166516</v>
      </c>
      <c r="AG51" s="80">
        <f t="shared" si="13"/>
        <v>568185758</v>
      </c>
      <c r="AH51" s="44" t="str">
        <f t="shared" si="1"/>
        <v>○</v>
      </c>
      <c r="AI51" s="44" t="str">
        <f t="shared" si="2"/>
        <v>○</v>
      </c>
      <c r="AJ51" s="44" t="str">
        <f t="shared" si="3"/>
        <v>○</v>
      </c>
      <c r="AK51" s="44" t="str">
        <f t="shared" si="4"/>
        <v>○</v>
      </c>
      <c r="AL51" s="44" t="str">
        <f t="shared" si="5"/>
        <v>○</v>
      </c>
      <c r="AM51" s="44" t="str">
        <f t="shared" si="6"/>
        <v>○</v>
      </c>
      <c r="AN51" s="44" t="str">
        <f t="shared" si="7"/>
        <v>○</v>
      </c>
    </row>
  </sheetData>
  <mergeCells count="27">
    <mergeCell ref="B4:B7"/>
    <mergeCell ref="A4:A7"/>
    <mergeCell ref="Z4:AE4"/>
    <mergeCell ref="AG5:AG6"/>
    <mergeCell ref="C5:E5"/>
    <mergeCell ref="T5:V5"/>
    <mergeCell ref="AF4:AG4"/>
    <mergeCell ref="Z5:AA6"/>
    <mergeCell ref="AB5:AC6"/>
    <mergeCell ref="AD5:AE6"/>
    <mergeCell ref="U6:V6"/>
    <mergeCell ref="AF5:AF6"/>
    <mergeCell ref="M6:N6"/>
    <mergeCell ref="O5:Q5"/>
    <mergeCell ref="P6:Q6"/>
    <mergeCell ref="W5:Y5"/>
    <mergeCell ref="X6:Y6"/>
    <mergeCell ref="C4:Q4"/>
    <mergeCell ref="R4:R7"/>
    <mergeCell ref="S4:S7"/>
    <mergeCell ref="T4:Y4"/>
    <mergeCell ref="I5:K5"/>
    <mergeCell ref="J6:K6"/>
    <mergeCell ref="L5:N5"/>
    <mergeCell ref="D6:E6"/>
    <mergeCell ref="F5:H5"/>
    <mergeCell ref="G6:H6"/>
  </mergeCells>
  <printOptions/>
  <pageMargins left="1.141732283464567" right="0.8661417322834646" top="0.93" bottom="0.35" header="0.5118110236220472" footer="0.31496062992125984"/>
  <pageSetup fitToWidth="2" horizontalDpi="600" verticalDpi="600" orientation="landscape" paperSize="9" scale="53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沖縄県</cp:lastModifiedBy>
  <cp:lastPrinted>2012-03-27T01:07:44Z</cp:lastPrinted>
  <dcterms:created xsi:type="dcterms:W3CDTF">2003-03-07T02:17:14Z</dcterms:created>
  <dcterms:modified xsi:type="dcterms:W3CDTF">2012-03-27T01:07:48Z</dcterms:modified>
  <cp:category/>
  <cp:version/>
  <cp:contentType/>
  <cp:contentStatus/>
</cp:coreProperties>
</file>