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'総括表'!$A$1:$K$22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<sst xmlns="http://schemas.openxmlformats.org/spreadsheetml/2006/main" count="202" uniqueCount="121">
  <si>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</si>
  <si>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</si>
  <si>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</si>
  <si>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</si>
  <si>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</si>
  <si>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</si>
  <si>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</si>
  <si>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</si>
  <si>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</si>
  <si>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</si>
  <si>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</si>
  <si>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</si>
  <si>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</si>
  <si>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</si>
  <si>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</si>
  <si>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</si>
  <si>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</si>
  <si>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</si>
  <si>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</si>
  <si>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</si>
  <si>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</si>
  <si>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</si>
  <si>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</si>
  <si>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</si>
  <si>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</si>
  <si>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</si>
  <si>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</si>
  <si>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</si>
  <si>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</si>
  <si>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</si>
  <si>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</si>
  <si>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</si>
  <si>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</si>
  <si>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</si>
  <si>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</si>
  <si>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</si>
  <si>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</si>
  <si>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</si>
  <si>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</si>
  <si>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</si>
  <si>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</si>
  <si>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</si>
  <si>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</si>
  <si>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</si>
  <si>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</si>
  <si>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</si>
  <si>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</si>
  <si>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</si>
  <si>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</si>
  <si>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</si>
  <si>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</si>
  <si>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</si>
  <si>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</si>
  <si>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</si>
  <si>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</si>
  <si>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</si>
  <si>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</si>
  <si>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</si>
  <si>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</si>
  <si>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</si>
  <si>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</si>
  <si>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</si>
  <si>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</si>
  <si>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</si>
  <si>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</si>
  <si>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</si>
  <si>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</si>
  <si>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</si>
  <si>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</si>
  <si>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</si>
  <si>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</si>
  <si>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</si>
  <si>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</si>
  <si>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</si>
  <si>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</si>
  <si>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</si>
  <si>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</si>
  <si>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</si>
  <si>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</si>
  <si>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</si>
  <si>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</si>
  <si>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</si>
  <si>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</si>
  <si>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</si>
  <si>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</si>
  <si>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</si>
  <si>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</si>
  <si>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</si>
  <si>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</si>
  <si>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</si>
  <si>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</si>
  <si>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</si>
  <si>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</si>
  <si>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</si>
  <si>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</si>
  <si>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</si>
  <si>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</si>
  <si>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</si>
  <si>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</si>
  <si>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</si>
  <si>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</si>
  <si>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</si>
  <si>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</si>
  <si>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</si>
  <si>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</si>
  <si>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</si>
  <si>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</si>
  <si>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</si>
  <si>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</si>
  <si>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</si>
  <si>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H24
課税標準額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</si>
  <si>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</si>
  <si>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</si>
  <si>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</si>
  <si>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</si>
  <si>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</si>
  <si>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平成25年度償却資産に関する概要調書報告書</t>
  </si>
  <si>
    <t>H25総数
（イ）（人）</t>
  </si>
  <si>
    <t>H24総数
（ニ）（人）</t>
  </si>
  <si>
    <t>H25
決定価格</t>
  </si>
  <si>
    <t>H25
課税標準額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</si>
</sst>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38" fontId="8" fillId="0" borderId="20" xfId="48" applyFont="1" applyBorder="1" applyAlignment="1">
      <alignment horizontal="right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38" fontId="0" fillId="0" borderId="10" xfId="48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5" fillId="0" borderId="0" xfId="48" applyFont="1" applyAlignment="1" quotePrefix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38" fontId="10" fillId="33" borderId="29" xfId="48" applyFont="1" applyFill="1" applyBorder="1" applyAlignment="1">
      <alignment horizontal="center" vertical="center"/>
    </xf>
    <xf numFmtId="38" fontId="10" fillId="33" borderId="30" xfId="48" applyFont="1" applyFill="1" applyBorder="1" applyAlignment="1">
      <alignment horizontal="center" vertical="center"/>
    </xf>
    <xf numFmtId="38" fontId="8" fillId="33" borderId="25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5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10</xdr:col>
      <xdr:colOff>619125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658600" y="447675"/>
          <a:ext cx="1047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5" zoomScaleNormal="75" zoomScaleSheetLayoutView="75" zoomScalePageLayoutView="0" workbookViewId="0" topLeftCell="A1">
      <selection activeCell="C7" sqref="C7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8" t="s">
        <v>116</v>
      </c>
      <c r="B1" s="119"/>
      <c r="C1" s="119"/>
      <c r="D1" s="119"/>
      <c r="E1" s="119"/>
      <c r="F1" s="119"/>
      <c r="G1" s="119"/>
      <c r="H1" s="119"/>
      <c r="I1" s="119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7" customHeight="1" hidden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33"/>
      <c r="B5" s="134"/>
      <c r="C5" s="137" t="s">
        <v>117</v>
      </c>
      <c r="D5" s="89"/>
      <c r="E5" s="90"/>
      <c r="F5" s="131" t="s">
        <v>118</v>
      </c>
      <c r="G5" s="131" t="s">
        <v>111</v>
      </c>
    </row>
    <row r="6" spans="1:8" s="5" customFormat="1" ht="41.25" customHeight="1">
      <c r="A6" s="135"/>
      <c r="B6" s="136"/>
      <c r="C6" s="138"/>
      <c r="D6" s="9" t="s">
        <v>16</v>
      </c>
      <c r="E6" s="9" t="s">
        <v>17</v>
      </c>
      <c r="F6" s="132"/>
      <c r="G6" s="132"/>
      <c r="H6" s="12"/>
    </row>
    <row r="7" spans="1:8" s="5" customFormat="1" ht="30" customHeight="1">
      <c r="A7" s="120" t="s">
        <v>18</v>
      </c>
      <c r="B7" s="121"/>
      <c r="C7" s="10">
        <f>'内訳（納税義務者）'!C48</f>
        <v>25766</v>
      </c>
      <c r="D7" s="10">
        <f>'内訳（納税義務者）'!D48</f>
        <v>14860</v>
      </c>
      <c r="E7" s="10">
        <f>'内訳（納税義務者）'!E48</f>
        <v>10906</v>
      </c>
      <c r="F7" s="91">
        <v>25246</v>
      </c>
      <c r="G7" s="93">
        <f>(C7-F7)/F7</f>
        <v>0.02059732234809475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9" t="s">
        <v>0</v>
      </c>
      <c r="B9" s="129"/>
      <c r="C9" s="127" t="s">
        <v>119</v>
      </c>
      <c r="D9" s="127" t="s">
        <v>120</v>
      </c>
      <c r="E9" s="127" t="s">
        <v>110</v>
      </c>
      <c r="F9" s="127" t="s">
        <v>112</v>
      </c>
      <c r="G9" s="124" t="s">
        <v>7</v>
      </c>
      <c r="H9" s="125"/>
      <c r="I9" s="125"/>
      <c r="J9" s="126"/>
    </row>
    <row r="10" spans="1:10" ht="33.75" customHeight="1">
      <c r="A10" s="128"/>
      <c r="B10" s="128"/>
      <c r="C10" s="128"/>
      <c r="D10" s="128"/>
      <c r="E10" s="128"/>
      <c r="F10" s="128"/>
      <c r="G10" s="122" t="s">
        <v>19</v>
      </c>
      <c r="H10" s="123"/>
      <c r="I10" s="109" t="s">
        <v>23</v>
      </c>
      <c r="J10" s="110"/>
    </row>
    <row r="11" spans="1:10" ht="22.5" customHeight="1">
      <c r="A11" s="130"/>
      <c r="B11" s="130"/>
      <c r="C11" s="94" t="s">
        <v>20</v>
      </c>
      <c r="D11" s="94" t="s">
        <v>21</v>
      </c>
      <c r="E11" s="94" t="s">
        <v>22</v>
      </c>
      <c r="F11" s="95" t="s">
        <v>114</v>
      </c>
      <c r="G11" s="107" t="s">
        <v>24</v>
      </c>
      <c r="H11" s="108"/>
      <c r="I11" s="107" t="s">
        <v>115</v>
      </c>
      <c r="J11" s="108"/>
    </row>
    <row r="12" spans="1:10" ht="30.75" customHeight="1">
      <c r="A12" s="100" t="s">
        <v>28</v>
      </c>
      <c r="B12" s="14" t="s">
        <v>3</v>
      </c>
      <c r="C12" s="79">
        <f>'内訳表'!C51</f>
        <v>139792683</v>
      </c>
      <c r="D12" s="79">
        <f>'内訳表'!D51</f>
        <v>136015835</v>
      </c>
      <c r="E12" s="86">
        <v>138556202</v>
      </c>
      <c r="F12" s="92">
        <f>(D12-E12)/E12</f>
        <v>-0.01833456000764224</v>
      </c>
      <c r="G12" s="113">
        <f>'内訳表'!E51</f>
        <v>5867398</v>
      </c>
      <c r="H12" s="114"/>
      <c r="I12" s="105">
        <f aca="true" t="shared" si="0" ref="I12:I17">D12-G12</f>
        <v>130148437</v>
      </c>
      <c r="J12" s="106"/>
    </row>
    <row r="13" spans="1:10" ht="30.75" customHeight="1">
      <c r="A13" s="116"/>
      <c r="B13" s="14" t="s">
        <v>1</v>
      </c>
      <c r="C13" s="79">
        <f>'内訳表'!F51</f>
        <v>109118097</v>
      </c>
      <c r="D13" s="79">
        <f>'内訳表'!G51</f>
        <v>108308834</v>
      </c>
      <c r="E13" s="86">
        <v>118224506</v>
      </c>
      <c r="F13" s="92">
        <f aca="true" t="shared" si="1" ref="F13:F24">(D13-E13)/E13</f>
        <v>-0.08387154521077043</v>
      </c>
      <c r="G13" s="113">
        <f>'内訳表'!H51</f>
        <v>1042298</v>
      </c>
      <c r="H13" s="114">
        <f>'内訳表'!I51</f>
        <v>2798241</v>
      </c>
      <c r="I13" s="105">
        <f t="shared" si="0"/>
        <v>107266536</v>
      </c>
      <c r="J13" s="106"/>
    </row>
    <row r="14" spans="1:14" ht="30.75" customHeight="1">
      <c r="A14" s="116"/>
      <c r="B14" s="14" t="s">
        <v>4</v>
      </c>
      <c r="C14" s="79">
        <f>'内訳表'!I51</f>
        <v>2798241</v>
      </c>
      <c r="D14" s="79">
        <f>'内訳表'!J51</f>
        <v>1875633</v>
      </c>
      <c r="E14" s="86">
        <v>2142663</v>
      </c>
      <c r="F14" s="92">
        <f t="shared" si="1"/>
        <v>-0.12462529105136926</v>
      </c>
      <c r="G14" s="113">
        <f>'内訳表'!K51</f>
        <v>677431</v>
      </c>
      <c r="H14" s="114">
        <f>'内訳表'!L51</f>
        <v>269910</v>
      </c>
      <c r="I14" s="105">
        <f t="shared" si="0"/>
        <v>1198202</v>
      </c>
      <c r="J14" s="106"/>
      <c r="L14" s="2"/>
      <c r="M14" s="2"/>
      <c r="N14" s="2"/>
    </row>
    <row r="15" spans="1:10" ht="30.75" customHeight="1">
      <c r="A15" s="116"/>
      <c r="B15" s="14" t="s">
        <v>5</v>
      </c>
      <c r="C15" s="80">
        <f>'内訳表'!L51</f>
        <v>269910</v>
      </c>
      <c r="D15" s="80">
        <f>'内訳表'!M51</f>
        <v>269910</v>
      </c>
      <c r="E15" s="85">
        <v>320539</v>
      </c>
      <c r="F15" s="92">
        <f t="shared" si="1"/>
        <v>-0.15794957867841355</v>
      </c>
      <c r="G15" s="105">
        <f>'内訳表'!N51</f>
        <v>0</v>
      </c>
      <c r="H15" s="106">
        <f>'内訳表'!O51</f>
        <v>5680398</v>
      </c>
      <c r="I15" s="105">
        <f t="shared" si="0"/>
        <v>269910</v>
      </c>
      <c r="J15" s="106"/>
    </row>
    <row r="16" spans="1:10" ht="30.75" customHeight="1">
      <c r="A16" s="116"/>
      <c r="B16" s="14" t="s">
        <v>2</v>
      </c>
      <c r="C16" s="80">
        <f>'内訳表'!O51</f>
        <v>5680398</v>
      </c>
      <c r="D16" s="80">
        <f>'内訳表'!P51</f>
        <v>5498996</v>
      </c>
      <c r="E16" s="85">
        <v>5928807</v>
      </c>
      <c r="F16" s="92">
        <f t="shared" si="1"/>
        <v>-0.0724953603650785</v>
      </c>
      <c r="G16" s="105">
        <f>'内訳表'!Q51</f>
        <v>181415</v>
      </c>
      <c r="H16" s="106">
        <f>'内訳表'!R51</f>
        <v>0</v>
      </c>
      <c r="I16" s="105">
        <f t="shared" si="0"/>
        <v>5317581</v>
      </c>
      <c r="J16" s="106"/>
    </row>
    <row r="17" spans="1:10" ht="30.75" customHeight="1">
      <c r="A17" s="116"/>
      <c r="B17" s="15" t="s">
        <v>8</v>
      </c>
      <c r="C17" s="80">
        <f>'内訳表'!T51</f>
        <v>87849725</v>
      </c>
      <c r="D17" s="80">
        <f>'内訳表'!U51</f>
        <v>87738045</v>
      </c>
      <c r="E17" s="85">
        <v>84984941</v>
      </c>
      <c r="F17" s="92">
        <f t="shared" si="1"/>
        <v>0.032395198109274444</v>
      </c>
      <c r="G17" s="105">
        <f>'内訳表'!V51</f>
        <v>114016</v>
      </c>
      <c r="H17" s="106">
        <f>'内訳表'!W51</f>
        <v>345509054</v>
      </c>
      <c r="I17" s="105">
        <f t="shared" si="0"/>
        <v>87624029</v>
      </c>
      <c r="J17" s="106"/>
    </row>
    <row r="18" spans="1:10" ht="30.75" customHeight="1">
      <c r="A18" s="117"/>
      <c r="B18" s="14" t="s">
        <v>25</v>
      </c>
      <c r="C18" s="80">
        <f aca="true" t="shared" si="2" ref="C18:J18">SUM(C12:C17)</f>
        <v>345509054</v>
      </c>
      <c r="D18" s="80">
        <f t="shared" si="2"/>
        <v>339707253</v>
      </c>
      <c r="E18" s="80">
        <v>350157658</v>
      </c>
      <c r="F18" s="92">
        <f t="shared" si="1"/>
        <v>-0.029844856341825314</v>
      </c>
      <c r="G18" s="105">
        <f t="shared" si="2"/>
        <v>7882558</v>
      </c>
      <c r="H18" s="106">
        <f t="shared" si="2"/>
        <v>354257603</v>
      </c>
      <c r="I18" s="105">
        <f t="shared" si="2"/>
        <v>331824695</v>
      </c>
      <c r="J18" s="106">
        <f t="shared" si="2"/>
        <v>0</v>
      </c>
    </row>
    <row r="19" spans="1:10" ht="30.75" customHeight="1">
      <c r="A19" s="100" t="s">
        <v>29</v>
      </c>
      <c r="B19" s="13" t="s">
        <v>9</v>
      </c>
      <c r="C19" s="80">
        <f>'内訳表'!Z51</f>
        <v>128025623</v>
      </c>
      <c r="D19" s="80">
        <f>'内訳表'!AA51</f>
        <v>91411157</v>
      </c>
      <c r="E19" s="85">
        <v>86545544</v>
      </c>
      <c r="F19" s="92">
        <f t="shared" si="1"/>
        <v>0.05622026016729411</v>
      </c>
      <c r="G19" s="103"/>
      <c r="H19" s="104"/>
      <c r="I19" s="103"/>
      <c r="J19" s="104"/>
    </row>
    <row r="20" spans="1:10" ht="30.75" customHeight="1">
      <c r="A20" s="101"/>
      <c r="B20" s="13" t="s">
        <v>6</v>
      </c>
      <c r="C20" s="80">
        <f>'内訳表'!AB51</f>
        <v>298081934</v>
      </c>
      <c r="D20" s="80">
        <f>'内訳表'!AC51</f>
        <v>187414968</v>
      </c>
      <c r="E20" s="85">
        <v>139961184</v>
      </c>
      <c r="F20" s="92">
        <f t="shared" si="1"/>
        <v>0.3390496039244709</v>
      </c>
      <c r="G20" s="103"/>
      <c r="H20" s="104"/>
      <c r="I20" s="103"/>
      <c r="J20" s="104"/>
    </row>
    <row r="21" spans="1:10" ht="30.75" customHeight="1">
      <c r="A21" s="102"/>
      <c r="B21" s="14" t="s">
        <v>26</v>
      </c>
      <c r="C21" s="80">
        <f>SUM(C19:C20)</f>
        <v>426107557</v>
      </c>
      <c r="D21" s="80">
        <f>SUM(D19:D20)</f>
        <v>278826125</v>
      </c>
      <c r="E21" s="80">
        <v>226506728</v>
      </c>
      <c r="F21" s="92">
        <f t="shared" si="1"/>
        <v>0.23098385404251656</v>
      </c>
      <c r="G21" s="103"/>
      <c r="H21" s="104"/>
      <c r="I21" s="103"/>
      <c r="J21" s="104"/>
    </row>
    <row r="22" spans="1:10" ht="33" customHeight="1">
      <c r="A22" s="111" t="s">
        <v>113</v>
      </c>
      <c r="B22" s="112"/>
      <c r="C22" s="96">
        <f>C18+C21</f>
        <v>771616611</v>
      </c>
      <c r="D22" s="96">
        <f>D18+D21</f>
        <v>618533378</v>
      </c>
      <c r="E22" s="96">
        <f>E18+E21</f>
        <v>576664386</v>
      </c>
      <c r="F22" s="97">
        <f t="shared" si="1"/>
        <v>0.07260547558766703</v>
      </c>
      <c r="G22" s="98"/>
      <c r="H22" s="99"/>
      <c r="I22" s="98"/>
      <c r="J22" s="99"/>
    </row>
    <row r="23" spans="1:10" s="77" customFormat="1" ht="30.75" customHeight="1" hidden="1">
      <c r="A23" s="115" t="s">
        <v>108</v>
      </c>
      <c r="B23" s="115"/>
      <c r="C23" s="81">
        <v>682166516</v>
      </c>
      <c r="D23" s="81">
        <v>568185758</v>
      </c>
      <c r="E23" s="87"/>
      <c r="F23" s="92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15" t="s">
        <v>109</v>
      </c>
      <c r="B24" s="115"/>
      <c r="C24" s="84">
        <f>(C22-C23)/C23</f>
        <v>0.1311264814410797</v>
      </c>
      <c r="D24" s="84">
        <f>(D22-D23)/D23</f>
        <v>0.08861119676287275</v>
      </c>
      <c r="E24" s="88"/>
      <c r="F24" s="92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F5:F6"/>
    <mergeCell ref="G5:G6"/>
    <mergeCell ref="F9:F10"/>
    <mergeCell ref="A5:B6"/>
    <mergeCell ref="E9:E10"/>
    <mergeCell ref="C5:C6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I14:J14"/>
    <mergeCell ref="I15:J15"/>
    <mergeCell ref="G18:H18"/>
    <mergeCell ref="I18:J18"/>
    <mergeCell ref="G16:H16"/>
    <mergeCell ref="G17:H17"/>
    <mergeCell ref="I16:J16"/>
    <mergeCell ref="I17:J17"/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5" r:id="rId2"/>
  <headerFooter alignWithMargins="0">
    <oddFooter>&amp;R&amp;"ＭＳ Ｐ明朝,標準"H25概要調書（償却資産概況）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2" t="s">
        <v>73</v>
      </c>
      <c r="B3" s="140" t="s">
        <v>74</v>
      </c>
      <c r="C3" s="139" t="s">
        <v>75</v>
      </c>
      <c r="D3" s="139"/>
      <c r="E3" s="139"/>
      <c r="F3" s="139" t="s">
        <v>76</v>
      </c>
      <c r="G3" s="139"/>
      <c r="H3" s="139"/>
      <c r="I3" s="139" t="s">
        <v>77</v>
      </c>
      <c r="J3" s="139"/>
      <c r="K3" s="139"/>
    </row>
    <row r="4" spans="1:11" s="19" customFormat="1" ht="54" customHeight="1">
      <c r="A4" s="142"/>
      <c r="B4" s="141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v>8184</v>
      </c>
      <c r="D5" s="23">
        <v>5389</v>
      </c>
      <c r="E5" s="23">
        <v>2795</v>
      </c>
      <c r="F5" s="23">
        <v>2634</v>
      </c>
      <c r="G5" s="23">
        <v>2036</v>
      </c>
      <c r="H5" s="23">
        <v>598</v>
      </c>
      <c r="I5" s="23">
        <v>5550</v>
      </c>
      <c r="J5" s="23">
        <v>3353</v>
      </c>
      <c r="K5" s="23">
        <v>2197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6">
        <v>1294</v>
      </c>
      <c r="D6" s="26">
        <v>741</v>
      </c>
      <c r="E6" s="26">
        <v>553</v>
      </c>
      <c r="F6" s="26">
        <v>115</v>
      </c>
      <c r="G6" s="26">
        <v>79</v>
      </c>
      <c r="H6" s="26">
        <v>36</v>
      </c>
      <c r="I6" s="26">
        <v>1179</v>
      </c>
      <c r="J6" s="26">
        <v>662</v>
      </c>
      <c r="K6" s="26">
        <v>517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6">
        <v>643</v>
      </c>
      <c r="D7" s="26">
        <v>295</v>
      </c>
      <c r="E7" s="26">
        <v>348</v>
      </c>
      <c r="F7" s="26">
        <v>55</v>
      </c>
      <c r="G7" s="26">
        <v>35</v>
      </c>
      <c r="H7" s="26">
        <v>20</v>
      </c>
      <c r="I7" s="26">
        <v>588</v>
      </c>
      <c r="J7" s="26">
        <v>260</v>
      </c>
      <c r="K7" s="26">
        <v>328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6">
        <v>2122</v>
      </c>
      <c r="D8" s="26">
        <v>1148</v>
      </c>
      <c r="E8" s="26">
        <v>974</v>
      </c>
      <c r="F8" s="26">
        <v>57</v>
      </c>
      <c r="G8" s="26">
        <v>34</v>
      </c>
      <c r="H8" s="26">
        <v>23</v>
      </c>
      <c r="I8" s="26">
        <v>2065</v>
      </c>
      <c r="J8" s="26">
        <v>1114</v>
      </c>
      <c r="K8" s="26">
        <v>951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6">
        <v>1036</v>
      </c>
      <c r="D9" s="26">
        <v>575</v>
      </c>
      <c r="E9" s="26">
        <v>461</v>
      </c>
      <c r="F9" s="26">
        <v>127</v>
      </c>
      <c r="G9" s="26">
        <v>104</v>
      </c>
      <c r="H9" s="26">
        <v>23</v>
      </c>
      <c r="I9" s="26">
        <v>909</v>
      </c>
      <c r="J9" s="26">
        <v>471</v>
      </c>
      <c r="K9" s="26">
        <v>438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6">
        <v>717</v>
      </c>
      <c r="D10" s="26">
        <v>343</v>
      </c>
      <c r="E10" s="26">
        <v>374</v>
      </c>
      <c r="F10" s="26">
        <v>50</v>
      </c>
      <c r="G10" s="26">
        <v>34</v>
      </c>
      <c r="H10" s="26">
        <v>16</v>
      </c>
      <c r="I10" s="26">
        <v>667</v>
      </c>
      <c r="J10" s="26">
        <v>309</v>
      </c>
      <c r="K10" s="26">
        <v>358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6">
        <v>1722</v>
      </c>
      <c r="D11" s="26">
        <v>948</v>
      </c>
      <c r="E11" s="26">
        <v>774</v>
      </c>
      <c r="F11" s="26">
        <v>182</v>
      </c>
      <c r="G11" s="26">
        <v>136</v>
      </c>
      <c r="H11" s="26">
        <v>46</v>
      </c>
      <c r="I11" s="26">
        <v>1540</v>
      </c>
      <c r="J11" s="26">
        <v>812</v>
      </c>
      <c r="K11" s="26">
        <v>728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6">
        <v>1256</v>
      </c>
      <c r="D12" s="26">
        <v>736</v>
      </c>
      <c r="E12" s="26">
        <v>520</v>
      </c>
      <c r="F12" s="26">
        <v>162</v>
      </c>
      <c r="G12" s="26">
        <v>117</v>
      </c>
      <c r="H12" s="26">
        <v>45</v>
      </c>
      <c r="I12" s="26">
        <v>1094</v>
      </c>
      <c r="J12" s="26">
        <v>619</v>
      </c>
      <c r="K12" s="26">
        <v>475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6">
        <v>1292</v>
      </c>
      <c r="D13" s="26">
        <v>604</v>
      </c>
      <c r="E13" s="26">
        <v>688</v>
      </c>
      <c r="F13" s="26">
        <v>73</v>
      </c>
      <c r="G13" s="26">
        <v>48</v>
      </c>
      <c r="H13" s="26">
        <v>25</v>
      </c>
      <c r="I13" s="26">
        <v>1219</v>
      </c>
      <c r="J13" s="26">
        <v>556</v>
      </c>
      <c r="K13" s="26">
        <v>663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6">
        <v>1065</v>
      </c>
      <c r="D14" s="26">
        <v>625</v>
      </c>
      <c r="E14" s="26">
        <v>440</v>
      </c>
      <c r="F14" s="26">
        <v>310</v>
      </c>
      <c r="G14" s="26">
        <v>275</v>
      </c>
      <c r="H14" s="26">
        <v>35</v>
      </c>
      <c r="I14" s="26">
        <v>755</v>
      </c>
      <c r="J14" s="26">
        <v>350</v>
      </c>
      <c r="K14" s="26">
        <v>405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9">
        <v>449</v>
      </c>
      <c r="D15" s="29">
        <v>243</v>
      </c>
      <c r="E15" s="29">
        <v>206</v>
      </c>
      <c r="F15" s="29">
        <v>56</v>
      </c>
      <c r="G15" s="29">
        <v>46</v>
      </c>
      <c r="H15" s="29">
        <v>10</v>
      </c>
      <c r="I15" s="29">
        <v>393</v>
      </c>
      <c r="J15" s="29">
        <v>197</v>
      </c>
      <c r="K15" s="29">
        <v>196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19780</v>
      </c>
      <c r="D16" s="32">
        <f aca="true" t="shared" si="3" ref="D16:K16">SUM(D5:D15)</f>
        <v>11647</v>
      </c>
      <c r="E16" s="32">
        <f t="shared" si="3"/>
        <v>8133</v>
      </c>
      <c r="F16" s="32">
        <f t="shared" si="3"/>
        <v>3821</v>
      </c>
      <c r="G16" s="32">
        <f t="shared" si="3"/>
        <v>2944</v>
      </c>
      <c r="H16" s="32">
        <f t="shared" si="3"/>
        <v>877</v>
      </c>
      <c r="I16" s="32">
        <f t="shared" si="3"/>
        <v>15959</v>
      </c>
      <c r="J16" s="32">
        <f t="shared" si="3"/>
        <v>8703</v>
      </c>
      <c r="K16" s="32">
        <f t="shared" si="3"/>
        <v>7256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35">
        <v>134</v>
      </c>
      <c r="D17" s="35">
        <v>64</v>
      </c>
      <c r="E17" s="35">
        <v>70</v>
      </c>
      <c r="F17" s="35">
        <v>3</v>
      </c>
      <c r="G17" s="35">
        <v>1</v>
      </c>
      <c r="H17" s="35">
        <v>2</v>
      </c>
      <c r="I17" s="35">
        <v>131</v>
      </c>
      <c r="J17" s="35">
        <v>63</v>
      </c>
      <c r="K17" s="35">
        <v>68</v>
      </c>
      <c r="L17" s="19" t="str">
        <f aca="true" t="shared" si="4" ref="L17:L48">IF(F17+I17=C17,"○","×")</f>
        <v>○</v>
      </c>
      <c r="M17" s="19" t="str">
        <f aca="true" t="shared" si="5" ref="M17:M48">IF(G17+J17=D17,"○","×")</f>
        <v>○</v>
      </c>
      <c r="N17" s="19" t="str">
        <f aca="true" t="shared" si="6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6">
        <v>93</v>
      </c>
      <c r="D18" s="26">
        <v>53</v>
      </c>
      <c r="E18" s="26">
        <v>40</v>
      </c>
      <c r="F18" s="26">
        <v>0</v>
      </c>
      <c r="G18" s="26">
        <v>0</v>
      </c>
      <c r="H18" s="26">
        <v>0</v>
      </c>
      <c r="I18" s="26">
        <v>93</v>
      </c>
      <c r="J18" s="26">
        <v>53</v>
      </c>
      <c r="K18" s="26">
        <v>40</v>
      </c>
      <c r="L18" s="19" t="str">
        <f t="shared" si="4"/>
        <v>○</v>
      </c>
      <c r="M18" s="19" t="str">
        <f t="shared" si="5"/>
        <v>○</v>
      </c>
      <c r="N18" s="19" t="str">
        <f t="shared" si="6"/>
        <v>○</v>
      </c>
    </row>
    <row r="19" spans="1:14" s="19" customFormat="1" ht="15" customHeight="1">
      <c r="A19" s="24">
        <v>14</v>
      </c>
      <c r="B19" s="25" t="s">
        <v>44</v>
      </c>
      <c r="C19" s="26">
        <v>57</v>
      </c>
      <c r="D19" s="26">
        <v>36</v>
      </c>
      <c r="E19" s="26">
        <v>21</v>
      </c>
      <c r="F19" s="26">
        <v>1</v>
      </c>
      <c r="G19" s="26">
        <v>1</v>
      </c>
      <c r="H19" s="26">
        <v>0</v>
      </c>
      <c r="I19" s="26">
        <v>56</v>
      </c>
      <c r="J19" s="26">
        <v>35</v>
      </c>
      <c r="K19" s="26">
        <v>21</v>
      </c>
      <c r="L19" s="19" t="str">
        <f t="shared" si="4"/>
        <v>○</v>
      </c>
      <c r="M19" s="19" t="str">
        <f t="shared" si="5"/>
        <v>○</v>
      </c>
      <c r="N19" s="19" t="str">
        <f t="shared" si="6"/>
        <v>○</v>
      </c>
    </row>
    <row r="20" spans="1:14" s="19" customFormat="1" ht="15" customHeight="1">
      <c r="A20" s="24">
        <v>15</v>
      </c>
      <c r="B20" s="25" t="s">
        <v>45</v>
      </c>
      <c r="C20" s="26">
        <v>132</v>
      </c>
      <c r="D20" s="26">
        <v>72</v>
      </c>
      <c r="E20" s="26">
        <v>60</v>
      </c>
      <c r="F20" s="26">
        <v>2</v>
      </c>
      <c r="G20" s="26">
        <v>2</v>
      </c>
      <c r="H20" s="26">
        <v>0</v>
      </c>
      <c r="I20" s="26">
        <v>130</v>
      </c>
      <c r="J20" s="26">
        <v>70</v>
      </c>
      <c r="K20" s="26">
        <v>60</v>
      </c>
      <c r="L20" s="19" t="str">
        <f t="shared" si="4"/>
        <v>○</v>
      </c>
      <c r="M20" s="19" t="str">
        <f t="shared" si="5"/>
        <v>○</v>
      </c>
      <c r="N20" s="19" t="str">
        <f t="shared" si="6"/>
        <v>○</v>
      </c>
    </row>
    <row r="21" spans="1:14" s="19" customFormat="1" ht="15" customHeight="1">
      <c r="A21" s="24">
        <v>16</v>
      </c>
      <c r="B21" s="25" t="s">
        <v>46</v>
      </c>
      <c r="C21" s="26">
        <v>172</v>
      </c>
      <c r="D21" s="26">
        <v>72</v>
      </c>
      <c r="E21" s="26">
        <v>100</v>
      </c>
      <c r="F21" s="26">
        <v>8</v>
      </c>
      <c r="G21" s="26">
        <v>4</v>
      </c>
      <c r="H21" s="26">
        <v>4</v>
      </c>
      <c r="I21" s="26">
        <v>164</v>
      </c>
      <c r="J21" s="26">
        <v>68</v>
      </c>
      <c r="K21" s="26">
        <v>96</v>
      </c>
      <c r="L21" s="19" t="str">
        <f t="shared" si="4"/>
        <v>○</v>
      </c>
      <c r="M21" s="19" t="str">
        <f t="shared" si="5"/>
        <v>○</v>
      </c>
      <c r="N21" s="19" t="str">
        <f t="shared" si="6"/>
        <v>○</v>
      </c>
    </row>
    <row r="22" spans="1:14" s="19" customFormat="1" ht="15" customHeight="1">
      <c r="A22" s="24">
        <v>17</v>
      </c>
      <c r="B22" s="25" t="s">
        <v>47</v>
      </c>
      <c r="C22" s="26">
        <v>263</v>
      </c>
      <c r="D22" s="26">
        <v>123</v>
      </c>
      <c r="E22" s="26">
        <v>140</v>
      </c>
      <c r="F22" s="26">
        <v>15</v>
      </c>
      <c r="G22" s="26">
        <v>10</v>
      </c>
      <c r="H22" s="26">
        <v>5</v>
      </c>
      <c r="I22" s="26">
        <v>248</v>
      </c>
      <c r="J22" s="26">
        <v>113</v>
      </c>
      <c r="K22" s="26">
        <v>135</v>
      </c>
      <c r="L22" s="19" t="str">
        <f t="shared" si="4"/>
        <v>○</v>
      </c>
      <c r="M22" s="19" t="str">
        <f t="shared" si="5"/>
        <v>○</v>
      </c>
      <c r="N22" s="19" t="str">
        <f t="shared" si="6"/>
        <v>○</v>
      </c>
    </row>
    <row r="23" spans="1:14" s="19" customFormat="1" ht="15" customHeight="1">
      <c r="A23" s="24">
        <v>18</v>
      </c>
      <c r="B23" s="25" t="s">
        <v>48</v>
      </c>
      <c r="C23" s="26">
        <v>146</v>
      </c>
      <c r="D23" s="26">
        <v>79</v>
      </c>
      <c r="E23" s="26">
        <v>67</v>
      </c>
      <c r="F23" s="26">
        <v>2</v>
      </c>
      <c r="G23" s="26">
        <v>0</v>
      </c>
      <c r="H23" s="26">
        <v>2</v>
      </c>
      <c r="I23" s="26">
        <v>144</v>
      </c>
      <c r="J23" s="26">
        <v>79</v>
      </c>
      <c r="K23" s="26">
        <v>65</v>
      </c>
      <c r="L23" s="19" t="str">
        <f t="shared" si="4"/>
        <v>○</v>
      </c>
      <c r="M23" s="19" t="str">
        <f t="shared" si="5"/>
        <v>○</v>
      </c>
      <c r="N23" s="19" t="str">
        <f t="shared" si="6"/>
        <v>○</v>
      </c>
    </row>
    <row r="24" spans="1:14" s="19" customFormat="1" ht="15" customHeight="1">
      <c r="A24" s="24">
        <v>19</v>
      </c>
      <c r="B24" s="25" t="s">
        <v>49</v>
      </c>
      <c r="C24" s="26">
        <v>122</v>
      </c>
      <c r="D24" s="26">
        <v>57</v>
      </c>
      <c r="E24" s="26">
        <v>65</v>
      </c>
      <c r="F24" s="26">
        <v>0</v>
      </c>
      <c r="G24" s="26">
        <v>0</v>
      </c>
      <c r="H24" s="26">
        <v>0</v>
      </c>
      <c r="I24" s="26">
        <v>122</v>
      </c>
      <c r="J24" s="26">
        <v>57</v>
      </c>
      <c r="K24" s="26">
        <v>65</v>
      </c>
      <c r="L24" s="19" t="str">
        <f t="shared" si="4"/>
        <v>○</v>
      </c>
      <c r="M24" s="19" t="str">
        <f t="shared" si="5"/>
        <v>○</v>
      </c>
      <c r="N24" s="19" t="str">
        <f t="shared" si="6"/>
        <v>○</v>
      </c>
    </row>
    <row r="25" spans="1:14" s="19" customFormat="1" ht="15" customHeight="1">
      <c r="A25" s="24">
        <v>20</v>
      </c>
      <c r="B25" s="25" t="s">
        <v>50</v>
      </c>
      <c r="C25" s="26">
        <v>94</v>
      </c>
      <c r="D25" s="26">
        <v>43</v>
      </c>
      <c r="E25" s="26">
        <v>51</v>
      </c>
      <c r="F25" s="26">
        <v>4</v>
      </c>
      <c r="G25" s="26">
        <v>4</v>
      </c>
      <c r="H25" s="26">
        <v>0</v>
      </c>
      <c r="I25" s="26">
        <v>90</v>
      </c>
      <c r="J25" s="26">
        <v>39</v>
      </c>
      <c r="K25" s="26">
        <v>51</v>
      </c>
      <c r="L25" s="19" t="str">
        <f t="shared" si="4"/>
        <v>○</v>
      </c>
      <c r="M25" s="19" t="str">
        <f t="shared" si="5"/>
        <v>○</v>
      </c>
      <c r="N25" s="19" t="str">
        <f t="shared" si="6"/>
        <v>○</v>
      </c>
    </row>
    <row r="26" spans="1:14" s="19" customFormat="1" ht="15" customHeight="1">
      <c r="A26" s="24">
        <v>21</v>
      </c>
      <c r="B26" s="25" t="s">
        <v>51</v>
      </c>
      <c r="C26" s="26">
        <v>294</v>
      </c>
      <c r="D26" s="26">
        <v>129</v>
      </c>
      <c r="E26" s="26">
        <v>165</v>
      </c>
      <c r="F26" s="26">
        <v>15</v>
      </c>
      <c r="G26" s="26">
        <v>9</v>
      </c>
      <c r="H26" s="26">
        <v>6</v>
      </c>
      <c r="I26" s="26">
        <v>279</v>
      </c>
      <c r="J26" s="26">
        <v>120</v>
      </c>
      <c r="K26" s="26">
        <v>159</v>
      </c>
      <c r="L26" s="19" t="str">
        <f t="shared" si="4"/>
        <v>○</v>
      </c>
      <c r="M26" s="19" t="str">
        <f t="shared" si="5"/>
        <v>○</v>
      </c>
      <c r="N26" s="19" t="str">
        <f t="shared" si="6"/>
        <v>○</v>
      </c>
    </row>
    <row r="27" spans="1:14" s="19" customFormat="1" ht="15" customHeight="1">
      <c r="A27" s="24">
        <v>22</v>
      </c>
      <c r="B27" s="25" t="s">
        <v>52</v>
      </c>
      <c r="C27" s="26">
        <v>208</v>
      </c>
      <c r="D27" s="26">
        <v>112</v>
      </c>
      <c r="E27" s="26">
        <v>96</v>
      </c>
      <c r="F27" s="26">
        <v>14</v>
      </c>
      <c r="G27" s="26">
        <v>13</v>
      </c>
      <c r="H27" s="26">
        <v>1</v>
      </c>
      <c r="I27" s="26">
        <v>194</v>
      </c>
      <c r="J27" s="26">
        <v>99</v>
      </c>
      <c r="K27" s="26">
        <v>95</v>
      </c>
      <c r="L27" s="19" t="str">
        <f t="shared" si="4"/>
        <v>○</v>
      </c>
      <c r="M27" s="19" t="str">
        <f t="shared" si="5"/>
        <v>○</v>
      </c>
      <c r="N27" s="19" t="str">
        <f t="shared" si="6"/>
        <v>○</v>
      </c>
    </row>
    <row r="28" spans="1:14" s="19" customFormat="1" ht="15" customHeight="1">
      <c r="A28" s="36">
        <v>23</v>
      </c>
      <c r="B28" s="25" t="s">
        <v>53</v>
      </c>
      <c r="C28" s="26">
        <v>727</v>
      </c>
      <c r="D28" s="26">
        <v>359</v>
      </c>
      <c r="E28" s="26">
        <v>368</v>
      </c>
      <c r="F28" s="26">
        <v>79</v>
      </c>
      <c r="G28" s="26">
        <v>53</v>
      </c>
      <c r="H28" s="26">
        <v>26</v>
      </c>
      <c r="I28" s="26">
        <v>648</v>
      </c>
      <c r="J28" s="26">
        <v>306</v>
      </c>
      <c r="K28" s="26">
        <v>342</v>
      </c>
      <c r="L28" s="19" t="str">
        <f t="shared" si="4"/>
        <v>○</v>
      </c>
      <c r="M28" s="19" t="str">
        <f t="shared" si="5"/>
        <v>○</v>
      </c>
      <c r="N28" s="19" t="str">
        <f t="shared" si="6"/>
        <v>○</v>
      </c>
    </row>
    <row r="29" spans="1:14" s="19" customFormat="1" ht="15" customHeight="1">
      <c r="A29" s="24">
        <v>24</v>
      </c>
      <c r="B29" s="25" t="s">
        <v>54</v>
      </c>
      <c r="C29" s="26">
        <v>239</v>
      </c>
      <c r="D29" s="26">
        <v>145</v>
      </c>
      <c r="E29" s="26">
        <v>94</v>
      </c>
      <c r="F29" s="26">
        <v>59</v>
      </c>
      <c r="G29" s="26">
        <v>52</v>
      </c>
      <c r="H29" s="26">
        <v>7</v>
      </c>
      <c r="I29" s="26">
        <v>180</v>
      </c>
      <c r="J29" s="26">
        <v>93</v>
      </c>
      <c r="K29" s="26">
        <v>87</v>
      </c>
      <c r="L29" s="19" t="str">
        <f t="shared" si="4"/>
        <v>○</v>
      </c>
      <c r="M29" s="19" t="str">
        <f t="shared" si="5"/>
        <v>○</v>
      </c>
      <c r="N29" s="19" t="str">
        <f t="shared" si="6"/>
        <v>○</v>
      </c>
    </row>
    <row r="30" spans="1:14" s="19" customFormat="1" ht="15" customHeight="1">
      <c r="A30" s="24">
        <v>25</v>
      </c>
      <c r="B30" s="25" t="s">
        <v>55</v>
      </c>
      <c r="C30" s="26">
        <v>361</v>
      </c>
      <c r="D30" s="26">
        <v>206</v>
      </c>
      <c r="E30" s="26">
        <v>155</v>
      </c>
      <c r="F30" s="26">
        <v>24</v>
      </c>
      <c r="G30" s="26">
        <v>15</v>
      </c>
      <c r="H30" s="26">
        <v>9</v>
      </c>
      <c r="I30" s="26">
        <v>337</v>
      </c>
      <c r="J30" s="26">
        <v>191</v>
      </c>
      <c r="K30" s="26">
        <v>146</v>
      </c>
      <c r="L30" s="19" t="str">
        <f t="shared" si="4"/>
        <v>○</v>
      </c>
      <c r="M30" s="19" t="str">
        <f t="shared" si="5"/>
        <v>○</v>
      </c>
      <c r="N30" s="19" t="str">
        <f t="shared" si="6"/>
        <v>○</v>
      </c>
    </row>
    <row r="31" spans="1:14" s="19" customFormat="1" ht="15" customHeight="1">
      <c r="A31" s="24">
        <v>26</v>
      </c>
      <c r="B31" s="25" t="s">
        <v>56</v>
      </c>
      <c r="C31" s="26">
        <v>698</v>
      </c>
      <c r="D31" s="26">
        <v>368</v>
      </c>
      <c r="E31" s="26">
        <v>330</v>
      </c>
      <c r="F31" s="26">
        <v>29</v>
      </c>
      <c r="G31" s="26">
        <v>19</v>
      </c>
      <c r="H31" s="26">
        <v>10</v>
      </c>
      <c r="I31" s="26">
        <v>669</v>
      </c>
      <c r="J31" s="26">
        <v>349</v>
      </c>
      <c r="K31" s="26">
        <v>320</v>
      </c>
      <c r="L31" s="19" t="str">
        <f t="shared" si="4"/>
        <v>○</v>
      </c>
      <c r="M31" s="19" t="str">
        <f t="shared" si="5"/>
        <v>○</v>
      </c>
      <c r="N31" s="19" t="str">
        <f t="shared" si="6"/>
        <v>○</v>
      </c>
    </row>
    <row r="32" spans="1:14" s="19" customFormat="1" ht="15" customHeight="1">
      <c r="A32" s="24">
        <v>27</v>
      </c>
      <c r="B32" s="25" t="s">
        <v>57</v>
      </c>
      <c r="C32" s="26">
        <v>254</v>
      </c>
      <c r="D32" s="26">
        <v>114</v>
      </c>
      <c r="E32" s="26">
        <v>140</v>
      </c>
      <c r="F32" s="26">
        <v>4</v>
      </c>
      <c r="G32" s="26">
        <v>3</v>
      </c>
      <c r="H32" s="26">
        <v>1</v>
      </c>
      <c r="I32" s="26">
        <v>250</v>
      </c>
      <c r="J32" s="26">
        <v>111</v>
      </c>
      <c r="K32" s="26">
        <v>139</v>
      </c>
      <c r="L32" s="19" t="str">
        <f t="shared" si="4"/>
        <v>○</v>
      </c>
      <c r="M32" s="19" t="str">
        <f t="shared" si="5"/>
        <v>○</v>
      </c>
      <c r="N32" s="19" t="str">
        <f t="shared" si="6"/>
        <v>○</v>
      </c>
    </row>
    <row r="33" spans="1:14" s="19" customFormat="1" ht="15" customHeight="1">
      <c r="A33" s="24">
        <v>28</v>
      </c>
      <c r="B33" s="25" t="s">
        <v>58</v>
      </c>
      <c r="C33" s="26">
        <v>622</v>
      </c>
      <c r="D33" s="26">
        <v>323</v>
      </c>
      <c r="E33" s="26">
        <v>299</v>
      </c>
      <c r="F33" s="26">
        <v>23</v>
      </c>
      <c r="G33" s="26">
        <v>13</v>
      </c>
      <c r="H33" s="26">
        <v>10</v>
      </c>
      <c r="I33" s="26">
        <v>599</v>
      </c>
      <c r="J33" s="26">
        <v>310</v>
      </c>
      <c r="K33" s="26">
        <v>289</v>
      </c>
      <c r="L33" s="19" t="str">
        <f t="shared" si="4"/>
        <v>○</v>
      </c>
      <c r="M33" s="19" t="str">
        <f t="shared" si="5"/>
        <v>○</v>
      </c>
      <c r="N33" s="19" t="str">
        <f t="shared" si="6"/>
        <v>○</v>
      </c>
    </row>
    <row r="34" spans="1:14" s="19" customFormat="1" ht="15" customHeight="1">
      <c r="A34" s="24">
        <v>29</v>
      </c>
      <c r="B34" s="25" t="s">
        <v>59</v>
      </c>
      <c r="C34" s="26">
        <v>55</v>
      </c>
      <c r="D34" s="26">
        <v>40</v>
      </c>
      <c r="E34" s="26">
        <v>15</v>
      </c>
      <c r="F34" s="26">
        <v>17</v>
      </c>
      <c r="G34" s="26">
        <v>17</v>
      </c>
      <c r="H34" s="26">
        <v>0</v>
      </c>
      <c r="I34" s="26">
        <v>38</v>
      </c>
      <c r="J34" s="26">
        <v>23</v>
      </c>
      <c r="K34" s="26">
        <v>15</v>
      </c>
      <c r="L34" s="19" t="str">
        <f t="shared" si="4"/>
        <v>○</v>
      </c>
      <c r="M34" s="19" t="str">
        <f t="shared" si="5"/>
        <v>○</v>
      </c>
      <c r="N34" s="19" t="str">
        <f t="shared" si="6"/>
        <v>○</v>
      </c>
    </row>
    <row r="35" spans="1:14" s="19" customFormat="1" ht="15" customHeight="1">
      <c r="A35" s="27">
        <v>30</v>
      </c>
      <c r="B35" s="28" t="s">
        <v>60</v>
      </c>
      <c r="C35" s="29">
        <v>37</v>
      </c>
      <c r="D35" s="29">
        <v>23</v>
      </c>
      <c r="E35" s="29">
        <v>14</v>
      </c>
      <c r="F35" s="29">
        <v>1</v>
      </c>
      <c r="G35" s="29">
        <v>0</v>
      </c>
      <c r="H35" s="29">
        <v>1</v>
      </c>
      <c r="I35" s="29">
        <v>36</v>
      </c>
      <c r="J35" s="29">
        <v>23</v>
      </c>
      <c r="K35" s="29">
        <v>13</v>
      </c>
      <c r="L35" s="19" t="str">
        <f t="shared" si="4"/>
        <v>○</v>
      </c>
      <c r="M35" s="19" t="str">
        <f t="shared" si="5"/>
        <v>○</v>
      </c>
      <c r="N35" s="19" t="str">
        <f t="shared" si="6"/>
        <v>○</v>
      </c>
    </row>
    <row r="36" spans="1:14" s="19" customFormat="1" ht="15" customHeight="1">
      <c r="A36" s="27">
        <v>31</v>
      </c>
      <c r="B36" s="28" t="s">
        <v>61</v>
      </c>
      <c r="C36" s="29">
        <v>30</v>
      </c>
      <c r="D36" s="29">
        <v>18</v>
      </c>
      <c r="E36" s="29">
        <v>12</v>
      </c>
      <c r="F36" s="29">
        <v>1</v>
      </c>
      <c r="G36" s="29">
        <v>0</v>
      </c>
      <c r="H36" s="29">
        <v>1</v>
      </c>
      <c r="I36" s="29">
        <v>29</v>
      </c>
      <c r="J36" s="29">
        <v>18</v>
      </c>
      <c r="K36" s="29">
        <v>11</v>
      </c>
      <c r="L36" s="19" t="str">
        <f t="shared" si="4"/>
        <v>○</v>
      </c>
      <c r="M36" s="19" t="str">
        <f t="shared" si="5"/>
        <v>○</v>
      </c>
      <c r="N36" s="19" t="str">
        <f t="shared" si="6"/>
        <v>○</v>
      </c>
    </row>
    <row r="37" spans="1:14" s="19" customFormat="1" ht="15" customHeight="1">
      <c r="A37" s="24">
        <v>32</v>
      </c>
      <c r="B37" s="25" t="s">
        <v>62</v>
      </c>
      <c r="C37" s="26">
        <v>22</v>
      </c>
      <c r="D37" s="26">
        <v>15</v>
      </c>
      <c r="E37" s="26">
        <v>7</v>
      </c>
      <c r="F37" s="26">
        <v>0</v>
      </c>
      <c r="G37" s="26">
        <v>0</v>
      </c>
      <c r="H37" s="26">
        <v>0</v>
      </c>
      <c r="I37" s="26">
        <v>22</v>
      </c>
      <c r="J37" s="26">
        <v>15</v>
      </c>
      <c r="K37" s="26">
        <v>7</v>
      </c>
      <c r="L37" s="19" t="str">
        <f t="shared" si="4"/>
        <v>○</v>
      </c>
      <c r="M37" s="19" t="str">
        <f t="shared" si="5"/>
        <v>○</v>
      </c>
      <c r="N37" s="19" t="str">
        <f t="shared" si="6"/>
        <v>○</v>
      </c>
    </row>
    <row r="38" spans="1:14" s="19" customFormat="1" ht="15" customHeight="1">
      <c r="A38" s="33">
        <v>33</v>
      </c>
      <c r="B38" s="34" t="s">
        <v>63</v>
      </c>
      <c r="C38" s="35">
        <v>209</v>
      </c>
      <c r="D38" s="35">
        <v>165</v>
      </c>
      <c r="E38" s="35">
        <v>44</v>
      </c>
      <c r="F38" s="35">
        <v>146</v>
      </c>
      <c r="G38" s="35">
        <v>134</v>
      </c>
      <c r="H38" s="35">
        <v>12</v>
      </c>
      <c r="I38" s="35">
        <v>63</v>
      </c>
      <c r="J38" s="35">
        <v>31</v>
      </c>
      <c r="K38" s="35">
        <v>32</v>
      </c>
      <c r="L38" s="19" t="str">
        <f t="shared" si="4"/>
        <v>○</v>
      </c>
      <c r="M38" s="19" t="str">
        <f t="shared" si="5"/>
        <v>○</v>
      </c>
      <c r="N38" s="19" t="str">
        <f t="shared" si="6"/>
        <v>○</v>
      </c>
    </row>
    <row r="39" spans="1:14" s="19" customFormat="1" ht="15" customHeight="1">
      <c r="A39" s="24">
        <v>34</v>
      </c>
      <c r="B39" s="25" t="s">
        <v>64</v>
      </c>
      <c r="C39" s="35">
        <v>39</v>
      </c>
      <c r="D39" s="35">
        <v>20</v>
      </c>
      <c r="E39" s="35">
        <v>19</v>
      </c>
      <c r="F39" s="35">
        <v>1</v>
      </c>
      <c r="G39" s="35">
        <v>1</v>
      </c>
      <c r="H39" s="35">
        <v>0</v>
      </c>
      <c r="I39" s="35">
        <v>38</v>
      </c>
      <c r="J39" s="35">
        <v>19</v>
      </c>
      <c r="K39" s="35">
        <v>19</v>
      </c>
      <c r="L39" s="19" t="str">
        <f t="shared" si="4"/>
        <v>○</v>
      </c>
      <c r="M39" s="19" t="str">
        <f t="shared" si="5"/>
        <v>○</v>
      </c>
      <c r="N39" s="19" t="str">
        <f t="shared" si="6"/>
        <v>○</v>
      </c>
    </row>
    <row r="40" spans="1:14" s="19" customFormat="1" ht="15" customHeight="1">
      <c r="A40" s="24">
        <v>35</v>
      </c>
      <c r="B40" s="25" t="s">
        <v>65</v>
      </c>
      <c r="C40" s="35">
        <v>48</v>
      </c>
      <c r="D40" s="35">
        <v>28</v>
      </c>
      <c r="E40" s="35">
        <v>20</v>
      </c>
      <c r="F40" s="26">
        <v>2</v>
      </c>
      <c r="G40" s="26">
        <v>1</v>
      </c>
      <c r="H40" s="26">
        <v>1</v>
      </c>
      <c r="I40" s="35">
        <v>46</v>
      </c>
      <c r="J40" s="35">
        <v>27</v>
      </c>
      <c r="K40" s="35">
        <v>19</v>
      </c>
      <c r="L40" s="19" t="str">
        <f t="shared" si="4"/>
        <v>○</v>
      </c>
      <c r="M40" s="19" t="str">
        <f t="shared" si="5"/>
        <v>○</v>
      </c>
      <c r="N40" s="19" t="str">
        <f t="shared" si="6"/>
        <v>○</v>
      </c>
    </row>
    <row r="41" spans="1:14" s="19" customFormat="1" ht="15" customHeight="1">
      <c r="A41" s="24">
        <v>36</v>
      </c>
      <c r="B41" s="25" t="s">
        <v>66</v>
      </c>
      <c r="C41" s="26">
        <v>50</v>
      </c>
      <c r="D41" s="26">
        <v>28</v>
      </c>
      <c r="E41" s="26">
        <v>22</v>
      </c>
      <c r="F41" s="26">
        <v>0</v>
      </c>
      <c r="G41" s="26">
        <v>0</v>
      </c>
      <c r="H41" s="26">
        <v>0</v>
      </c>
      <c r="I41" s="26">
        <v>50</v>
      </c>
      <c r="J41" s="26">
        <v>28</v>
      </c>
      <c r="K41" s="26">
        <v>22</v>
      </c>
      <c r="L41" s="19" t="str">
        <f t="shared" si="4"/>
        <v>○</v>
      </c>
      <c r="M41" s="19" t="str">
        <f t="shared" si="5"/>
        <v>○</v>
      </c>
      <c r="N41" s="19" t="str">
        <f t="shared" si="6"/>
        <v>○</v>
      </c>
    </row>
    <row r="42" spans="1:14" s="19" customFormat="1" ht="15" customHeight="1">
      <c r="A42" s="24">
        <v>37</v>
      </c>
      <c r="B42" s="25" t="s">
        <v>83</v>
      </c>
      <c r="C42" s="26">
        <v>188</v>
      </c>
      <c r="D42" s="26">
        <v>98</v>
      </c>
      <c r="E42" s="26">
        <v>90</v>
      </c>
      <c r="F42" s="26">
        <v>14</v>
      </c>
      <c r="G42" s="26">
        <v>10</v>
      </c>
      <c r="H42" s="26">
        <v>4</v>
      </c>
      <c r="I42" s="26">
        <v>174</v>
      </c>
      <c r="J42" s="26">
        <v>88</v>
      </c>
      <c r="K42" s="26">
        <v>86</v>
      </c>
      <c r="L42" s="19" t="str">
        <f t="shared" si="4"/>
        <v>○</v>
      </c>
      <c r="M42" s="19" t="str">
        <f t="shared" si="5"/>
        <v>○</v>
      </c>
      <c r="N42" s="19" t="str">
        <f t="shared" si="6"/>
        <v>○</v>
      </c>
    </row>
    <row r="43" spans="1:14" s="19" customFormat="1" ht="15" customHeight="1">
      <c r="A43" s="24">
        <v>38</v>
      </c>
      <c r="B43" s="25" t="s">
        <v>84</v>
      </c>
      <c r="C43" s="26">
        <v>220</v>
      </c>
      <c r="D43" s="26">
        <v>100</v>
      </c>
      <c r="E43" s="26">
        <v>120</v>
      </c>
      <c r="F43" s="26">
        <v>13</v>
      </c>
      <c r="G43" s="26">
        <v>5</v>
      </c>
      <c r="H43" s="26">
        <v>8</v>
      </c>
      <c r="I43" s="26">
        <v>207</v>
      </c>
      <c r="J43" s="26">
        <v>95</v>
      </c>
      <c r="K43" s="26">
        <v>112</v>
      </c>
      <c r="L43" s="19" t="str">
        <f t="shared" si="4"/>
        <v>○</v>
      </c>
      <c r="M43" s="19" t="str">
        <f t="shared" si="5"/>
        <v>○</v>
      </c>
      <c r="N43" s="19" t="str">
        <f t="shared" si="6"/>
        <v>○</v>
      </c>
    </row>
    <row r="44" spans="1:14" s="19" customFormat="1" ht="15" customHeight="1">
      <c r="A44" s="24">
        <v>39</v>
      </c>
      <c r="B44" s="25" t="s">
        <v>69</v>
      </c>
      <c r="C44" s="26">
        <v>55</v>
      </c>
      <c r="D44" s="26">
        <v>32</v>
      </c>
      <c r="E44" s="26">
        <v>23</v>
      </c>
      <c r="F44" s="26">
        <v>1</v>
      </c>
      <c r="G44" s="26">
        <v>0</v>
      </c>
      <c r="H44" s="26">
        <v>1</v>
      </c>
      <c r="I44" s="26">
        <v>54</v>
      </c>
      <c r="J44" s="26">
        <v>32</v>
      </c>
      <c r="K44" s="26">
        <v>22</v>
      </c>
      <c r="L44" s="19" t="str">
        <f t="shared" si="4"/>
        <v>○</v>
      </c>
      <c r="M44" s="19" t="str">
        <f t="shared" si="5"/>
        <v>○</v>
      </c>
      <c r="N44" s="19" t="str">
        <f t="shared" si="6"/>
        <v>○</v>
      </c>
    </row>
    <row r="45" spans="1:14" s="19" customFormat="1" ht="15" customHeight="1">
      <c r="A45" s="24">
        <v>40</v>
      </c>
      <c r="B45" s="25" t="s">
        <v>70</v>
      </c>
      <c r="C45" s="26">
        <v>311</v>
      </c>
      <c r="D45" s="26">
        <v>237</v>
      </c>
      <c r="E45" s="26">
        <v>74</v>
      </c>
      <c r="F45" s="26">
        <v>169</v>
      </c>
      <c r="G45" s="26">
        <v>156</v>
      </c>
      <c r="H45" s="26">
        <v>13</v>
      </c>
      <c r="I45" s="26">
        <v>142</v>
      </c>
      <c r="J45" s="26">
        <v>81</v>
      </c>
      <c r="K45" s="26">
        <v>61</v>
      </c>
      <c r="L45" s="19" t="str">
        <f t="shared" si="4"/>
        <v>○</v>
      </c>
      <c r="M45" s="19" t="str">
        <f t="shared" si="5"/>
        <v>○</v>
      </c>
      <c r="N45" s="19" t="str">
        <f t="shared" si="6"/>
        <v>○</v>
      </c>
    </row>
    <row r="46" spans="1:14" s="19" customFormat="1" ht="15" customHeight="1">
      <c r="A46" s="27">
        <v>41</v>
      </c>
      <c r="B46" s="28" t="s">
        <v>71</v>
      </c>
      <c r="C46" s="29">
        <v>106</v>
      </c>
      <c r="D46" s="29">
        <v>54</v>
      </c>
      <c r="E46" s="29">
        <v>52</v>
      </c>
      <c r="F46" s="29">
        <v>18</v>
      </c>
      <c r="G46" s="29">
        <v>12</v>
      </c>
      <c r="H46" s="29">
        <v>6</v>
      </c>
      <c r="I46" s="29">
        <v>88</v>
      </c>
      <c r="J46" s="29">
        <v>42</v>
      </c>
      <c r="K46" s="29">
        <v>46</v>
      </c>
      <c r="L46" s="19" t="str">
        <f t="shared" si="4"/>
        <v>○</v>
      </c>
      <c r="M46" s="19" t="str">
        <f t="shared" si="5"/>
        <v>○</v>
      </c>
      <c r="N46" s="19" t="str">
        <f t="shared" si="6"/>
        <v>○</v>
      </c>
    </row>
    <row r="47" spans="1:14" s="19" customFormat="1" ht="15" customHeight="1">
      <c r="A47" s="30"/>
      <c r="B47" s="31" t="s">
        <v>85</v>
      </c>
      <c r="C47" s="37">
        <f aca="true" t="shared" si="7" ref="C47:K47">SUM(C17:C46)</f>
        <v>5986</v>
      </c>
      <c r="D47" s="37">
        <f t="shared" si="7"/>
        <v>3213</v>
      </c>
      <c r="E47" s="37">
        <f t="shared" si="7"/>
        <v>2773</v>
      </c>
      <c r="F47" s="37">
        <f t="shared" si="7"/>
        <v>665</v>
      </c>
      <c r="G47" s="37">
        <f t="shared" si="7"/>
        <v>535</v>
      </c>
      <c r="H47" s="37">
        <f t="shared" si="7"/>
        <v>130</v>
      </c>
      <c r="I47" s="37">
        <f t="shared" si="7"/>
        <v>5321</v>
      </c>
      <c r="J47" s="37">
        <f t="shared" si="7"/>
        <v>2678</v>
      </c>
      <c r="K47" s="37">
        <f t="shared" si="7"/>
        <v>2643</v>
      </c>
      <c r="L47" s="19" t="str">
        <f t="shared" si="4"/>
        <v>○</v>
      </c>
      <c r="M47" s="19" t="str">
        <f t="shared" si="5"/>
        <v>○</v>
      </c>
      <c r="N47" s="19" t="str">
        <f t="shared" si="6"/>
        <v>○</v>
      </c>
    </row>
    <row r="48" spans="1:14" s="19" customFormat="1" ht="15" customHeight="1">
      <c r="A48" s="38"/>
      <c r="B48" s="39" t="s">
        <v>86</v>
      </c>
      <c r="C48" s="40">
        <f aca="true" t="shared" si="8" ref="C48:K48">C16+C47</f>
        <v>25766</v>
      </c>
      <c r="D48" s="40">
        <f t="shared" si="8"/>
        <v>14860</v>
      </c>
      <c r="E48" s="40">
        <f>E16+E47</f>
        <v>10906</v>
      </c>
      <c r="F48" s="40">
        <f t="shared" si="8"/>
        <v>4486</v>
      </c>
      <c r="G48" s="40">
        <f t="shared" si="8"/>
        <v>3479</v>
      </c>
      <c r="H48" s="40">
        <f t="shared" si="8"/>
        <v>1007</v>
      </c>
      <c r="I48" s="40">
        <f t="shared" si="8"/>
        <v>21280</v>
      </c>
      <c r="J48" s="40">
        <f t="shared" si="8"/>
        <v>11381</v>
      </c>
      <c r="K48" s="40">
        <f t="shared" si="8"/>
        <v>9899</v>
      </c>
      <c r="L48" s="19" t="str">
        <f t="shared" si="4"/>
        <v>○</v>
      </c>
      <c r="M48" s="19" t="str">
        <f t="shared" si="5"/>
        <v>○</v>
      </c>
      <c r="N48" s="19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51"/>
  <sheetViews>
    <sheetView view="pageBreakPreview" zoomScale="75" zoomScaleSheetLayoutView="75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8" sqref="C8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46" t="s">
        <v>88</v>
      </c>
      <c r="B4" s="149" t="s">
        <v>89</v>
      </c>
      <c r="C4" s="143" t="s">
        <v>90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R4" s="146" t="s">
        <v>88</v>
      </c>
      <c r="S4" s="149" t="s">
        <v>89</v>
      </c>
      <c r="T4" s="143" t="s">
        <v>27</v>
      </c>
      <c r="U4" s="144"/>
      <c r="V4" s="144"/>
      <c r="W4" s="144"/>
      <c r="X4" s="144"/>
      <c r="Y4" s="145"/>
      <c r="Z4" s="143" t="s">
        <v>104</v>
      </c>
      <c r="AA4" s="144"/>
      <c r="AB4" s="144"/>
      <c r="AC4" s="144"/>
      <c r="AD4" s="144"/>
      <c r="AE4" s="145"/>
      <c r="AF4" s="143" t="s">
        <v>91</v>
      </c>
      <c r="AG4" s="145"/>
    </row>
    <row r="5" spans="1:33" ht="16.5" customHeight="1">
      <c r="A5" s="147"/>
      <c r="B5" s="150"/>
      <c r="C5" s="143" t="s">
        <v>87</v>
      </c>
      <c r="D5" s="144"/>
      <c r="E5" s="144"/>
      <c r="F5" s="143" t="s">
        <v>97</v>
      </c>
      <c r="G5" s="144"/>
      <c r="H5" s="144"/>
      <c r="I5" s="143" t="s">
        <v>98</v>
      </c>
      <c r="J5" s="144"/>
      <c r="K5" s="144"/>
      <c r="L5" s="143" t="s">
        <v>99</v>
      </c>
      <c r="M5" s="144"/>
      <c r="N5" s="144"/>
      <c r="O5" s="143" t="s">
        <v>100</v>
      </c>
      <c r="P5" s="144"/>
      <c r="Q5" s="145"/>
      <c r="R5" s="147"/>
      <c r="S5" s="150"/>
      <c r="T5" s="143" t="s">
        <v>101</v>
      </c>
      <c r="U5" s="144"/>
      <c r="V5" s="144"/>
      <c r="W5" s="143" t="s">
        <v>103</v>
      </c>
      <c r="X5" s="144"/>
      <c r="Y5" s="144"/>
      <c r="Z5" s="153" t="s">
        <v>94</v>
      </c>
      <c r="AA5" s="157"/>
      <c r="AB5" s="153" t="s">
        <v>12</v>
      </c>
      <c r="AC5" s="157"/>
      <c r="AD5" s="153" t="s">
        <v>95</v>
      </c>
      <c r="AE5" s="157"/>
      <c r="AF5" s="155" t="s">
        <v>92</v>
      </c>
      <c r="AG5" s="157" t="s">
        <v>93</v>
      </c>
    </row>
    <row r="6" spans="1:33" ht="16.5" customHeight="1">
      <c r="A6" s="147"/>
      <c r="B6" s="151"/>
      <c r="C6" s="52" t="s">
        <v>92</v>
      </c>
      <c r="D6" s="153" t="s">
        <v>14</v>
      </c>
      <c r="E6" s="154"/>
      <c r="F6" s="52" t="s">
        <v>92</v>
      </c>
      <c r="G6" s="153" t="s">
        <v>14</v>
      </c>
      <c r="H6" s="154"/>
      <c r="I6" s="52" t="s">
        <v>92</v>
      </c>
      <c r="J6" s="153" t="s">
        <v>14</v>
      </c>
      <c r="K6" s="154"/>
      <c r="L6" s="52" t="s">
        <v>92</v>
      </c>
      <c r="M6" s="153" t="s">
        <v>14</v>
      </c>
      <c r="N6" s="154"/>
      <c r="O6" s="52" t="s">
        <v>92</v>
      </c>
      <c r="P6" s="153" t="s">
        <v>14</v>
      </c>
      <c r="Q6" s="157"/>
      <c r="R6" s="147"/>
      <c r="S6" s="151"/>
      <c r="T6" s="52" t="s">
        <v>92</v>
      </c>
      <c r="U6" s="153" t="s">
        <v>14</v>
      </c>
      <c r="V6" s="154"/>
      <c r="W6" s="52" t="s">
        <v>92</v>
      </c>
      <c r="X6" s="153" t="s">
        <v>14</v>
      </c>
      <c r="Y6" s="154"/>
      <c r="Z6" s="159"/>
      <c r="AA6" s="160"/>
      <c r="AB6" s="159"/>
      <c r="AC6" s="160"/>
      <c r="AD6" s="159"/>
      <c r="AE6" s="160"/>
      <c r="AF6" s="156"/>
      <c r="AG6" s="158"/>
    </row>
    <row r="7" spans="1:33" ht="16.5" customHeight="1">
      <c r="A7" s="148"/>
      <c r="B7" s="152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48"/>
      <c r="S7" s="152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38007608</v>
      </c>
      <c r="D8" s="65">
        <v>35297838</v>
      </c>
      <c r="E8" s="65">
        <v>5057445</v>
      </c>
      <c r="F8" s="65">
        <v>17140374</v>
      </c>
      <c r="G8" s="65">
        <v>17073622</v>
      </c>
      <c r="H8" s="65">
        <v>315914</v>
      </c>
      <c r="I8" s="65">
        <v>606555</v>
      </c>
      <c r="J8" s="65">
        <v>344130</v>
      </c>
      <c r="K8" s="65">
        <v>251031</v>
      </c>
      <c r="L8" s="65">
        <v>84623</v>
      </c>
      <c r="M8" s="65">
        <v>84623</v>
      </c>
      <c r="N8" s="65">
        <v>0</v>
      </c>
      <c r="O8" s="65">
        <v>2457688</v>
      </c>
      <c r="P8" s="65">
        <v>2290806</v>
      </c>
      <c r="Q8" s="65">
        <v>166895</v>
      </c>
      <c r="R8" s="43">
        <v>1</v>
      </c>
      <c r="S8" s="48" t="str">
        <f>B8</f>
        <v>那 覇 市</v>
      </c>
      <c r="T8" s="71">
        <v>27391370</v>
      </c>
      <c r="U8" s="71">
        <v>27364036</v>
      </c>
      <c r="V8" s="71">
        <v>36840</v>
      </c>
      <c r="W8" s="71">
        <v>85688218</v>
      </c>
      <c r="X8" s="71">
        <v>82455055</v>
      </c>
      <c r="Y8" s="71">
        <v>5828125</v>
      </c>
      <c r="Z8" s="71">
        <v>70632313</v>
      </c>
      <c r="AA8" s="71">
        <v>42445340</v>
      </c>
      <c r="AB8" s="71">
        <v>25506310</v>
      </c>
      <c r="AC8" s="71">
        <v>14808971</v>
      </c>
      <c r="AD8" s="71">
        <v>96138623</v>
      </c>
      <c r="AE8" s="71">
        <v>57254311</v>
      </c>
      <c r="AF8" s="71">
        <v>181826841</v>
      </c>
      <c r="AG8" s="71">
        <v>139709366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4067225</v>
      </c>
      <c r="D9" s="66">
        <v>4058479</v>
      </c>
      <c r="E9" s="66">
        <v>13119</v>
      </c>
      <c r="F9" s="66">
        <v>3291712</v>
      </c>
      <c r="G9" s="66">
        <v>3283407</v>
      </c>
      <c r="H9" s="66">
        <v>21795</v>
      </c>
      <c r="I9" s="66">
        <v>43372</v>
      </c>
      <c r="J9" s="66">
        <v>43372</v>
      </c>
      <c r="K9" s="66">
        <v>0</v>
      </c>
      <c r="L9" s="66">
        <v>0</v>
      </c>
      <c r="M9" s="66">
        <v>0</v>
      </c>
      <c r="N9" s="66">
        <v>0</v>
      </c>
      <c r="O9" s="66">
        <v>1316847</v>
      </c>
      <c r="P9" s="66">
        <v>1316847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5105756</v>
      </c>
      <c r="U9" s="72">
        <v>5103268</v>
      </c>
      <c r="V9" s="72">
        <v>3732</v>
      </c>
      <c r="W9" s="72">
        <v>13824912</v>
      </c>
      <c r="X9" s="72">
        <v>13805373</v>
      </c>
      <c r="Y9" s="72">
        <v>38646</v>
      </c>
      <c r="Z9" s="72">
        <v>1864169</v>
      </c>
      <c r="AA9" s="72">
        <v>1857036</v>
      </c>
      <c r="AB9" s="72">
        <v>5719109</v>
      </c>
      <c r="AC9" s="72">
        <v>3766325</v>
      </c>
      <c r="AD9" s="72">
        <v>7583278</v>
      </c>
      <c r="AE9" s="72">
        <v>5623361</v>
      </c>
      <c r="AF9" s="72">
        <v>21408190</v>
      </c>
      <c r="AG9" s="72">
        <v>19428734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4504806</v>
      </c>
      <c r="D10" s="66">
        <v>4418708</v>
      </c>
      <c r="E10" s="66">
        <v>88254</v>
      </c>
      <c r="F10" s="66">
        <v>3879563</v>
      </c>
      <c r="G10" s="66">
        <v>3824402</v>
      </c>
      <c r="H10" s="66">
        <v>74267</v>
      </c>
      <c r="I10" s="66">
        <v>135106</v>
      </c>
      <c r="J10" s="66">
        <v>114519</v>
      </c>
      <c r="K10" s="66">
        <v>20588</v>
      </c>
      <c r="L10" s="66">
        <v>0</v>
      </c>
      <c r="M10" s="66">
        <v>0</v>
      </c>
      <c r="N10" s="66">
        <v>0</v>
      </c>
      <c r="O10" s="66">
        <v>69987</v>
      </c>
      <c r="P10" s="66">
        <v>69987</v>
      </c>
      <c r="Q10" s="66">
        <v>0</v>
      </c>
      <c r="R10" s="44">
        <v>3</v>
      </c>
      <c r="S10" s="49" t="str">
        <f t="shared" si="0"/>
        <v>石 垣 市</v>
      </c>
      <c r="T10" s="72">
        <v>2370283</v>
      </c>
      <c r="U10" s="72">
        <v>2362841</v>
      </c>
      <c r="V10" s="72">
        <v>5947</v>
      </c>
      <c r="W10" s="72">
        <v>10959745</v>
      </c>
      <c r="X10" s="72">
        <v>10790457</v>
      </c>
      <c r="Y10" s="72">
        <v>189056</v>
      </c>
      <c r="Z10" s="72">
        <v>3982113</v>
      </c>
      <c r="AA10" s="72">
        <v>3377922</v>
      </c>
      <c r="AB10" s="72">
        <v>11254093</v>
      </c>
      <c r="AC10" s="72">
        <v>6940631</v>
      </c>
      <c r="AD10" s="72">
        <v>15236206</v>
      </c>
      <c r="AE10" s="72">
        <v>10318553</v>
      </c>
      <c r="AF10" s="72">
        <v>26195951</v>
      </c>
      <c r="AG10" s="72">
        <v>21109010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8012381</v>
      </c>
      <c r="D11" s="66">
        <v>7982891</v>
      </c>
      <c r="E11" s="66">
        <v>40478</v>
      </c>
      <c r="F11" s="66">
        <v>7770415</v>
      </c>
      <c r="G11" s="66">
        <v>7746652</v>
      </c>
      <c r="H11" s="66">
        <v>32883</v>
      </c>
      <c r="I11" s="66">
        <v>67550</v>
      </c>
      <c r="J11" s="66">
        <v>59820</v>
      </c>
      <c r="K11" s="66">
        <v>7730</v>
      </c>
      <c r="L11" s="66">
        <v>6580</v>
      </c>
      <c r="M11" s="66">
        <v>6580</v>
      </c>
      <c r="N11" s="66">
        <v>0</v>
      </c>
      <c r="O11" s="66">
        <v>418207</v>
      </c>
      <c r="P11" s="66">
        <v>418207</v>
      </c>
      <c r="Q11" s="66">
        <v>0</v>
      </c>
      <c r="R11" s="44">
        <v>4</v>
      </c>
      <c r="S11" s="49" t="str">
        <f t="shared" si="0"/>
        <v>浦 添 市</v>
      </c>
      <c r="T11" s="72">
        <v>10544216</v>
      </c>
      <c r="U11" s="72">
        <v>10541441</v>
      </c>
      <c r="V11" s="72">
        <v>4022</v>
      </c>
      <c r="W11" s="72">
        <v>26819349</v>
      </c>
      <c r="X11" s="72">
        <v>26755591</v>
      </c>
      <c r="Y11" s="72">
        <v>85113</v>
      </c>
      <c r="Z11" s="72">
        <v>4080616</v>
      </c>
      <c r="AA11" s="72">
        <v>3688783</v>
      </c>
      <c r="AB11" s="72">
        <v>20152940</v>
      </c>
      <c r="AC11" s="72">
        <v>12825912</v>
      </c>
      <c r="AD11" s="72">
        <v>24233556</v>
      </c>
      <c r="AE11" s="72">
        <v>16514695</v>
      </c>
      <c r="AF11" s="72">
        <v>51052905</v>
      </c>
      <c r="AG11" s="72">
        <v>43270286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9033067</v>
      </c>
      <c r="D12" s="66">
        <v>8910938</v>
      </c>
      <c r="E12" s="66">
        <v>80541</v>
      </c>
      <c r="F12" s="66">
        <v>8821285</v>
      </c>
      <c r="G12" s="66">
        <v>8765238</v>
      </c>
      <c r="H12" s="66">
        <v>57006</v>
      </c>
      <c r="I12" s="66">
        <v>142674</v>
      </c>
      <c r="J12" s="66">
        <v>93838</v>
      </c>
      <c r="K12" s="66">
        <v>48835</v>
      </c>
      <c r="L12" s="66">
        <v>0</v>
      </c>
      <c r="M12" s="66">
        <v>0</v>
      </c>
      <c r="N12" s="66">
        <v>0</v>
      </c>
      <c r="O12" s="66">
        <v>129015</v>
      </c>
      <c r="P12" s="66">
        <v>129015</v>
      </c>
      <c r="Q12" s="66">
        <v>0</v>
      </c>
      <c r="R12" s="44">
        <v>5</v>
      </c>
      <c r="S12" s="49" t="str">
        <f t="shared" si="0"/>
        <v>名 護 市</v>
      </c>
      <c r="T12" s="72">
        <v>5102824</v>
      </c>
      <c r="U12" s="72">
        <v>5061423</v>
      </c>
      <c r="V12" s="72">
        <v>23935</v>
      </c>
      <c r="W12" s="72">
        <v>23228865</v>
      </c>
      <c r="X12" s="72">
        <v>22960452</v>
      </c>
      <c r="Y12" s="72">
        <v>210317</v>
      </c>
      <c r="Z12" s="72">
        <v>2129785</v>
      </c>
      <c r="AA12" s="72">
        <v>2106124</v>
      </c>
      <c r="AB12" s="72">
        <v>8567667</v>
      </c>
      <c r="AC12" s="72">
        <v>5677877</v>
      </c>
      <c r="AD12" s="72">
        <v>10697452</v>
      </c>
      <c r="AE12" s="72">
        <v>7784001</v>
      </c>
      <c r="AF12" s="72">
        <v>33926317</v>
      </c>
      <c r="AG12" s="72">
        <v>30744453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5204127</v>
      </c>
      <c r="D13" s="67">
        <v>5197254</v>
      </c>
      <c r="E13" s="67">
        <v>8967</v>
      </c>
      <c r="F13" s="67">
        <v>6544078</v>
      </c>
      <c r="G13" s="67">
        <v>6541843</v>
      </c>
      <c r="H13" s="67">
        <v>6729</v>
      </c>
      <c r="I13" s="67">
        <v>96008</v>
      </c>
      <c r="J13" s="67">
        <v>96008</v>
      </c>
      <c r="K13" s="67">
        <v>0</v>
      </c>
      <c r="L13" s="67">
        <v>0</v>
      </c>
      <c r="M13" s="67">
        <v>0</v>
      </c>
      <c r="N13" s="67">
        <v>0</v>
      </c>
      <c r="O13" s="67">
        <v>109085</v>
      </c>
      <c r="P13" s="67">
        <v>109085</v>
      </c>
      <c r="Q13" s="67">
        <v>0</v>
      </c>
      <c r="R13" s="45">
        <v>6</v>
      </c>
      <c r="S13" s="50" t="str">
        <f t="shared" si="0"/>
        <v>糸 満 市</v>
      </c>
      <c r="T13" s="73">
        <v>2764197</v>
      </c>
      <c r="U13" s="73">
        <v>2762302</v>
      </c>
      <c r="V13" s="73">
        <v>2842</v>
      </c>
      <c r="W13" s="73">
        <v>14717495</v>
      </c>
      <c r="X13" s="73">
        <v>14706492</v>
      </c>
      <c r="Y13" s="73">
        <v>18538</v>
      </c>
      <c r="Z13" s="73">
        <v>1521419</v>
      </c>
      <c r="AA13" s="73">
        <v>1516743</v>
      </c>
      <c r="AB13" s="73">
        <v>4204917</v>
      </c>
      <c r="AC13" s="73">
        <v>2755435</v>
      </c>
      <c r="AD13" s="73">
        <v>5726336</v>
      </c>
      <c r="AE13" s="73">
        <v>4272178</v>
      </c>
      <c r="AF13" s="73">
        <v>20443831</v>
      </c>
      <c r="AG13" s="73">
        <v>18978670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7078349</v>
      </c>
      <c r="D14" s="66">
        <v>6802446</v>
      </c>
      <c r="E14" s="66">
        <v>68264</v>
      </c>
      <c r="F14" s="66">
        <v>7906927</v>
      </c>
      <c r="G14" s="66">
        <v>7858132</v>
      </c>
      <c r="H14" s="66">
        <v>49239</v>
      </c>
      <c r="I14" s="66">
        <v>73377</v>
      </c>
      <c r="J14" s="66">
        <v>48577</v>
      </c>
      <c r="K14" s="66">
        <v>24800</v>
      </c>
      <c r="L14" s="66">
        <v>0</v>
      </c>
      <c r="M14" s="66">
        <v>0</v>
      </c>
      <c r="N14" s="66">
        <v>0</v>
      </c>
      <c r="O14" s="66">
        <v>35241</v>
      </c>
      <c r="P14" s="66">
        <v>35241</v>
      </c>
      <c r="Q14" s="66">
        <v>0</v>
      </c>
      <c r="R14" s="44">
        <v>7</v>
      </c>
      <c r="S14" s="49" t="str">
        <f t="shared" si="0"/>
        <v>沖 縄 市</v>
      </c>
      <c r="T14" s="72">
        <v>6995611</v>
      </c>
      <c r="U14" s="72">
        <v>6992839</v>
      </c>
      <c r="V14" s="72">
        <v>4158</v>
      </c>
      <c r="W14" s="72">
        <v>22089505</v>
      </c>
      <c r="X14" s="72">
        <v>21737235</v>
      </c>
      <c r="Y14" s="72">
        <v>146461</v>
      </c>
      <c r="Z14" s="72">
        <v>3379163</v>
      </c>
      <c r="AA14" s="72">
        <v>3343668</v>
      </c>
      <c r="AB14" s="72">
        <v>11124064</v>
      </c>
      <c r="AC14" s="72">
        <v>6914791</v>
      </c>
      <c r="AD14" s="72">
        <v>14503227</v>
      </c>
      <c r="AE14" s="72">
        <v>10258459</v>
      </c>
      <c r="AF14" s="72">
        <v>36592732</v>
      </c>
      <c r="AG14" s="72">
        <v>31995694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4878014</v>
      </c>
      <c r="D15" s="66">
        <v>4836550</v>
      </c>
      <c r="E15" s="66">
        <v>138415</v>
      </c>
      <c r="F15" s="66">
        <v>3774785</v>
      </c>
      <c r="G15" s="66">
        <v>3591133</v>
      </c>
      <c r="H15" s="66">
        <v>124504</v>
      </c>
      <c r="I15" s="66">
        <v>27367</v>
      </c>
      <c r="J15" s="66">
        <v>27367</v>
      </c>
      <c r="K15" s="66">
        <v>0</v>
      </c>
      <c r="L15" s="66">
        <v>0</v>
      </c>
      <c r="M15" s="66">
        <v>0</v>
      </c>
      <c r="N15" s="66">
        <v>0</v>
      </c>
      <c r="O15" s="66">
        <v>82502</v>
      </c>
      <c r="P15" s="66">
        <v>82502</v>
      </c>
      <c r="Q15" s="66">
        <v>0</v>
      </c>
      <c r="R15" s="44">
        <v>8</v>
      </c>
      <c r="S15" s="49" t="str">
        <f t="shared" si="0"/>
        <v>豊見城市</v>
      </c>
      <c r="T15" s="72">
        <v>2745965</v>
      </c>
      <c r="U15" s="72">
        <v>2745965</v>
      </c>
      <c r="V15" s="72">
        <v>0</v>
      </c>
      <c r="W15" s="72">
        <v>11508633</v>
      </c>
      <c r="X15" s="72">
        <v>11283517</v>
      </c>
      <c r="Y15" s="72">
        <v>262919</v>
      </c>
      <c r="Z15" s="72">
        <v>1271572</v>
      </c>
      <c r="AA15" s="72">
        <v>1247575</v>
      </c>
      <c r="AB15" s="72">
        <v>4388264</v>
      </c>
      <c r="AC15" s="72">
        <v>2411872</v>
      </c>
      <c r="AD15" s="72">
        <v>5659836</v>
      </c>
      <c r="AE15" s="72">
        <v>3659447</v>
      </c>
      <c r="AF15" s="72">
        <v>17168469</v>
      </c>
      <c r="AG15" s="72">
        <v>14942964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16976679</v>
      </c>
      <c r="D16" s="66">
        <v>16711522</v>
      </c>
      <c r="E16" s="66">
        <v>139470</v>
      </c>
      <c r="F16" s="66">
        <v>7846734</v>
      </c>
      <c r="G16" s="66">
        <v>7819903</v>
      </c>
      <c r="H16" s="66">
        <v>26840</v>
      </c>
      <c r="I16" s="66">
        <v>445659</v>
      </c>
      <c r="J16" s="66">
        <v>187805</v>
      </c>
      <c r="K16" s="66">
        <v>168694</v>
      </c>
      <c r="L16" s="66">
        <v>38202</v>
      </c>
      <c r="M16" s="66">
        <v>38202</v>
      </c>
      <c r="N16" s="66">
        <v>0</v>
      </c>
      <c r="O16" s="66">
        <v>141605</v>
      </c>
      <c r="P16" s="66">
        <v>141605</v>
      </c>
      <c r="Q16" s="66">
        <v>0</v>
      </c>
      <c r="R16" s="44">
        <v>9</v>
      </c>
      <c r="S16" s="49" t="str">
        <f t="shared" si="0"/>
        <v>うるま市</v>
      </c>
      <c r="T16" s="72">
        <v>4702536</v>
      </c>
      <c r="U16" s="72">
        <v>4699008</v>
      </c>
      <c r="V16" s="72">
        <v>4492</v>
      </c>
      <c r="W16" s="72">
        <v>30151415</v>
      </c>
      <c r="X16" s="72">
        <v>29598045</v>
      </c>
      <c r="Y16" s="72">
        <v>339496</v>
      </c>
      <c r="Z16" s="72">
        <v>15139376</v>
      </c>
      <c r="AA16" s="72">
        <v>12212429</v>
      </c>
      <c r="AB16" s="72">
        <v>36155410</v>
      </c>
      <c r="AC16" s="72">
        <v>23115446</v>
      </c>
      <c r="AD16" s="72">
        <v>51294786</v>
      </c>
      <c r="AE16" s="72">
        <v>35327875</v>
      </c>
      <c r="AF16" s="72">
        <v>81446201</v>
      </c>
      <c r="AG16" s="72">
        <v>64925920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5497829</v>
      </c>
      <c r="D17" s="66">
        <v>5469040</v>
      </c>
      <c r="E17" s="66">
        <v>35503</v>
      </c>
      <c r="F17" s="66">
        <v>7221366</v>
      </c>
      <c r="G17" s="66">
        <v>7179757</v>
      </c>
      <c r="H17" s="66">
        <v>50401</v>
      </c>
      <c r="I17" s="66">
        <v>380193</v>
      </c>
      <c r="J17" s="66">
        <v>242584</v>
      </c>
      <c r="K17" s="66">
        <v>34802</v>
      </c>
      <c r="L17" s="66">
        <v>0</v>
      </c>
      <c r="M17" s="66">
        <v>0</v>
      </c>
      <c r="N17" s="66">
        <v>0</v>
      </c>
      <c r="O17" s="66">
        <v>167745</v>
      </c>
      <c r="P17" s="66">
        <v>167745</v>
      </c>
      <c r="Q17" s="66">
        <v>0</v>
      </c>
      <c r="R17" s="44">
        <v>10</v>
      </c>
      <c r="S17" s="49" t="str">
        <f t="shared" si="0"/>
        <v>宮古島市</v>
      </c>
      <c r="T17" s="72">
        <v>2400674</v>
      </c>
      <c r="U17" s="72">
        <v>2397628</v>
      </c>
      <c r="V17" s="72">
        <v>4565</v>
      </c>
      <c r="W17" s="72">
        <v>15667807</v>
      </c>
      <c r="X17" s="72">
        <v>15456754</v>
      </c>
      <c r="Y17" s="72">
        <v>125271</v>
      </c>
      <c r="Z17" s="72">
        <v>8308380</v>
      </c>
      <c r="AA17" s="72">
        <v>6269146</v>
      </c>
      <c r="AB17" s="72">
        <v>10630154</v>
      </c>
      <c r="AC17" s="72">
        <v>7336398</v>
      </c>
      <c r="AD17" s="72">
        <v>18938534</v>
      </c>
      <c r="AE17" s="72">
        <v>13605544</v>
      </c>
      <c r="AF17" s="72">
        <v>34606341</v>
      </c>
      <c r="AG17" s="72">
        <v>29062298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3760610</v>
      </c>
      <c r="D18" s="68">
        <v>3751602</v>
      </c>
      <c r="E18" s="68">
        <v>9719</v>
      </c>
      <c r="F18" s="68">
        <v>4840837</v>
      </c>
      <c r="G18" s="68">
        <v>4837944</v>
      </c>
      <c r="H18" s="68">
        <v>3160</v>
      </c>
      <c r="I18" s="68">
        <v>54182</v>
      </c>
      <c r="J18" s="68">
        <v>11107</v>
      </c>
      <c r="K18" s="68">
        <v>8615</v>
      </c>
      <c r="L18" s="68">
        <v>0</v>
      </c>
      <c r="M18" s="68">
        <v>0</v>
      </c>
      <c r="N18" s="68">
        <v>0</v>
      </c>
      <c r="O18" s="68">
        <v>40853</v>
      </c>
      <c r="P18" s="68">
        <v>40853</v>
      </c>
      <c r="Q18" s="68">
        <v>0</v>
      </c>
      <c r="R18" s="62">
        <v>11</v>
      </c>
      <c r="S18" s="63" t="str">
        <f t="shared" si="0"/>
        <v>南城市</v>
      </c>
      <c r="T18" s="74">
        <v>1085221</v>
      </c>
      <c r="U18" s="74">
        <v>1084597</v>
      </c>
      <c r="V18" s="74">
        <v>938</v>
      </c>
      <c r="W18" s="74">
        <v>9781703</v>
      </c>
      <c r="X18" s="74">
        <v>9726103</v>
      </c>
      <c r="Y18" s="74">
        <v>22432</v>
      </c>
      <c r="Z18" s="74">
        <v>1171946</v>
      </c>
      <c r="AA18" s="74">
        <v>1169970</v>
      </c>
      <c r="AB18" s="74">
        <v>3459322</v>
      </c>
      <c r="AC18" s="74">
        <v>2291342</v>
      </c>
      <c r="AD18" s="74">
        <v>4631268</v>
      </c>
      <c r="AE18" s="74">
        <v>3461312</v>
      </c>
      <c r="AF18" s="74">
        <v>14412971</v>
      </c>
      <c r="AG18" s="74">
        <v>13187415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107020695</v>
      </c>
      <c r="D19" s="69">
        <f aca="true" t="shared" si="8" ref="D19:Q19">SUM(D8:D18)</f>
        <v>103437268</v>
      </c>
      <c r="E19" s="69">
        <f t="shared" si="8"/>
        <v>5680175</v>
      </c>
      <c r="F19" s="69">
        <f t="shared" si="8"/>
        <v>79038076</v>
      </c>
      <c r="G19" s="69">
        <f t="shared" si="8"/>
        <v>78522033</v>
      </c>
      <c r="H19" s="69">
        <f t="shared" si="8"/>
        <v>762738</v>
      </c>
      <c r="I19" s="69">
        <f t="shared" si="8"/>
        <v>2072043</v>
      </c>
      <c r="J19" s="69">
        <f t="shared" si="8"/>
        <v>1269127</v>
      </c>
      <c r="K19" s="69">
        <f t="shared" si="8"/>
        <v>565095</v>
      </c>
      <c r="L19" s="69">
        <f t="shared" si="8"/>
        <v>129405</v>
      </c>
      <c r="M19" s="69">
        <f t="shared" si="8"/>
        <v>129405</v>
      </c>
      <c r="N19" s="69">
        <f t="shared" si="8"/>
        <v>0</v>
      </c>
      <c r="O19" s="69">
        <f t="shared" si="8"/>
        <v>4968775</v>
      </c>
      <c r="P19" s="69">
        <f t="shared" si="8"/>
        <v>4801893</v>
      </c>
      <c r="Q19" s="69">
        <f t="shared" si="8"/>
        <v>166895</v>
      </c>
      <c r="R19" s="57"/>
      <c r="S19" s="64" t="str">
        <f>B19</f>
        <v>【市部計】</v>
      </c>
      <c r="T19" s="75">
        <f aca="true" t="shared" si="9" ref="T19:AG19">SUM(T8:T18)</f>
        <v>71208653</v>
      </c>
      <c r="U19" s="75">
        <f t="shared" si="9"/>
        <v>71115348</v>
      </c>
      <c r="V19" s="75">
        <f t="shared" si="9"/>
        <v>91471</v>
      </c>
      <c r="W19" s="75">
        <f t="shared" si="9"/>
        <v>264437647</v>
      </c>
      <c r="X19" s="75">
        <f t="shared" si="9"/>
        <v>259275074</v>
      </c>
      <c r="Y19" s="75">
        <f t="shared" si="9"/>
        <v>7266374</v>
      </c>
      <c r="Z19" s="75">
        <f t="shared" si="9"/>
        <v>113480852</v>
      </c>
      <c r="AA19" s="75">
        <f t="shared" si="9"/>
        <v>79234736</v>
      </c>
      <c r="AB19" s="75">
        <f t="shared" si="9"/>
        <v>141162250</v>
      </c>
      <c r="AC19" s="75">
        <f t="shared" si="9"/>
        <v>88845000</v>
      </c>
      <c r="AD19" s="75">
        <f t="shared" si="9"/>
        <v>254643102</v>
      </c>
      <c r="AE19" s="75">
        <f t="shared" si="9"/>
        <v>168079736</v>
      </c>
      <c r="AF19" s="75">
        <f t="shared" si="9"/>
        <v>519080749</v>
      </c>
      <c r="AG19" s="75">
        <f t="shared" si="9"/>
        <v>427354810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1335661</v>
      </c>
      <c r="D20" s="67">
        <v>1302858</v>
      </c>
      <c r="E20" s="67">
        <v>34174</v>
      </c>
      <c r="F20" s="67">
        <v>854898</v>
      </c>
      <c r="G20" s="67">
        <v>852834</v>
      </c>
      <c r="H20" s="67">
        <v>6033</v>
      </c>
      <c r="I20" s="67">
        <v>6438</v>
      </c>
      <c r="J20" s="67">
        <v>6438</v>
      </c>
      <c r="K20" s="67">
        <v>0</v>
      </c>
      <c r="L20" s="67">
        <v>0</v>
      </c>
      <c r="M20" s="67">
        <v>0</v>
      </c>
      <c r="N20" s="67">
        <v>0</v>
      </c>
      <c r="O20" s="67">
        <v>11497</v>
      </c>
      <c r="P20" s="67">
        <v>11497</v>
      </c>
      <c r="Q20" s="67">
        <v>0</v>
      </c>
      <c r="R20" s="45">
        <v>12</v>
      </c>
      <c r="S20" s="50" t="str">
        <f t="shared" si="0"/>
        <v>国 頭 村</v>
      </c>
      <c r="T20" s="73">
        <v>230392</v>
      </c>
      <c r="U20" s="73">
        <v>230016</v>
      </c>
      <c r="V20" s="73">
        <v>530</v>
      </c>
      <c r="W20" s="73">
        <v>2438886</v>
      </c>
      <c r="X20" s="73">
        <v>2403643</v>
      </c>
      <c r="Y20" s="73">
        <v>40737</v>
      </c>
      <c r="Z20" s="73">
        <v>437338</v>
      </c>
      <c r="AA20" s="73">
        <v>436369</v>
      </c>
      <c r="AB20" s="73">
        <v>1723714</v>
      </c>
      <c r="AC20" s="73">
        <v>1075677</v>
      </c>
      <c r="AD20" s="73">
        <v>2161052</v>
      </c>
      <c r="AE20" s="73">
        <v>1512046</v>
      </c>
      <c r="AF20" s="73">
        <v>4599938</v>
      </c>
      <c r="AG20" s="73">
        <v>3915689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264112</v>
      </c>
      <c r="D21" s="66">
        <v>261662</v>
      </c>
      <c r="E21" s="66">
        <v>2451</v>
      </c>
      <c r="F21" s="66">
        <v>262576</v>
      </c>
      <c r="G21" s="66">
        <v>262052</v>
      </c>
      <c r="H21" s="66">
        <v>2621</v>
      </c>
      <c r="I21" s="66">
        <v>139</v>
      </c>
      <c r="J21" s="66">
        <v>139</v>
      </c>
      <c r="K21" s="66">
        <v>0</v>
      </c>
      <c r="L21" s="66">
        <v>0</v>
      </c>
      <c r="M21" s="66">
        <v>0</v>
      </c>
      <c r="N21" s="66">
        <v>0</v>
      </c>
      <c r="O21" s="66">
        <v>4707</v>
      </c>
      <c r="P21" s="66">
        <v>4707</v>
      </c>
      <c r="Q21" s="66">
        <v>0</v>
      </c>
      <c r="R21" s="44">
        <v>13</v>
      </c>
      <c r="S21" s="49" t="str">
        <f t="shared" si="0"/>
        <v>大宜味村</v>
      </c>
      <c r="T21" s="72">
        <v>52638</v>
      </c>
      <c r="U21" s="72">
        <v>52638</v>
      </c>
      <c r="V21" s="72">
        <v>0</v>
      </c>
      <c r="W21" s="72">
        <v>584172</v>
      </c>
      <c r="X21" s="72">
        <v>581198</v>
      </c>
      <c r="Y21" s="72">
        <v>5072</v>
      </c>
      <c r="Z21" s="72">
        <v>147071</v>
      </c>
      <c r="AA21" s="72">
        <v>146971</v>
      </c>
      <c r="AB21" s="72">
        <v>1366901</v>
      </c>
      <c r="AC21" s="72">
        <v>843403</v>
      </c>
      <c r="AD21" s="72">
        <v>1513972</v>
      </c>
      <c r="AE21" s="72">
        <v>990374</v>
      </c>
      <c r="AF21" s="72">
        <v>2098144</v>
      </c>
      <c r="AG21" s="72">
        <v>1571572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309743</v>
      </c>
      <c r="D22" s="66">
        <v>300467</v>
      </c>
      <c r="E22" s="66">
        <v>9944</v>
      </c>
      <c r="F22" s="66">
        <v>251479</v>
      </c>
      <c r="G22" s="66">
        <v>251224</v>
      </c>
      <c r="H22" s="66">
        <v>1277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2989</v>
      </c>
      <c r="P22" s="66">
        <v>2989</v>
      </c>
      <c r="Q22" s="66">
        <v>0</v>
      </c>
      <c r="R22" s="44">
        <v>14</v>
      </c>
      <c r="S22" s="49" t="str">
        <f t="shared" si="0"/>
        <v>東    村</v>
      </c>
      <c r="T22" s="72">
        <v>30419</v>
      </c>
      <c r="U22" s="72">
        <v>29963</v>
      </c>
      <c r="V22" s="72">
        <v>683</v>
      </c>
      <c r="W22" s="72">
        <v>594630</v>
      </c>
      <c r="X22" s="72">
        <v>584643</v>
      </c>
      <c r="Y22" s="72">
        <v>11904</v>
      </c>
      <c r="Z22" s="72">
        <v>112239</v>
      </c>
      <c r="AA22" s="72">
        <v>111846</v>
      </c>
      <c r="AB22" s="72">
        <v>705234</v>
      </c>
      <c r="AC22" s="72">
        <v>459424</v>
      </c>
      <c r="AD22" s="72">
        <v>817473</v>
      </c>
      <c r="AE22" s="72">
        <v>571270</v>
      </c>
      <c r="AF22" s="72">
        <v>1412103</v>
      </c>
      <c r="AG22" s="72">
        <v>1155913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575850</v>
      </c>
      <c r="D23" s="66">
        <v>563392</v>
      </c>
      <c r="E23" s="66">
        <v>12676</v>
      </c>
      <c r="F23" s="66">
        <v>962226</v>
      </c>
      <c r="G23" s="66">
        <v>956492</v>
      </c>
      <c r="H23" s="66">
        <v>5764</v>
      </c>
      <c r="I23" s="66">
        <v>2752</v>
      </c>
      <c r="J23" s="66">
        <v>2752</v>
      </c>
      <c r="K23" s="66">
        <v>0</v>
      </c>
      <c r="L23" s="66">
        <v>0</v>
      </c>
      <c r="M23" s="66">
        <v>0</v>
      </c>
      <c r="N23" s="66">
        <v>0</v>
      </c>
      <c r="O23" s="66">
        <v>32843</v>
      </c>
      <c r="P23" s="66">
        <v>32843</v>
      </c>
      <c r="Q23" s="66">
        <v>0</v>
      </c>
      <c r="R23" s="44">
        <v>15</v>
      </c>
      <c r="S23" s="49" t="str">
        <f t="shared" si="0"/>
        <v>今帰仁村</v>
      </c>
      <c r="T23" s="72">
        <v>224176</v>
      </c>
      <c r="U23" s="72">
        <v>223865</v>
      </c>
      <c r="V23" s="72">
        <v>467</v>
      </c>
      <c r="W23" s="72">
        <v>1797847</v>
      </c>
      <c r="X23" s="72">
        <v>1779344</v>
      </c>
      <c r="Y23" s="72">
        <v>18907</v>
      </c>
      <c r="Z23" s="72">
        <v>400002</v>
      </c>
      <c r="AA23" s="72">
        <v>384745</v>
      </c>
      <c r="AB23" s="72">
        <v>2515273</v>
      </c>
      <c r="AC23" s="72">
        <v>1477409</v>
      </c>
      <c r="AD23" s="72">
        <v>2915275</v>
      </c>
      <c r="AE23" s="72">
        <v>1862154</v>
      </c>
      <c r="AF23" s="72">
        <v>4713122</v>
      </c>
      <c r="AG23" s="72">
        <v>3641498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1255635</v>
      </c>
      <c r="D24" s="66">
        <v>1250742</v>
      </c>
      <c r="E24" s="66">
        <v>5412</v>
      </c>
      <c r="F24" s="66">
        <v>1255880</v>
      </c>
      <c r="G24" s="66">
        <v>1246144</v>
      </c>
      <c r="H24" s="66">
        <v>15006</v>
      </c>
      <c r="I24" s="66">
        <v>49052</v>
      </c>
      <c r="J24" s="66">
        <v>49052</v>
      </c>
      <c r="K24" s="66">
        <v>0</v>
      </c>
      <c r="L24" s="66">
        <v>0</v>
      </c>
      <c r="M24" s="66">
        <v>0</v>
      </c>
      <c r="N24" s="66">
        <v>0</v>
      </c>
      <c r="O24" s="66">
        <v>31999</v>
      </c>
      <c r="P24" s="66">
        <v>31999</v>
      </c>
      <c r="Q24" s="66">
        <v>0</v>
      </c>
      <c r="R24" s="44">
        <v>16</v>
      </c>
      <c r="S24" s="49" t="str">
        <f t="shared" si="0"/>
        <v>本 部 町</v>
      </c>
      <c r="T24" s="72">
        <v>544408</v>
      </c>
      <c r="U24" s="72">
        <v>544180</v>
      </c>
      <c r="V24" s="72">
        <v>343</v>
      </c>
      <c r="W24" s="72">
        <v>3136974</v>
      </c>
      <c r="X24" s="72">
        <v>3122117</v>
      </c>
      <c r="Y24" s="72">
        <v>20761</v>
      </c>
      <c r="Z24" s="72">
        <v>2097893</v>
      </c>
      <c r="AA24" s="72">
        <v>730710</v>
      </c>
      <c r="AB24" s="72">
        <v>1997112</v>
      </c>
      <c r="AC24" s="72">
        <v>1262515</v>
      </c>
      <c r="AD24" s="72">
        <v>4095005</v>
      </c>
      <c r="AE24" s="72">
        <v>1993225</v>
      </c>
      <c r="AF24" s="72">
        <v>7231979</v>
      </c>
      <c r="AG24" s="72">
        <v>5115342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3501590</v>
      </c>
      <c r="D25" s="66">
        <v>3467074</v>
      </c>
      <c r="E25" s="66">
        <v>20345</v>
      </c>
      <c r="F25" s="66">
        <v>1421007</v>
      </c>
      <c r="G25" s="66">
        <v>1224531</v>
      </c>
      <c r="H25" s="66">
        <v>124482</v>
      </c>
      <c r="I25" s="66">
        <v>41286</v>
      </c>
      <c r="J25" s="66">
        <v>41286</v>
      </c>
      <c r="K25" s="66">
        <v>0</v>
      </c>
      <c r="L25" s="66">
        <v>0</v>
      </c>
      <c r="M25" s="66">
        <v>0</v>
      </c>
      <c r="N25" s="66">
        <v>0</v>
      </c>
      <c r="O25" s="66">
        <v>78873</v>
      </c>
      <c r="P25" s="66">
        <v>78873</v>
      </c>
      <c r="Q25" s="66">
        <v>0</v>
      </c>
      <c r="R25" s="44">
        <v>17</v>
      </c>
      <c r="S25" s="49" t="str">
        <f t="shared" si="0"/>
        <v>恩 納 村</v>
      </c>
      <c r="T25" s="72">
        <v>1390048</v>
      </c>
      <c r="U25" s="72">
        <v>1383641</v>
      </c>
      <c r="V25" s="72">
        <v>4961</v>
      </c>
      <c r="W25" s="72">
        <v>6432804</v>
      </c>
      <c r="X25" s="72">
        <v>6195405</v>
      </c>
      <c r="Y25" s="72">
        <v>149788</v>
      </c>
      <c r="Z25" s="72">
        <v>356979</v>
      </c>
      <c r="AA25" s="72">
        <v>356547</v>
      </c>
      <c r="AB25" s="72">
        <v>2366151</v>
      </c>
      <c r="AC25" s="72">
        <v>1472384</v>
      </c>
      <c r="AD25" s="72">
        <v>2723130</v>
      </c>
      <c r="AE25" s="72">
        <v>1828931</v>
      </c>
      <c r="AF25" s="72">
        <v>9155934</v>
      </c>
      <c r="AG25" s="72">
        <v>8024336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1200149</v>
      </c>
      <c r="D26" s="66">
        <v>1199222</v>
      </c>
      <c r="E26" s="66">
        <v>1390</v>
      </c>
      <c r="F26" s="66">
        <v>261295</v>
      </c>
      <c r="G26" s="66">
        <v>261295</v>
      </c>
      <c r="H26" s="66">
        <v>0</v>
      </c>
      <c r="I26" s="66">
        <v>79</v>
      </c>
      <c r="J26" s="66">
        <v>79</v>
      </c>
      <c r="K26" s="66">
        <v>0</v>
      </c>
      <c r="L26" s="66">
        <v>0</v>
      </c>
      <c r="M26" s="66">
        <v>0</v>
      </c>
      <c r="N26" s="66">
        <v>0</v>
      </c>
      <c r="O26" s="66">
        <v>4885</v>
      </c>
      <c r="P26" s="66">
        <v>4885</v>
      </c>
      <c r="Q26" s="66">
        <v>0</v>
      </c>
      <c r="R26" s="44">
        <v>18</v>
      </c>
      <c r="S26" s="49" t="str">
        <f t="shared" si="0"/>
        <v>宜野座村</v>
      </c>
      <c r="T26" s="72">
        <v>482407</v>
      </c>
      <c r="U26" s="72">
        <v>482078</v>
      </c>
      <c r="V26" s="72">
        <v>495</v>
      </c>
      <c r="W26" s="72">
        <v>1948815</v>
      </c>
      <c r="X26" s="72">
        <v>1947559</v>
      </c>
      <c r="Y26" s="72">
        <v>1885</v>
      </c>
      <c r="Z26" s="72">
        <v>153945</v>
      </c>
      <c r="AA26" s="72">
        <v>153415</v>
      </c>
      <c r="AB26" s="72">
        <v>855004</v>
      </c>
      <c r="AC26" s="72">
        <v>554066</v>
      </c>
      <c r="AD26" s="72">
        <v>1008949</v>
      </c>
      <c r="AE26" s="72">
        <v>707481</v>
      </c>
      <c r="AF26" s="72">
        <v>2957764</v>
      </c>
      <c r="AG26" s="72">
        <v>2655040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543149</v>
      </c>
      <c r="D27" s="66">
        <v>542291</v>
      </c>
      <c r="E27" s="66">
        <v>1286</v>
      </c>
      <c r="F27" s="66">
        <v>527534</v>
      </c>
      <c r="G27" s="66">
        <v>527089</v>
      </c>
      <c r="H27" s="66">
        <v>2224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15807</v>
      </c>
      <c r="P27" s="66">
        <v>15807</v>
      </c>
      <c r="Q27" s="66">
        <v>0</v>
      </c>
      <c r="R27" s="44">
        <v>19</v>
      </c>
      <c r="S27" s="49" t="str">
        <f t="shared" si="0"/>
        <v>金 武 町</v>
      </c>
      <c r="T27" s="72">
        <v>200854</v>
      </c>
      <c r="U27" s="72">
        <v>200452</v>
      </c>
      <c r="V27" s="72">
        <v>604</v>
      </c>
      <c r="W27" s="72">
        <v>1287344</v>
      </c>
      <c r="X27" s="72">
        <v>1285639</v>
      </c>
      <c r="Y27" s="72">
        <v>4114</v>
      </c>
      <c r="Z27" s="72">
        <v>338449</v>
      </c>
      <c r="AA27" s="72">
        <v>338189</v>
      </c>
      <c r="AB27" s="72">
        <v>27042756</v>
      </c>
      <c r="AC27" s="72">
        <v>17846309</v>
      </c>
      <c r="AD27" s="72">
        <v>27381205</v>
      </c>
      <c r="AE27" s="72">
        <v>18184498</v>
      </c>
      <c r="AF27" s="72">
        <v>28668549</v>
      </c>
      <c r="AG27" s="72">
        <v>19470137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347938</v>
      </c>
      <c r="D28" s="66">
        <v>347332</v>
      </c>
      <c r="E28" s="66">
        <v>908</v>
      </c>
      <c r="F28" s="66">
        <v>364806</v>
      </c>
      <c r="G28" s="66">
        <v>364806</v>
      </c>
      <c r="H28" s="66">
        <v>0</v>
      </c>
      <c r="I28" s="66">
        <v>88109</v>
      </c>
      <c r="J28" s="66">
        <v>88109</v>
      </c>
      <c r="K28" s="66">
        <v>0</v>
      </c>
      <c r="L28" s="66">
        <v>140383</v>
      </c>
      <c r="M28" s="66">
        <v>140383</v>
      </c>
      <c r="N28" s="66">
        <v>0</v>
      </c>
      <c r="O28" s="66">
        <v>24909</v>
      </c>
      <c r="P28" s="66">
        <v>24909</v>
      </c>
      <c r="Q28" s="66">
        <v>0</v>
      </c>
      <c r="R28" s="44">
        <v>20</v>
      </c>
      <c r="S28" s="49" t="str">
        <f t="shared" si="0"/>
        <v>伊 江 村</v>
      </c>
      <c r="T28" s="72">
        <v>177106</v>
      </c>
      <c r="U28" s="72">
        <v>176777</v>
      </c>
      <c r="V28" s="72">
        <v>493</v>
      </c>
      <c r="W28" s="72">
        <v>1143251</v>
      </c>
      <c r="X28" s="72">
        <v>1142316</v>
      </c>
      <c r="Y28" s="72">
        <v>1401</v>
      </c>
      <c r="Z28" s="72">
        <v>211768</v>
      </c>
      <c r="AA28" s="72">
        <v>206376</v>
      </c>
      <c r="AB28" s="72">
        <v>708328</v>
      </c>
      <c r="AC28" s="72">
        <v>471672</v>
      </c>
      <c r="AD28" s="72">
        <v>920096</v>
      </c>
      <c r="AE28" s="72">
        <v>678048</v>
      </c>
      <c r="AF28" s="72">
        <v>2063347</v>
      </c>
      <c r="AG28" s="72">
        <v>1820364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2004522</v>
      </c>
      <c r="D29" s="66">
        <v>2004072</v>
      </c>
      <c r="E29" s="66">
        <v>674</v>
      </c>
      <c r="F29" s="66">
        <v>1943453</v>
      </c>
      <c r="G29" s="66">
        <v>1942619</v>
      </c>
      <c r="H29" s="66">
        <v>4166</v>
      </c>
      <c r="I29" s="66">
        <v>6118</v>
      </c>
      <c r="J29" s="66">
        <v>6118</v>
      </c>
      <c r="K29" s="66">
        <v>0</v>
      </c>
      <c r="L29" s="66">
        <v>0</v>
      </c>
      <c r="M29" s="66">
        <v>0</v>
      </c>
      <c r="N29" s="66">
        <v>0</v>
      </c>
      <c r="O29" s="66">
        <v>108998</v>
      </c>
      <c r="P29" s="66">
        <v>108998</v>
      </c>
      <c r="Q29" s="66">
        <v>0</v>
      </c>
      <c r="R29" s="44">
        <v>21</v>
      </c>
      <c r="S29" s="49" t="str">
        <f t="shared" si="0"/>
        <v>読 谷 村</v>
      </c>
      <c r="T29" s="72">
        <v>1163328</v>
      </c>
      <c r="U29" s="72">
        <v>1163014</v>
      </c>
      <c r="V29" s="72">
        <v>471</v>
      </c>
      <c r="W29" s="72">
        <v>5226419</v>
      </c>
      <c r="X29" s="72">
        <v>5224821</v>
      </c>
      <c r="Y29" s="72">
        <v>5311</v>
      </c>
      <c r="Z29" s="72">
        <v>913981</v>
      </c>
      <c r="AA29" s="72">
        <v>913330</v>
      </c>
      <c r="AB29" s="72">
        <v>2523256</v>
      </c>
      <c r="AC29" s="72">
        <v>1529647</v>
      </c>
      <c r="AD29" s="72">
        <v>3437237</v>
      </c>
      <c r="AE29" s="72">
        <v>2442977</v>
      </c>
      <c r="AF29" s="72">
        <v>8663656</v>
      </c>
      <c r="AG29" s="72">
        <v>7667798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436643</v>
      </c>
      <c r="D30" s="66">
        <v>436643</v>
      </c>
      <c r="E30" s="66">
        <v>0</v>
      </c>
      <c r="F30" s="66">
        <v>723939</v>
      </c>
      <c r="G30" s="66">
        <v>723623</v>
      </c>
      <c r="H30" s="66">
        <v>1580</v>
      </c>
      <c r="I30" s="66">
        <v>28720</v>
      </c>
      <c r="J30" s="66">
        <v>28720</v>
      </c>
      <c r="K30" s="66">
        <v>0</v>
      </c>
      <c r="L30" s="66">
        <v>0</v>
      </c>
      <c r="M30" s="66">
        <v>0</v>
      </c>
      <c r="N30" s="66">
        <v>0</v>
      </c>
      <c r="O30" s="66">
        <v>1057</v>
      </c>
      <c r="P30" s="66">
        <v>1057</v>
      </c>
      <c r="Q30" s="66">
        <v>0</v>
      </c>
      <c r="R30" s="44">
        <v>22</v>
      </c>
      <c r="S30" s="49" t="str">
        <f t="shared" si="0"/>
        <v>嘉手納町</v>
      </c>
      <c r="T30" s="72">
        <v>639656</v>
      </c>
      <c r="U30" s="72">
        <v>639656</v>
      </c>
      <c r="V30" s="72">
        <v>0</v>
      </c>
      <c r="W30" s="72">
        <v>1830015</v>
      </c>
      <c r="X30" s="72">
        <v>1829699</v>
      </c>
      <c r="Y30" s="72">
        <v>1580</v>
      </c>
      <c r="Z30" s="72">
        <v>224599</v>
      </c>
      <c r="AA30" s="72">
        <v>224391</v>
      </c>
      <c r="AB30" s="72">
        <v>651233</v>
      </c>
      <c r="AC30" s="72">
        <v>421447</v>
      </c>
      <c r="AD30" s="72">
        <v>875832</v>
      </c>
      <c r="AE30" s="72">
        <v>645838</v>
      </c>
      <c r="AF30" s="72">
        <v>2705847</v>
      </c>
      <c r="AG30" s="72">
        <v>2475537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3456659</v>
      </c>
      <c r="D31" s="66">
        <v>3455779</v>
      </c>
      <c r="E31" s="66">
        <v>1089</v>
      </c>
      <c r="F31" s="66">
        <v>1219132</v>
      </c>
      <c r="G31" s="66">
        <v>1217429</v>
      </c>
      <c r="H31" s="66">
        <v>8267</v>
      </c>
      <c r="I31" s="66">
        <v>46023</v>
      </c>
      <c r="J31" s="66">
        <v>46023</v>
      </c>
      <c r="K31" s="66">
        <v>0</v>
      </c>
      <c r="L31" s="66">
        <v>122</v>
      </c>
      <c r="M31" s="66">
        <v>122</v>
      </c>
      <c r="N31" s="66">
        <v>0</v>
      </c>
      <c r="O31" s="66">
        <v>4755</v>
      </c>
      <c r="P31" s="66">
        <v>4755</v>
      </c>
      <c r="Q31" s="66">
        <v>0</v>
      </c>
      <c r="R31" s="44">
        <v>23</v>
      </c>
      <c r="S31" s="49" t="str">
        <f t="shared" si="0"/>
        <v>北 谷 町</v>
      </c>
      <c r="T31" s="72">
        <v>1941038</v>
      </c>
      <c r="U31" s="72">
        <v>1940473</v>
      </c>
      <c r="V31" s="72">
        <v>848</v>
      </c>
      <c r="W31" s="72">
        <v>6667729</v>
      </c>
      <c r="X31" s="72">
        <v>6664581</v>
      </c>
      <c r="Y31" s="72">
        <v>10204</v>
      </c>
      <c r="Z31" s="72">
        <v>709774</v>
      </c>
      <c r="AA31" s="72">
        <v>708710</v>
      </c>
      <c r="AB31" s="72">
        <v>2560913</v>
      </c>
      <c r="AC31" s="72">
        <v>1486124</v>
      </c>
      <c r="AD31" s="72">
        <v>3270687</v>
      </c>
      <c r="AE31" s="72">
        <v>2194834</v>
      </c>
      <c r="AF31" s="72">
        <v>9938416</v>
      </c>
      <c r="AG31" s="72">
        <v>8859415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778110</v>
      </c>
      <c r="D32" s="66">
        <v>776806</v>
      </c>
      <c r="E32" s="66">
        <v>2573</v>
      </c>
      <c r="F32" s="66">
        <v>1207787</v>
      </c>
      <c r="G32" s="66">
        <v>1205748</v>
      </c>
      <c r="H32" s="66">
        <v>1971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17768</v>
      </c>
      <c r="P32" s="66">
        <v>17768</v>
      </c>
      <c r="Q32" s="66">
        <v>0</v>
      </c>
      <c r="R32" s="44">
        <v>24</v>
      </c>
      <c r="S32" s="49" t="str">
        <f t="shared" si="0"/>
        <v>北中城村</v>
      </c>
      <c r="T32" s="72">
        <v>457227</v>
      </c>
      <c r="U32" s="72">
        <v>457061</v>
      </c>
      <c r="V32" s="72">
        <v>249</v>
      </c>
      <c r="W32" s="72">
        <v>2460892</v>
      </c>
      <c r="X32" s="72">
        <v>2457383</v>
      </c>
      <c r="Y32" s="72">
        <v>4793</v>
      </c>
      <c r="Z32" s="72">
        <v>309749</v>
      </c>
      <c r="AA32" s="72">
        <v>309041</v>
      </c>
      <c r="AB32" s="72">
        <v>3998763</v>
      </c>
      <c r="AC32" s="72">
        <v>2250235</v>
      </c>
      <c r="AD32" s="72">
        <v>4308512</v>
      </c>
      <c r="AE32" s="72">
        <v>2559276</v>
      </c>
      <c r="AF32" s="72">
        <v>6769404</v>
      </c>
      <c r="AG32" s="72">
        <v>5016659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1048010</v>
      </c>
      <c r="D33" s="66">
        <v>1040628</v>
      </c>
      <c r="E33" s="66">
        <v>10782</v>
      </c>
      <c r="F33" s="66">
        <v>1634995</v>
      </c>
      <c r="G33" s="66">
        <v>1634240</v>
      </c>
      <c r="H33" s="66">
        <v>3515</v>
      </c>
      <c r="I33" s="66">
        <v>239420</v>
      </c>
      <c r="J33" s="66">
        <v>129156</v>
      </c>
      <c r="K33" s="66">
        <v>110265</v>
      </c>
      <c r="L33" s="66">
        <v>0</v>
      </c>
      <c r="M33" s="66">
        <v>0</v>
      </c>
      <c r="N33" s="66">
        <v>0</v>
      </c>
      <c r="O33" s="66">
        <v>57691</v>
      </c>
      <c r="P33" s="66">
        <v>57691</v>
      </c>
      <c r="Q33" s="66">
        <v>0</v>
      </c>
      <c r="R33" s="44">
        <v>25</v>
      </c>
      <c r="S33" s="49" t="str">
        <f t="shared" si="0"/>
        <v>中 城 村</v>
      </c>
      <c r="T33" s="72">
        <v>621890</v>
      </c>
      <c r="U33" s="72">
        <v>621533</v>
      </c>
      <c r="V33" s="72">
        <v>536</v>
      </c>
      <c r="W33" s="72">
        <v>3602006</v>
      </c>
      <c r="X33" s="72">
        <v>3483248</v>
      </c>
      <c r="Y33" s="72">
        <v>125098</v>
      </c>
      <c r="Z33" s="72">
        <v>434799</v>
      </c>
      <c r="AA33" s="72">
        <v>399320</v>
      </c>
      <c r="AB33" s="72">
        <v>84622883</v>
      </c>
      <c r="AC33" s="72">
        <v>54529771</v>
      </c>
      <c r="AD33" s="72">
        <v>85057682</v>
      </c>
      <c r="AE33" s="72">
        <v>54929091</v>
      </c>
      <c r="AF33" s="72">
        <v>88659688</v>
      </c>
      <c r="AG33" s="72">
        <v>58412339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5091859</v>
      </c>
      <c r="D34" s="66">
        <v>5079400</v>
      </c>
      <c r="E34" s="66">
        <v>5888</v>
      </c>
      <c r="F34" s="66">
        <v>7372920</v>
      </c>
      <c r="G34" s="66">
        <v>7365502</v>
      </c>
      <c r="H34" s="66">
        <v>10996</v>
      </c>
      <c r="I34" s="66">
        <v>47839</v>
      </c>
      <c r="J34" s="66">
        <v>47839</v>
      </c>
      <c r="K34" s="66">
        <v>0</v>
      </c>
      <c r="L34" s="66">
        <v>0</v>
      </c>
      <c r="M34" s="66">
        <v>0</v>
      </c>
      <c r="N34" s="66">
        <v>0</v>
      </c>
      <c r="O34" s="66">
        <v>63144</v>
      </c>
      <c r="P34" s="66">
        <v>63144</v>
      </c>
      <c r="Q34" s="66">
        <v>0</v>
      </c>
      <c r="R34" s="44">
        <v>26</v>
      </c>
      <c r="S34" s="49" t="str">
        <f t="shared" si="0"/>
        <v>西 原 町</v>
      </c>
      <c r="T34" s="72">
        <v>2800068</v>
      </c>
      <c r="U34" s="72">
        <v>2799536</v>
      </c>
      <c r="V34" s="72">
        <v>798</v>
      </c>
      <c r="W34" s="72">
        <v>15375830</v>
      </c>
      <c r="X34" s="72">
        <v>15355421</v>
      </c>
      <c r="Y34" s="72">
        <v>17682</v>
      </c>
      <c r="Z34" s="72">
        <v>1442888</v>
      </c>
      <c r="AA34" s="72">
        <v>940788</v>
      </c>
      <c r="AB34" s="72">
        <v>3963813</v>
      </c>
      <c r="AC34" s="72">
        <v>2175743</v>
      </c>
      <c r="AD34" s="72">
        <v>5406701</v>
      </c>
      <c r="AE34" s="72">
        <v>3116531</v>
      </c>
      <c r="AF34" s="72">
        <v>20782531</v>
      </c>
      <c r="AG34" s="72">
        <v>18471952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714368</v>
      </c>
      <c r="D35" s="66">
        <v>713804</v>
      </c>
      <c r="E35" s="66">
        <v>846</v>
      </c>
      <c r="F35" s="66">
        <v>654598</v>
      </c>
      <c r="G35" s="66">
        <v>654199</v>
      </c>
      <c r="H35" s="66">
        <v>1894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14611</v>
      </c>
      <c r="P35" s="66">
        <v>14611</v>
      </c>
      <c r="Q35" s="66">
        <v>0</v>
      </c>
      <c r="R35" s="44">
        <v>27</v>
      </c>
      <c r="S35" s="49" t="str">
        <f t="shared" si="0"/>
        <v>与那原町</v>
      </c>
      <c r="T35" s="72">
        <v>1022776</v>
      </c>
      <c r="U35" s="72">
        <v>1022483</v>
      </c>
      <c r="V35" s="72">
        <v>438</v>
      </c>
      <c r="W35" s="72">
        <v>2406353</v>
      </c>
      <c r="X35" s="72">
        <v>2405097</v>
      </c>
      <c r="Y35" s="72">
        <v>3178</v>
      </c>
      <c r="Z35" s="72">
        <v>565776</v>
      </c>
      <c r="AA35" s="72">
        <v>559618</v>
      </c>
      <c r="AB35" s="72">
        <v>1261073</v>
      </c>
      <c r="AC35" s="72">
        <v>736047</v>
      </c>
      <c r="AD35" s="72">
        <v>1826849</v>
      </c>
      <c r="AE35" s="72">
        <v>1295665</v>
      </c>
      <c r="AF35" s="72">
        <v>4233202</v>
      </c>
      <c r="AG35" s="72">
        <v>3700762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2752470</v>
      </c>
      <c r="D36" s="66">
        <v>2751612</v>
      </c>
      <c r="E36" s="66">
        <v>1286</v>
      </c>
      <c r="F36" s="66">
        <v>1643298</v>
      </c>
      <c r="G36" s="66">
        <v>1642466</v>
      </c>
      <c r="H36" s="66">
        <v>3838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26940</v>
      </c>
      <c r="P36" s="66">
        <v>26940</v>
      </c>
      <c r="Q36" s="66">
        <v>0</v>
      </c>
      <c r="R36" s="44">
        <v>28</v>
      </c>
      <c r="S36" s="49" t="str">
        <f t="shared" si="0"/>
        <v>南風原町</v>
      </c>
      <c r="T36" s="72">
        <v>2224808</v>
      </c>
      <c r="U36" s="72">
        <v>2223741</v>
      </c>
      <c r="V36" s="72">
        <v>1602</v>
      </c>
      <c r="W36" s="72">
        <v>6647516</v>
      </c>
      <c r="X36" s="72">
        <v>6644759</v>
      </c>
      <c r="Y36" s="72">
        <v>6726</v>
      </c>
      <c r="Z36" s="72">
        <v>760325</v>
      </c>
      <c r="AA36" s="72">
        <v>758103</v>
      </c>
      <c r="AB36" s="72">
        <v>2002153</v>
      </c>
      <c r="AC36" s="72">
        <v>1257768</v>
      </c>
      <c r="AD36" s="72">
        <v>2762478</v>
      </c>
      <c r="AE36" s="72">
        <v>2015871</v>
      </c>
      <c r="AF36" s="72">
        <v>9409994</v>
      </c>
      <c r="AG36" s="72">
        <v>8660630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106764</v>
      </c>
      <c r="D37" s="66">
        <v>106764</v>
      </c>
      <c r="E37" s="66">
        <v>0</v>
      </c>
      <c r="F37" s="66">
        <v>88335</v>
      </c>
      <c r="G37" s="66">
        <v>88285</v>
      </c>
      <c r="H37" s="66">
        <v>249</v>
      </c>
      <c r="I37" s="66">
        <v>8156</v>
      </c>
      <c r="J37" s="66">
        <v>8156</v>
      </c>
      <c r="K37" s="66">
        <v>0</v>
      </c>
      <c r="L37" s="66">
        <v>0</v>
      </c>
      <c r="M37" s="66">
        <v>0</v>
      </c>
      <c r="N37" s="66">
        <v>0</v>
      </c>
      <c r="O37" s="66">
        <v>57</v>
      </c>
      <c r="P37" s="66">
        <v>57</v>
      </c>
      <c r="Q37" s="66">
        <v>0</v>
      </c>
      <c r="R37" s="44">
        <v>29</v>
      </c>
      <c r="S37" s="49" t="str">
        <f t="shared" si="0"/>
        <v>渡嘉敷村</v>
      </c>
      <c r="T37" s="72">
        <v>16478</v>
      </c>
      <c r="U37" s="72">
        <v>16478</v>
      </c>
      <c r="V37" s="72">
        <v>0</v>
      </c>
      <c r="W37" s="72">
        <v>219790</v>
      </c>
      <c r="X37" s="72">
        <v>219740</v>
      </c>
      <c r="Y37" s="72">
        <v>249</v>
      </c>
      <c r="Z37" s="72">
        <v>37883</v>
      </c>
      <c r="AA37" s="72">
        <v>35727</v>
      </c>
      <c r="AB37" s="72">
        <v>833405</v>
      </c>
      <c r="AC37" s="72">
        <v>279213</v>
      </c>
      <c r="AD37" s="72">
        <v>871288</v>
      </c>
      <c r="AE37" s="72">
        <v>314940</v>
      </c>
      <c r="AF37" s="72">
        <v>1091078</v>
      </c>
      <c r="AG37" s="72">
        <v>534680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125817</v>
      </c>
      <c r="D38" s="66">
        <v>122453</v>
      </c>
      <c r="E38" s="66">
        <v>3992</v>
      </c>
      <c r="F38" s="66">
        <v>90260</v>
      </c>
      <c r="G38" s="66">
        <v>89751</v>
      </c>
      <c r="H38" s="66">
        <v>2544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44">
        <v>30</v>
      </c>
      <c r="S38" s="49" t="str">
        <f t="shared" si="0"/>
        <v>座間味村</v>
      </c>
      <c r="T38" s="72">
        <v>21888</v>
      </c>
      <c r="U38" s="72">
        <v>21094</v>
      </c>
      <c r="V38" s="72">
        <v>1190</v>
      </c>
      <c r="W38" s="72">
        <v>237965</v>
      </c>
      <c r="X38" s="72">
        <v>233298</v>
      </c>
      <c r="Y38" s="72">
        <v>7726</v>
      </c>
      <c r="Z38" s="72">
        <v>116284</v>
      </c>
      <c r="AA38" s="72">
        <v>96011</v>
      </c>
      <c r="AB38" s="72">
        <v>171729</v>
      </c>
      <c r="AC38" s="72">
        <v>114486</v>
      </c>
      <c r="AD38" s="72">
        <v>288013</v>
      </c>
      <c r="AE38" s="72">
        <v>210497</v>
      </c>
      <c r="AF38" s="72">
        <v>525978</v>
      </c>
      <c r="AG38" s="72">
        <v>443795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105006</v>
      </c>
      <c r="D39" s="66">
        <v>105006</v>
      </c>
      <c r="E39" s="66">
        <v>0</v>
      </c>
      <c r="F39" s="66">
        <v>61943</v>
      </c>
      <c r="G39" s="66">
        <v>61324</v>
      </c>
      <c r="H39" s="66">
        <v>927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132</v>
      </c>
      <c r="P39" s="66">
        <v>132</v>
      </c>
      <c r="Q39" s="66">
        <v>0</v>
      </c>
      <c r="R39" s="44">
        <v>31</v>
      </c>
      <c r="S39" s="49" t="str">
        <f t="shared" si="0"/>
        <v>粟 国 村</v>
      </c>
      <c r="T39" s="72">
        <v>8131</v>
      </c>
      <c r="U39" s="72">
        <v>7942</v>
      </c>
      <c r="V39" s="72">
        <v>284</v>
      </c>
      <c r="W39" s="72">
        <v>175212</v>
      </c>
      <c r="X39" s="72">
        <v>174404</v>
      </c>
      <c r="Y39" s="72">
        <v>1211</v>
      </c>
      <c r="Z39" s="72">
        <v>235927</v>
      </c>
      <c r="AA39" s="72">
        <v>228247</v>
      </c>
      <c r="AB39" s="72">
        <v>302625</v>
      </c>
      <c r="AC39" s="72">
        <v>177654</v>
      </c>
      <c r="AD39" s="72">
        <v>538552</v>
      </c>
      <c r="AE39" s="72">
        <v>405901</v>
      </c>
      <c r="AF39" s="72">
        <v>713764</v>
      </c>
      <c r="AG39" s="72">
        <v>580305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31852</v>
      </c>
      <c r="D40" s="66">
        <v>31852</v>
      </c>
      <c r="E40" s="66">
        <v>0</v>
      </c>
      <c r="F40" s="66">
        <v>41648</v>
      </c>
      <c r="G40" s="66">
        <v>41648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44">
        <v>32</v>
      </c>
      <c r="S40" s="49" t="str">
        <f t="shared" si="0"/>
        <v>渡名喜村</v>
      </c>
      <c r="T40" s="72">
        <v>1351</v>
      </c>
      <c r="U40" s="72">
        <v>1351</v>
      </c>
      <c r="V40" s="72">
        <v>0</v>
      </c>
      <c r="W40" s="72">
        <v>74851</v>
      </c>
      <c r="X40" s="72">
        <v>74851</v>
      </c>
      <c r="Y40" s="72">
        <v>0</v>
      </c>
      <c r="Z40" s="72">
        <v>46959</v>
      </c>
      <c r="AA40" s="72">
        <v>46036</v>
      </c>
      <c r="AB40" s="72">
        <v>668166</v>
      </c>
      <c r="AC40" s="72">
        <v>169185</v>
      </c>
      <c r="AD40" s="72">
        <v>715125</v>
      </c>
      <c r="AE40" s="72">
        <v>215221</v>
      </c>
      <c r="AF40" s="72">
        <v>789976</v>
      </c>
      <c r="AG40" s="72">
        <v>290072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497058</v>
      </c>
      <c r="D41" s="67">
        <v>495354</v>
      </c>
      <c r="E41" s="67">
        <v>2532</v>
      </c>
      <c r="F41" s="67">
        <v>1233741</v>
      </c>
      <c r="G41" s="67">
        <v>1225903</v>
      </c>
      <c r="H41" s="67">
        <v>12263</v>
      </c>
      <c r="I41" s="67">
        <v>902</v>
      </c>
      <c r="J41" s="67">
        <v>671</v>
      </c>
      <c r="K41" s="67">
        <v>232</v>
      </c>
      <c r="L41" s="67">
        <v>0</v>
      </c>
      <c r="M41" s="67">
        <v>0</v>
      </c>
      <c r="N41" s="67">
        <v>0</v>
      </c>
      <c r="O41" s="67">
        <v>52866</v>
      </c>
      <c r="P41" s="67">
        <v>52866</v>
      </c>
      <c r="Q41" s="67">
        <v>0</v>
      </c>
      <c r="R41" s="45">
        <v>33</v>
      </c>
      <c r="S41" s="50" t="str">
        <f t="shared" si="0"/>
        <v>南大東村</v>
      </c>
      <c r="T41" s="73">
        <v>93777</v>
      </c>
      <c r="U41" s="73">
        <v>93110</v>
      </c>
      <c r="V41" s="73">
        <v>667</v>
      </c>
      <c r="W41" s="73">
        <v>1878344</v>
      </c>
      <c r="X41" s="73">
        <v>1867904</v>
      </c>
      <c r="Y41" s="73">
        <v>15694</v>
      </c>
      <c r="Z41" s="73">
        <v>364204</v>
      </c>
      <c r="AA41" s="73">
        <v>293100</v>
      </c>
      <c r="AB41" s="73">
        <v>1403003</v>
      </c>
      <c r="AC41" s="73">
        <v>683579</v>
      </c>
      <c r="AD41" s="73">
        <v>1767207</v>
      </c>
      <c r="AE41" s="73">
        <v>976679</v>
      </c>
      <c r="AF41" s="73">
        <v>3645551</v>
      </c>
      <c r="AG41" s="73">
        <v>2844583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157339</v>
      </c>
      <c r="D42" s="66">
        <v>156736</v>
      </c>
      <c r="E42" s="66">
        <v>905</v>
      </c>
      <c r="F42" s="66">
        <v>844321</v>
      </c>
      <c r="G42" s="66">
        <v>844236</v>
      </c>
      <c r="H42" s="66">
        <v>425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42629</v>
      </c>
      <c r="P42" s="66">
        <v>28109</v>
      </c>
      <c r="Q42" s="66">
        <v>14520</v>
      </c>
      <c r="R42" s="44">
        <v>34</v>
      </c>
      <c r="S42" s="49" t="str">
        <f t="shared" si="0"/>
        <v>北大東村</v>
      </c>
      <c r="T42" s="72">
        <v>51824</v>
      </c>
      <c r="U42" s="72">
        <v>51493</v>
      </c>
      <c r="V42" s="72">
        <v>495</v>
      </c>
      <c r="W42" s="72">
        <v>1096290</v>
      </c>
      <c r="X42" s="72">
        <v>1080751</v>
      </c>
      <c r="Y42" s="72">
        <v>16345</v>
      </c>
      <c r="Z42" s="72">
        <v>134358</v>
      </c>
      <c r="AA42" s="72">
        <v>103552</v>
      </c>
      <c r="AB42" s="72">
        <v>835936</v>
      </c>
      <c r="AC42" s="72">
        <v>324037</v>
      </c>
      <c r="AD42" s="72">
        <v>970294</v>
      </c>
      <c r="AE42" s="72">
        <v>427589</v>
      </c>
      <c r="AF42" s="72">
        <v>2066584</v>
      </c>
      <c r="AG42" s="72">
        <v>1508340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203055</v>
      </c>
      <c r="D43" s="66">
        <v>201037</v>
      </c>
      <c r="E43" s="66">
        <v>2019</v>
      </c>
      <c r="F43" s="66">
        <v>277814</v>
      </c>
      <c r="G43" s="66">
        <v>277814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3592</v>
      </c>
      <c r="P43" s="66">
        <v>3592</v>
      </c>
      <c r="Q43" s="66">
        <v>0</v>
      </c>
      <c r="R43" s="44">
        <v>35</v>
      </c>
      <c r="S43" s="49" t="str">
        <f t="shared" si="0"/>
        <v>伊平屋村</v>
      </c>
      <c r="T43" s="72">
        <v>21785</v>
      </c>
      <c r="U43" s="72">
        <v>21785</v>
      </c>
      <c r="V43" s="72">
        <v>0</v>
      </c>
      <c r="W43" s="72">
        <v>506246</v>
      </c>
      <c r="X43" s="72">
        <v>504228</v>
      </c>
      <c r="Y43" s="72">
        <v>2019</v>
      </c>
      <c r="Z43" s="72">
        <v>70302</v>
      </c>
      <c r="AA43" s="72">
        <v>70163</v>
      </c>
      <c r="AB43" s="72">
        <v>452866</v>
      </c>
      <c r="AC43" s="72">
        <v>301911</v>
      </c>
      <c r="AD43" s="72">
        <v>523168</v>
      </c>
      <c r="AE43" s="72">
        <v>372074</v>
      </c>
      <c r="AF43" s="72">
        <v>1029414</v>
      </c>
      <c r="AG43" s="72">
        <v>876302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235622</v>
      </c>
      <c r="D44" s="66">
        <v>230658</v>
      </c>
      <c r="E44" s="66">
        <v>4964</v>
      </c>
      <c r="F44" s="66">
        <v>287300</v>
      </c>
      <c r="G44" s="66">
        <v>284023</v>
      </c>
      <c r="H44" s="66">
        <v>3372</v>
      </c>
      <c r="I44" s="66">
        <v>15247</v>
      </c>
      <c r="J44" s="66">
        <v>15247</v>
      </c>
      <c r="K44" s="66">
        <v>0</v>
      </c>
      <c r="L44" s="66">
        <v>0</v>
      </c>
      <c r="M44" s="66">
        <v>0</v>
      </c>
      <c r="N44" s="66">
        <v>0</v>
      </c>
      <c r="O44" s="66">
        <v>10700</v>
      </c>
      <c r="P44" s="66">
        <v>10700</v>
      </c>
      <c r="Q44" s="66">
        <v>0</v>
      </c>
      <c r="R44" s="44">
        <v>36</v>
      </c>
      <c r="S44" s="49" t="str">
        <f t="shared" si="0"/>
        <v>伊是名村</v>
      </c>
      <c r="T44" s="72">
        <v>39515</v>
      </c>
      <c r="U44" s="72">
        <v>39515</v>
      </c>
      <c r="V44" s="72">
        <v>0</v>
      </c>
      <c r="W44" s="72">
        <v>588384</v>
      </c>
      <c r="X44" s="72">
        <v>580143</v>
      </c>
      <c r="Y44" s="72">
        <v>8336</v>
      </c>
      <c r="Z44" s="72">
        <v>95999</v>
      </c>
      <c r="AA44" s="72">
        <v>95946</v>
      </c>
      <c r="AB44" s="72">
        <v>1138103</v>
      </c>
      <c r="AC44" s="72">
        <v>596998</v>
      </c>
      <c r="AD44" s="72">
        <v>1234102</v>
      </c>
      <c r="AE44" s="72">
        <v>692944</v>
      </c>
      <c r="AF44" s="72">
        <v>1822486</v>
      </c>
      <c r="AG44" s="72">
        <v>1273087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1040076</v>
      </c>
      <c r="D45" s="66">
        <v>1033340</v>
      </c>
      <c r="E45" s="66">
        <v>6736</v>
      </c>
      <c r="F45" s="66">
        <v>1960504</v>
      </c>
      <c r="G45" s="66">
        <v>1953566</v>
      </c>
      <c r="H45" s="66">
        <v>12819</v>
      </c>
      <c r="I45" s="66">
        <v>10592</v>
      </c>
      <c r="J45" s="66">
        <v>10592</v>
      </c>
      <c r="K45" s="66">
        <v>0</v>
      </c>
      <c r="L45" s="66">
        <v>0</v>
      </c>
      <c r="M45" s="66">
        <v>0</v>
      </c>
      <c r="N45" s="66">
        <v>0</v>
      </c>
      <c r="O45" s="66">
        <v>6697</v>
      </c>
      <c r="P45" s="66">
        <v>6697</v>
      </c>
      <c r="Q45" s="66">
        <v>0</v>
      </c>
      <c r="R45" s="44">
        <v>37</v>
      </c>
      <c r="S45" s="49" t="str">
        <f t="shared" si="0"/>
        <v>久米島町</v>
      </c>
      <c r="T45" s="72">
        <v>265811</v>
      </c>
      <c r="U45" s="72">
        <v>265811</v>
      </c>
      <c r="V45" s="72">
        <v>0</v>
      </c>
      <c r="W45" s="72">
        <v>3283680</v>
      </c>
      <c r="X45" s="72">
        <v>3270006</v>
      </c>
      <c r="Y45" s="72">
        <v>19555</v>
      </c>
      <c r="Z45" s="72">
        <v>855110</v>
      </c>
      <c r="AA45" s="72">
        <v>692498</v>
      </c>
      <c r="AB45" s="72">
        <v>2238873</v>
      </c>
      <c r="AC45" s="72">
        <v>1257864</v>
      </c>
      <c r="AD45" s="72">
        <v>3093983</v>
      </c>
      <c r="AE45" s="72">
        <v>1950362</v>
      </c>
      <c r="AF45" s="72">
        <v>6377663</v>
      </c>
      <c r="AG45" s="72">
        <v>5220368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2150371</v>
      </c>
      <c r="D46" s="66">
        <v>2148502</v>
      </c>
      <c r="E46" s="66">
        <v>2803</v>
      </c>
      <c r="F46" s="66">
        <v>1026255</v>
      </c>
      <c r="G46" s="66">
        <v>1025496</v>
      </c>
      <c r="H46" s="66">
        <v>3461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40899</v>
      </c>
      <c r="P46" s="66">
        <v>40899</v>
      </c>
      <c r="Q46" s="66">
        <v>0</v>
      </c>
      <c r="R46" s="44">
        <v>38</v>
      </c>
      <c r="S46" s="49" t="str">
        <f t="shared" si="0"/>
        <v>八重瀬町</v>
      </c>
      <c r="T46" s="72">
        <v>1510368</v>
      </c>
      <c r="U46" s="72">
        <v>1509603</v>
      </c>
      <c r="V46" s="72">
        <v>1148</v>
      </c>
      <c r="W46" s="72">
        <v>4727893</v>
      </c>
      <c r="X46" s="72">
        <v>4724500</v>
      </c>
      <c r="Y46" s="72">
        <v>7412</v>
      </c>
      <c r="Z46" s="72">
        <v>1515677</v>
      </c>
      <c r="AA46" s="72">
        <v>1504874</v>
      </c>
      <c r="AB46" s="72">
        <v>3218825</v>
      </c>
      <c r="AC46" s="72">
        <v>2091835</v>
      </c>
      <c r="AD46" s="72">
        <v>4734502</v>
      </c>
      <c r="AE46" s="72">
        <v>3596709</v>
      </c>
      <c r="AF46" s="72">
        <v>9462395</v>
      </c>
      <c r="AG46" s="72">
        <v>8321209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139042</v>
      </c>
      <c r="D47" s="66">
        <v>139042</v>
      </c>
      <c r="E47" s="66">
        <v>0</v>
      </c>
      <c r="F47" s="66">
        <v>394501</v>
      </c>
      <c r="G47" s="66">
        <v>394501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354</v>
      </c>
      <c r="P47" s="66">
        <v>354</v>
      </c>
      <c r="Q47" s="66">
        <v>0</v>
      </c>
      <c r="R47" s="44">
        <v>39</v>
      </c>
      <c r="S47" s="49" t="str">
        <f t="shared" si="0"/>
        <v>多良間村</v>
      </c>
      <c r="T47" s="72">
        <v>19797</v>
      </c>
      <c r="U47" s="72">
        <v>19797</v>
      </c>
      <c r="V47" s="72">
        <v>0</v>
      </c>
      <c r="W47" s="72">
        <v>553694</v>
      </c>
      <c r="X47" s="72">
        <v>553694</v>
      </c>
      <c r="Y47" s="72">
        <v>0</v>
      </c>
      <c r="Z47" s="72">
        <v>414203</v>
      </c>
      <c r="AA47" s="72">
        <v>375105</v>
      </c>
      <c r="AB47" s="72">
        <v>846772</v>
      </c>
      <c r="AC47" s="72">
        <v>496416</v>
      </c>
      <c r="AD47" s="72">
        <v>1260975</v>
      </c>
      <c r="AE47" s="72">
        <v>871521</v>
      </c>
      <c r="AF47" s="72">
        <v>1814669</v>
      </c>
      <c r="AG47" s="72">
        <v>1425215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1972471</v>
      </c>
      <c r="D48" s="66">
        <v>1951440</v>
      </c>
      <c r="E48" s="66">
        <v>23026</v>
      </c>
      <c r="F48" s="66">
        <v>792386</v>
      </c>
      <c r="G48" s="66">
        <v>765140</v>
      </c>
      <c r="H48" s="66">
        <v>27666</v>
      </c>
      <c r="I48" s="66">
        <v>93445</v>
      </c>
      <c r="J48" s="66">
        <v>84248</v>
      </c>
      <c r="K48" s="66">
        <v>1839</v>
      </c>
      <c r="L48" s="66">
        <v>0</v>
      </c>
      <c r="M48" s="66">
        <v>0</v>
      </c>
      <c r="N48" s="66">
        <v>0</v>
      </c>
      <c r="O48" s="66">
        <v>41285</v>
      </c>
      <c r="P48" s="66">
        <v>41285</v>
      </c>
      <c r="Q48" s="66">
        <v>0</v>
      </c>
      <c r="R48" s="44">
        <v>40</v>
      </c>
      <c r="S48" s="49" t="str">
        <f t="shared" si="0"/>
        <v>竹 富 町</v>
      </c>
      <c r="T48" s="72">
        <v>280152</v>
      </c>
      <c r="U48" s="72">
        <v>276911</v>
      </c>
      <c r="V48" s="72">
        <v>4860</v>
      </c>
      <c r="W48" s="72">
        <v>3179739</v>
      </c>
      <c r="X48" s="72">
        <v>3119024</v>
      </c>
      <c r="Y48" s="72">
        <v>57391</v>
      </c>
      <c r="Z48" s="72">
        <v>654634</v>
      </c>
      <c r="AA48" s="72">
        <v>649961</v>
      </c>
      <c r="AB48" s="72">
        <v>3264024</v>
      </c>
      <c r="AC48" s="72">
        <v>1740170</v>
      </c>
      <c r="AD48" s="72">
        <v>3918658</v>
      </c>
      <c r="AE48" s="72">
        <v>2390131</v>
      </c>
      <c r="AF48" s="72">
        <v>7098397</v>
      </c>
      <c r="AG48" s="72">
        <v>5509155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391047</v>
      </c>
      <c r="D49" s="66">
        <v>362599</v>
      </c>
      <c r="E49" s="66">
        <v>28522</v>
      </c>
      <c r="F49" s="66">
        <v>419190</v>
      </c>
      <c r="G49" s="66">
        <v>402821</v>
      </c>
      <c r="H49" s="66">
        <v>22200</v>
      </c>
      <c r="I49" s="66">
        <v>41704</v>
      </c>
      <c r="J49" s="66">
        <v>41704</v>
      </c>
      <c r="K49" s="66">
        <v>0</v>
      </c>
      <c r="L49" s="66">
        <v>0</v>
      </c>
      <c r="M49" s="66">
        <v>0</v>
      </c>
      <c r="N49" s="66">
        <v>0</v>
      </c>
      <c r="O49" s="66">
        <v>8939</v>
      </c>
      <c r="P49" s="66">
        <v>8939</v>
      </c>
      <c r="Q49" s="66">
        <v>0</v>
      </c>
      <c r="R49" s="44">
        <v>41</v>
      </c>
      <c r="S49" s="49" t="str">
        <f t="shared" si="0"/>
        <v>与那国町</v>
      </c>
      <c r="T49" s="72">
        <v>106956</v>
      </c>
      <c r="U49" s="72">
        <v>106700</v>
      </c>
      <c r="V49" s="72">
        <v>383</v>
      </c>
      <c r="W49" s="72">
        <v>967836</v>
      </c>
      <c r="X49" s="72">
        <v>922763</v>
      </c>
      <c r="Y49" s="72">
        <v>51105</v>
      </c>
      <c r="Z49" s="72">
        <v>385656</v>
      </c>
      <c r="AA49" s="72">
        <v>306732</v>
      </c>
      <c r="AB49" s="72">
        <v>680797</v>
      </c>
      <c r="AC49" s="72">
        <v>486979</v>
      </c>
      <c r="AD49" s="72">
        <v>1066453</v>
      </c>
      <c r="AE49" s="72">
        <v>793711</v>
      </c>
      <c r="AF49" s="72">
        <v>2034289</v>
      </c>
      <c r="AG49" s="72">
        <v>1716474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32771988</v>
      </c>
      <c r="D50" s="69">
        <f aca="true" t="shared" si="10" ref="D50:Q50">SUM(D20:D49)</f>
        <v>32578567</v>
      </c>
      <c r="E50" s="69">
        <f t="shared" si="10"/>
        <v>187223</v>
      </c>
      <c r="F50" s="69">
        <f t="shared" si="10"/>
        <v>30080021</v>
      </c>
      <c r="G50" s="69">
        <f t="shared" si="10"/>
        <v>29786801</v>
      </c>
      <c r="H50" s="69">
        <f t="shared" si="10"/>
        <v>279560</v>
      </c>
      <c r="I50" s="69">
        <f t="shared" si="10"/>
        <v>726198</v>
      </c>
      <c r="J50" s="69">
        <f t="shared" si="10"/>
        <v>606506</v>
      </c>
      <c r="K50" s="69">
        <f t="shared" si="10"/>
        <v>112336</v>
      </c>
      <c r="L50" s="69">
        <f t="shared" si="10"/>
        <v>140505</v>
      </c>
      <c r="M50" s="69">
        <f t="shared" si="10"/>
        <v>140505</v>
      </c>
      <c r="N50" s="69">
        <f t="shared" si="10"/>
        <v>0</v>
      </c>
      <c r="O50" s="69">
        <f t="shared" si="10"/>
        <v>711623</v>
      </c>
      <c r="P50" s="69">
        <f t="shared" si="10"/>
        <v>697103</v>
      </c>
      <c r="Q50" s="69">
        <f t="shared" si="10"/>
        <v>14520</v>
      </c>
      <c r="R50" s="57"/>
      <c r="S50" s="58" t="s">
        <v>10</v>
      </c>
      <c r="T50" s="75">
        <f aca="true" t="shared" si="11" ref="T50:AG50">SUM(T20:T49)</f>
        <v>16641072</v>
      </c>
      <c r="U50" s="75">
        <f t="shared" si="11"/>
        <v>16622697</v>
      </c>
      <c r="V50" s="75">
        <f t="shared" si="11"/>
        <v>22545</v>
      </c>
      <c r="W50" s="75">
        <f t="shared" si="11"/>
        <v>81071407</v>
      </c>
      <c r="X50" s="75">
        <f t="shared" si="11"/>
        <v>80432179</v>
      </c>
      <c r="Y50" s="75">
        <f t="shared" si="11"/>
        <v>616184</v>
      </c>
      <c r="Z50" s="75">
        <f t="shared" si="11"/>
        <v>14544771</v>
      </c>
      <c r="AA50" s="75">
        <f t="shared" si="11"/>
        <v>12176421</v>
      </c>
      <c r="AB50" s="75">
        <f t="shared" si="11"/>
        <v>156919684</v>
      </c>
      <c r="AC50" s="75">
        <f t="shared" si="11"/>
        <v>98569968</v>
      </c>
      <c r="AD50" s="75">
        <f t="shared" si="11"/>
        <v>171464455</v>
      </c>
      <c r="AE50" s="75">
        <f t="shared" si="11"/>
        <v>110746389</v>
      </c>
      <c r="AF50" s="75">
        <f t="shared" si="11"/>
        <v>252535862</v>
      </c>
      <c r="AG50" s="75">
        <f t="shared" si="11"/>
        <v>191178568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139792683</v>
      </c>
      <c r="D51" s="70">
        <f t="shared" si="12"/>
        <v>136015835</v>
      </c>
      <c r="E51" s="70">
        <f t="shared" si="12"/>
        <v>5867398</v>
      </c>
      <c r="F51" s="70">
        <f t="shared" si="12"/>
        <v>109118097</v>
      </c>
      <c r="G51" s="70">
        <f t="shared" si="12"/>
        <v>108308834</v>
      </c>
      <c r="H51" s="70">
        <f t="shared" si="12"/>
        <v>1042298</v>
      </c>
      <c r="I51" s="70">
        <f t="shared" si="12"/>
        <v>2798241</v>
      </c>
      <c r="J51" s="70">
        <f t="shared" si="12"/>
        <v>1875633</v>
      </c>
      <c r="K51" s="70">
        <f t="shared" si="12"/>
        <v>677431</v>
      </c>
      <c r="L51" s="70">
        <f t="shared" si="12"/>
        <v>269910</v>
      </c>
      <c r="M51" s="70">
        <f t="shared" si="12"/>
        <v>269910</v>
      </c>
      <c r="N51" s="70">
        <f t="shared" si="12"/>
        <v>0</v>
      </c>
      <c r="O51" s="70">
        <f t="shared" si="12"/>
        <v>5680398</v>
      </c>
      <c r="P51" s="70">
        <f t="shared" si="12"/>
        <v>5498996</v>
      </c>
      <c r="Q51" s="70">
        <f t="shared" si="12"/>
        <v>181415</v>
      </c>
      <c r="R51" s="46"/>
      <c r="S51" s="47" t="s">
        <v>11</v>
      </c>
      <c r="T51" s="76">
        <f aca="true" t="shared" si="13" ref="T51:AG51">T19+T50</f>
        <v>87849725</v>
      </c>
      <c r="U51" s="76">
        <f t="shared" si="13"/>
        <v>87738045</v>
      </c>
      <c r="V51" s="76">
        <f t="shared" si="13"/>
        <v>114016</v>
      </c>
      <c r="W51" s="76">
        <f t="shared" si="13"/>
        <v>345509054</v>
      </c>
      <c r="X51" s="76">
        <f t="shared" si="13"/>
        <v>339707253</v>
      </c>
      <c r="Y51" s="76">
        <f t="shared" si="13"/>
        <v>7882558</v>
      </c>
      <c r="Z51" s="76">
        <f t="shared" si="13"/>
        <v>128025623</v>
      </c>
      <c r="AA51" s="76">
        <f t="shared" si="13"/>
        <v>91411157</v>
      </c>
      <c r="AB51" s="76">
        <f t="shared" si="13"/>
        <v>298081934</v>
      </c>
      <c r="AC51" s="76">
        <f t="shared" si="13"/>
        <v>187414968</v>
      </c>
      <c r="AD51" s="76">
        <f t="shared" si="13"/>
        <v>426107557</v>
      </c>
      <c r="AE51" s="76">
        <f t="shared" si="13"/>
        <v>278826125</v>
      </c>
      <c r="AF51" s="76">
        <f t="shared" si="13"/>
        <v>771616611</v>
      </c>
      <c r="AG51" s="76">
        <f t="shared" si="13"/>
        <v>618533378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  <mergeCell ref="U6:V6"/>
    <mergeCell ref="AF5:AF6"/>
    <mergeCell ref="M6:N6"/>
    <mergeCell ref="O5:Q5"/>
    <mergeCell ref="P6:Q6"/>
    <mergeCell ref="W5:Y5"/>
    <mergeCell ref="X6:Y6"/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2014-01-14T07:57:57Z</cp:lastPrinted>
  <dcterms:created xsi:type="dcterms:W3CDTF">2003-03-07T02:17:14Z</dcterms:created>
  <dcterms:modified xsi:type="dcterms:W3CDTF">2014-01-14T07:58:50Z</dcterms:modified>
  <cp:category/>
  <cp:version/>
  <cp:contentType/>
  <cp:contentStatus/>
</cp:coreProperties>
</file>