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4080" activeTab="0"/>
  </bookViews>
  <sheets>
    <sheet name="総括表" sheetId="1" r:id="rId1"/>
    <sheet name="内訳（納税義務者）" sheetId="2" r:id="rId2"/>
    <sheet name="内訳表" sheetId="3" r:id="rId3"/>
  </sheets>
  <definedNames>
    <definedName name="_xlnm.Print_Area" localSheetId="0">'総括表'!$A$1:$K$22</definedName>
    <definedName name="_xlnm.Print_Area" localSheetId="1">'内訳（納税義務者）'!$A$1:$K$48</definedName>
    <definedName name="_xlnm.Print_Area" localSheetId="2">'内訳表'!$A$1:$AG$51</definedName>
  </definedNames>
  <calcPr fullCalcOnLoad="1"/>
</workbook>
</file>

<file path=xl/sharedStrings.xml><?xml version="1.0" encoding="utf-8"?>
<sst xmlns="http://schemas.openxmlformats.org/spreadsheetml/2006/main" count="202" uniqueCount="121">
  <si>
    <t>種　　　類</t>
  </si>
  <si>
    <t>機械及び装置</t>
  </si>
  <si>
    <t>車両及び運搬具</t>
  </si>
  <si>
    <t>構　　築　　物</t>
  </si>
  <si>
    <t>船　　　　　舶</t>
  </si>
  <si>
    <t>航　　空　　機</t>
  </si>
  <si>
    <t>県知事が価格等を決定し，配分したもの</t>
  </si>
  <si>
    <t>課 税 標 準 額 の 内 訳</t>
  </si>
  <si>
    <t>工具，器具及び備品</t>
  </si>
  <si>
    <t>総務大臣が価格等を決定し，配分したもの</t>
  </si>
  <si>
    <t>（町 村 計）</t>
  </si>
  <si>
    <t>（市町村計）</t>
  </si>
  <si>
    <t>県知事が価格等を決定したもの</t>
  </si>
  <si>
    <t>決定価格（千円）</t>
  </si>
  <si>
    <t>課税標準額（千円）</t>
  </si>
  <si>
    <t>Ⅰ　市町村合計（総括表）</t>
  </si>
  <si>
    <t>法定免税点
未満のもの
（ロ）（人）</t>
  </si>
  <si>
    <t>法定免税点
以上のもの
(ｲ)-(ﾛ)(ﾊ)（人）</t>
  </si>
  <si>
    <t>納税義務者数</t>
  </si>
  <si>
    <t>課税標準の特例規定の適用を受けるもの　　　　　　　　</t>
  </si>
  <si>
    <t>（イ）　（千円）</t>
  </si>
  <si>
    <t>（ロ）　（千円）</t>
  </si>
  <si>
    <t>（ハ）　（千円）</t>
  </si>
  <si>
    <t>（ハ）以外のもの</t>
  </si>
  <si>
    <t>（ニ）　（千円）</t>
  </si>
  <si>
    <t>小　　計　　　（ホ）</t>
  </si>
  <si>
    <t>小　　計　　　（ヘ）</t>
  </si>
  <si>
    <t>市町村長が価格等を決定したもの</t>
  </si>
  <si>
    <t>市町村長が価格等を決定したもの</t>
  </si>
  <si>
    <t>条関係　　　　　　　　　　　　法第三百八十九</t>
  </si>
  <si>
    <t>総数
（イ）（人）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</si>
  <si>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</si>
  <si>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</si>
  <si>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</si>
  <si>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</si>
  <si>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</si>
  <si>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</si>
  <si>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</si>
  <si>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</si>
  <si>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</si>
  <si>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</si>
  <si>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</si>
  <si>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</si>
  <si>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</si>
  <si>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</si>
  <si>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</si>
  <si>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</si>
  <si>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</si>
  <si>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</si>
  <si>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</si>
  <si>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</si>
  <si>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</si>
  <si>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</si>
  <si>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</si>
  <si>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</si>
  <si>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</si>
  <si>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</si>
  <si>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</si>
  <si>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</si>
  <si>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</si>
  <si>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</si>
  <si>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</si>
  <si>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</si>
  <si>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</si>
  <si>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</si>
  <si>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</si>
  <si>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</si>
  <si>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</si>
  <si>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</si>
  <si>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</si>
  <si>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</si>
  <si>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</si>
  <si>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</si>
  <si>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</si>
  <si>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</si>
  <si>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</si>
  <si>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</si>
  <si>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</si>
  <si>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豊見城市</t>
  </si>
  <si>
    <t>うるま市</t>
  </si>
  <si>
    <t>宮古島市</t>
  </si>
  <si>
    <t>南城市</t>
  </si>
  <si>
    <t>【市部計】</t>
  </si>
  <si>
    <t>久米島町</t>
  </si>
  <si>
    <t>八重瀬町</t>
  </si>
  <si>
    <t>【町村計】</t>
  </si>
  <si>
    <t>【市町村計】</t>
  </si>
  <si>
    <t>構築物</t>
  </si>
  <si>
    <t>番号</t>
  </si>
  <si>
    <t>　　　　　 　区分
市町村名</t>
  </si>
  <si>
    <t>市町村長が価格等を決定したもの</t>
  </si>
  <si>
    <t>合　　　計</t>
  </si>
  <si>
    <t>決定価格</t>
  </si>
  <si>
    <t>課税標準額</t>
  </si>
  <si>
    <t>総務大臣が価格等を決定したもの</t>
  </si>
  <si>
    <t>小計</t>
  </si>
  <si>
    <t>（千円）</t>
  </si>
  <si>
    <t>機械及び装置</t>
  </si>
  <si>
    <t>船舶</t>
  </si>
  <si>
    <t>航空機</t>
  </si>
  <si>
    <t>車両及び運搬具</t>
  </si>
  <si>
    <t>工具、器具及び備品</t>
  </si>
  <si>
    <t>うち特例適用</t>
  </si>
  <si>
    <t>小計（ホ）</t>
  </si>
  <si>
    <t>法第３８９条関係</t>
  </si>
  <si>
    <t>Ⅲ　償却資産の決定価格・課税標準額等に関する調（市町村内訳）</t>
  </si>
  <si>
    <t>１市町村長が価格等を決定したもの（構築物～車両及び運搬具）</t>
  </si>
  <si>
    <t>２　市町村長が価格等を決定したもの（工具、器具及び備品～小計）～合計</t>
  </si>
  <si>
    <t>平成２３年度合計(b)</t>
  </si>
  <si>
    <t>増減(a-b)/b (%)</t>
  </si>
  <si>
    <t>増減
（ニ）（人）</t>
  </si>
  <si>
    <t>増減</t>
  </si>
  <si>
    <t>合計(a)
（ホ）+（へ）</t>
  </si>
  <si>
    <r>
      <t>(ロ)-(ハ)/(ハ)　</t>
    </r>
    <r>
      <rPr>
        <sz val="11"/>
        <rFont val="ＭＳ Ｐゴシック"/>
        <family val="3"/>
      </rPr>
      <t>（％）</t>
    </r>
  </si>
  <si>
    <t>（ホ）　（千円）</t>
  </si>
  <si>
    <t>H26
課税標準額</t>
  </si>
  <si>
    <t>平成27年度償却資産に関する概要調書報告書</t>
  </si>
  <si>
    <t>H27総数
（イ）（人）</t>
  </si>
  <si>
    <t>H26総数
（ニ）（人）</t>
  </si>
  <si>
    <t>H27
決定価格</t>
  </si>
  <si>
    <t>H27
課税標準額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</si>
</sst>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  <numFmt numFmtId="179" formatCode="#,##0_);[Red]\(#,##0\)"/>
    <numFmt numFmtId="180" formatCode="#,##0_ "/>
    <numFmt numFmtId="181" formatCode="0.0%"/>
    <numFmt numFmtId="182" formatCode="#,##0.00_ "/>
    <numFmt numFmtId="183" formatCode="#,##0.0_ "/>
    <numFmt numFmtId="184" formatCode="#,##0.0;[Red]\-#,##0.0"/>
    <numFmt numFmtId="185" formatCode="#,##0.000;[Red]\-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61" applyNumberFormat="1">
      <alignment vertical="center"/>
      <protection/>
    </xf>
    <xf numFmtId="38" fontId="5" fillId="0" borderId="0" xfId="48" applyFont="1" applyAlignment="1">
      <alignment horizontal="center" vertical="center"/>
    </xf>
    <xf numFmtId="38" fontId="7" fillId="0" borderId="0" xfId="48" applyFont="1" applyAlignment="1">
      <alignment vertical="center"/>
    </xf>
    <xf numFmtId="38" fontId="8" fillId="0" borderId="0" xfId="48" applyFont="1" applyAlignment="1">
      <alignment horizontal="center" vertical="distributed"/>
    </xf>
    <xf numFmtId="38" fontId="9" fillId="0" borderId="0" xfId="48" applyFont="1" applyAlignment="1">
      <alignment vertical="center"/>
    </xf>
    <xf numFmtId="38" fontId="10" fillId="0" borderId="0" xfId="48" applyFont="1" applyAlignment="1">
      <alignment vertical="center"/>
    </xf>
    <xf numFmtId="38" fontId="8" fillId="0" borderId="0" xfId="48" applyFont="1" applyBorder="1" applyAlignment="1">
      <alignment horizontal="center" vertical="distributed"/>
    </xf>
    <xf numFmtId="38" fontId="8" fillId="33" borderId="10" xfId="48" applyFont="1" applyFill="1" applyBorder="1" applyAlignment="1">
      <alignment horizontal="center" vertical="distributed" wrapText="1"/>
    </xf>
    <xf numFmtId="38" fontId="8" fillId="0" borderId="10" xfId="48" applyFont="1" applyBorder="1" applyAlignment="1">
      <alignment horizontal="right" vertical="distributed"/>
    </xf>
    <xf numFmtId="38" fontId="8" fillId="0" borderId="0" xfId="48" applyFont="1" applyBorder="1" applyAlignment="1">
      <alignment horizontal="right" vertical="distributed"/>
    </xf>
    <xf numFmtId="38" fontId="8" fillId="0" borderId="0" xfId="48" applyFont="1" applyFill="1" applyBorder="1" applyAlignment="1">
      <alignment horizontal="center" vertical="distributed" wrapText="1"/>
    </xf>
    <xf numFmtId="0" fontId="2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distributed" vertical="center"/>
    </xf>
    <xf numFmtId="0" fontId="2" fillId="34" borderId="10" xfId="0" applyFont="1" applyFill="1" applyBorder="1" applyAlignment="1">
      <alignment horizontal="distributed" vertical="center"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11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33" borderId="10" xfId="60" applyFont="1" applyFill="1" applyBorder="1" applyAlignment="1">
      <alignment horizontal="distributed" vertical="center" wrapText="1"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38" fontId="0" fillId="0" borderId="11" xfId="48" applyFont="1" applyFill="1" applyBorder="1" applyAlignment="1">
      <alignment vertical="center"/>
    </xf>
    <xf numFmtId="0" fontId="0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38" fontId="0" fillId="0" borderId="12" xfId="48" applyFont="1" applyFill="1" applyBorder="1" applyAlignment="1">
      <alignment vertical="center"/>
    </xf>
    <xf numFmtId="0" fontId="0" fillId="0" borderId="13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38" fontId="0" fillId="0" borderId="13" xfId="48" applyFont="1" applyFill="1" applyBorder="1" applyAlignment="1">
      <alignment vertical="center"/>
    </xf>
    <xf numFmtId="0" fontId="0" fillId="34" borderId="14" xfId="60" applyFont="1" applyFill="1" applyBorder="1" applyAlignment="1">
      <alignment vertical="center"/>
      <protection/>
    </xf>
    <xf numFmtId="0" fontId="0" fillId="34" borderId="15" xfId="60" applyFont="1" applyFill="1" applyBorder="1" applyAlignment="1">
      <alignment horizontal="distributed" vertical="center"/>
      <protection/>
    </xf>
    <xf numFmtId="38" fontId="0" fillId="34" borderId="10" xfId="48" applyFont="1" applyFill="1" applyBorder="1" applyAlignment="1">
      <alignment vertical="center"/>
    </xf>
    <xf numFmtId="0" fontId="0" fillId="0" borderId="16" xfId="60" applyFont="1" applyFill="1" applyBorder="1" applyAlignment="1">
      <alignment vertical="center"/>
      <protection/>
    </xf>
    <xf numFmtId="0" fontId="0" fillId="0" borderId="16" xfId="60" applyFont="1" applyFill="1" applyBorder="1" applyAlignment="1">
      <alignment horizontal="distributed" vertical="center"/>
      <protection/>
    </xf>
    <xf numFmtId="38" fontId="0" fillId="0" borderId="16" xfId="48" applyFont="1" applyFill="1" applyBorder="1" applyAlignment="1">
      <alignment vertical="center"/>
    </xf>
    <xf numFmtId="0" fontId="0" fillId="0" borderId="17" xfId="60" applyFont="1" applyFill="1" applyBorder="1" applyAlignment="1">
      <alignment vertical="center"/>
      <protection/>
    </xf>
    <xf numFmtId="38" fontId="0" fillId="34" borderId="10" xfId="60" applyNumberFormat="1" applyFont="1" applyFill="1" applyBorder="1" applyAlignment="1">
      <alignment vertical="center"/>
      <protection/>
    </xf>
    <xf numFmtId="0" fontId="0" fillId="33" borderId="18" xfId="60" applyFont="1" applyFill="1" applyBorder="1" applyAlignment="1">
      <alignment vertical="center"/>
      <protection/>
    </xf>
    <xf numFmtId="0" fontId="0" fillId="33" borderId="19" xfId="60" applyFont="1" applyFill="1" applyBorder="1" applyAlignment="1">
      <alignment horizontal="distributed" vertical="center"/>
      <protection/>
    </xf>
    <xf numFmtId="38" fontId="0" fillId="33" borderId="20" xfId="60" applyNumberFormat="1" applyFont="1" applyFill="1" applyBorder="1" applyAlignment="1">
      <alignment vertical="center"/>
      <protection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distributed" vertical="center"/>
    </xf>
    <xf numFmtId="3" fontId="0" fillId="0" borderId="12" xfId="0" applyNumberFormat="1" applyFont="1" applyBorder="1" applyAlignment="1">
      <alignment horizontal="distributed" vertical="center"/>
    </xf>
    <xf numFmtId="3" fontId="0" fillId="0" borderId="16" xfId="0" applyNumberFormat="1" applyFont="1" applyBorder="1" applyAlignment="1">
      <alignment horizontal="distributed" vertical="center"/>
    </xf>
    <xf numFmtId="3" fontId="13" fillId="0" borderId="0" xfId="0" applyNumberFormat="1" applyFont="1" applyBorder="1" applyAlignment="1">
      <alignment vertical="center"/>
    </xf>
    <xf numFmtId="3" fontId="0" fillId="33" borderId="21" xfId="0" applyNumberFormat="1" applyFont="1" applyFill="1" applyBorder="1" applyAlignment="1">
      <alignment horizontal="center" vertical="center"/>
    </xf>
    <xf numFmtId="3" fontId="0" fillId="33" borderId="2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shrinkToFit="1"/>
    </xf>
    <xf numFmtId="3" fontId="0" fillId="33" borderId="19" xfId="0" applyNumberFormat="1" applyFont="1" applyFill="1" applyBorder="1" applyAlignment="1">
      <alignment horizontal="right" vertical="center"/>
    </xf>
    <xf numFmtId="3" fontId="0" fillId="34" borderId="14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distributed" vertical="center"/>
    </xf>
    <xf numFmtId="3" fontId="0" fillId="34" borderId="15" xfId="0" applyNumberFormat="1" applyFont="1" applyFill="1" applyBorder="1" applyAlignment="1">
      <alignment horizontal="distributed" vertical="center"/>
    </xf>
    <xf numFmtId="3" fontId="0" fillId="0" borderId="11" xfId="0" applyNumberFormat="1" applyFont="1" applyBorder="1" applyAlignment="1">
      <alignment vertical="center" shrinkToFit="1"/>
    </xf>
    <xf numFmtId="3" fontId="0" fillId="0" borderId="12" xfId="0" applyNumberFormat="1" applyFont="1" applyBorder="1" applyAlignment="1">
      <alignment vertical="center" shrinkToFit="1"/>
    </xf>
    <xf numFmtId="3" fontId="0" fillId="0" borderId="16" xfId="0" applyNumberFormat="1" applyFont="1" applyBorder="1" applyAlignment="1">
      <alignment vertical="center" shrinkToFit="1"/>
    </xf>
    <xf numFmtId="3" fontId="0" fillId="0" borderId="13" xfId="0" applyNumberFormat="1" applyFont="1" applyBorder="1" applyAlignment="1">
      <alignment vertical="center" shrinkToFit="1"/>
    </xf>
    <xf numFmtId="3" fontId="0" fillId="34" borderId="10" xfId="0" applyNumberFormat="1" applyFont="1" applyFill="1" applyBorder="1" applyAlignment="1">
      <alignment vertical="center" shrinkToFit="1"/>
    </xf>
    <xf numFmtId="3" fontId="0" fillId="33" borderId="10" xfId="0" applyNumberFormat="1" applyFont="1" applyFill="1" applyBorder="1" applyAlignment="1">
      <alignment vertical="center" shrinkToFit="1"/>
    </xf>
    <xf numFmtId="180" fontId="0" fillId="0" borderId="11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34" borderId="10" xfId="0" applyNumberFormat="1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179" fontId="8" fillId="0" borderId="10" xfId="61" applyNumberFormat="1" applyFont="1" applyBorder="1">
      <alignment vertical="center"/>
      <protection/>
    </xf>
    <xf numFmtId="179" fontId="8" fillId="0" borderId="10" xfId="0" applyNumberFormat="1" applyFont="1" applyBorder="1" applyAlignment="1">
      <alignment horizontal="right" vertical="center"/>
    </xf>
    <xf numFmtId="38" fontId="8" fillId="0" borderId="10" xfId="48" applyFont="1" applyBorder="1" applyAlignment="1">
      <alignment vertical="center"/>
    </xf>
    <xf numFmtId="38" fontId="8" fillId="35" borderId="14" xfId="48" applyFont="1" applyFill="1" applyBorder="1" applyAlignment="1">
      <alignment vertical="center"/>
    </xf>
    <xf numFmtId="38" fontId="8" fillId="35" borderId="15" xfId="48" applyFont="1" applyFill="1" applyBorder="1" applyAlignment="1">
      <alignment vertical="center"/>
    </xf>
    <xf numFmtId="181" fontId="8" fillId="0" borderId="10" xfId="48" applyNumberFormat="1" applyFont="1" applyBorder="1" applyAlignment="1">
      <alignment vertical="center"/>
    </xf>
    <xf numFmtId="179" fontId="8" fillId="0" borderId="14" xfId="0" applyNumberFormat="1" applyFont="1" applyBorder="1" applyAlignment="1">
      <alignment horizontal="right" vertical="center"/>
    </xf>
    <xf numFmtId="179" fontId="8" fillId="0" borderId="14" xfId="61" applyNumberFormat="1" applyFont="1" applyBorder="1">
      <alignment vertical="center"/>
      <protection/>
    </xf>
    <xf numFmtId="38" fontId="8" fillId="0" borderId="14" xfId="48" applyFont="1" applyBorder="1" applyAlignment="1">
      <alignment vertical="center"/>
    </xf>
    <xf numFmtId="181" fontId="8" fillId="0" borderId="14" xfId="48" applyNumberFormat="1" applyFont="1" applyBorder="1" applyAlignment="1">
      <alignment vertical="center"/>
    </xf>
    <xf numFmtId="38" fontId="8" fillId="33" borderId="22" xfId="48" applyFont="1" applyFill="1" applyBorder="1" applyAlignment="1">
      <alignment horizontal="center" vertical="distributed"/>
    </xf>
    <xf numFmtId="38" fontId="8" fillId="33" borderId="23" xfId="48" applyFont="1" applyFill="1" applyBorder="1" applyAlignment="1">
      <alignment horizontal="center" vertical="distributed"/>
    </xf>
    <xf numFmtId="38" fontId="8" fillId="0" borderId="20" xfId="48" applyFont="1" applyBorder="1" applyAlignment="1">
      <alignment horizontal="right" vertical="distributed"/>
    </xf>
    <xf numFmtId="181" fontId="8" fillId="0" borderId="14" xfId="61" applyNumberFormat="1" applyFont="1" applyBorder="1">
      <alignment vertical="center"/>
      <protection/>
    </xf>
    <xf numFmtId="181" fontId="8" fillId="0" borderId="10" xfId="48" applyNumberFormat="1" applyFont="1" applyBorder="1" applyAlignment="1">
      <alignment horizontal="right" vertical="distributed"/>
    </xf>
    <xf numFmtId="0" fontId="0" fillId="33" borderId="20" xfId="0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79" fontId="8" fillId="36" borderId="10" xfId="0" applyNumberFormat="1" applyFont="1" applyFill="1" applyBorder="1" applyAlignment="1">
      <alignment vertical="center"/>
    </xf>
    <xf numFmtId="181" fontId="8" fillId="36" borderId="14" xfId="61" applyNumberFormat="1" applyFont="1" applyFill="1" applyBorder="1">
      <alignment vertical="center"/>
      <protection/>
    </xf>
    <xf numFmtId="38" fontId="8" fillId="33" borderId="21" xfId="48" applyFont="1" applyFill="1" applyBorder="1" applyAlignment="1">
      <alignment horizontal="center" vertical="center" wrapText="1"/>
    </xf>
    <xf numFmtId="38" fontId="8" fillId="33" borderId="20" xfId="48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38" fontId="10" fillId="33" borderId="25" xfId="48" applyFont="1" applyFill="1" applyBorder="1" applyAlignment="1">
      <alignment horizontal="center" vertical="center"/>
    </xf>
    <xf numFmtId="38" fontId="10" fillId="33" borderId="26" xfId="48" applyFont="1" applyFill="1" applyBorder="1" applyAlignment="1">
      <alignment horizontal="center" vertical="center"/>
    </xf>
    <xf numFmtId="38" fontId="10" fillId="33" borderId="27" xfId="48" applyFont="1" applyFill="1" applyBorder="1" applyAlignment="1">
      <alignment horizontal="center" vertical="center"/>
    </xf>
    <xf numFmtId="38" fontId="10" fillId="33" borderId="28" xfId="48" applyFont="1" applyFill="1" applyBorder="1" applyAlignment="1">
      <alignment horizontal="center" vertical="center"/>
    </xf>
    <xf numFmtId="38" fontId="8" fillId="33" borderId="29" xfId="48" applyFont="1" applyFill="1" applyBorder="1" applyAlignment="1">
      <alignment horizontal="center" vertical="center" wrapText="1"/>
    </xf>
    <xf numFmtId="38" fontId="8" fillId="33" borderId="18" xfId="48" applyFont="1" applyFill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textRotation="255" wrapText="1"/>
    </xf>
    <xf numFmtId="0" fontId="0" fillId="34" borderId="24" xfId="0" applyFill="1" applyBorder="1" applyAlignment="1">
      <alignment horizontal="center" vertical="center" textRotation="255" wrapText="1"/>
    </xf>
    <xf numFmtId="0" fontId="0" fillId="34" borderId="20" xfId="0" applyFill="1" applyBorder="1" applyAlignment="1">
      <alignment horizontal="center" vertical="center" textRotation="255" wrapText="1"/>
    </xf>
    <xf numFmtId="38" fontId="5" fillId="0" borderId="0" xfId="48" applyFont="1" applyAlignment="1" quotePrefix="1">
      <alignment horizontal="center" vertical="center"/>
    </xf>
    <xf numFmtId="38" fontId="5" fillId="0" borderId="0" xfId="48" applyFont="1" applyAlignment="1">
      <alignment horizontal="center" vertical="center"/>
    </xf>
    <xf numFmtId="38" fontId="0" fillId="34" borderId="14" xfId="48" applyFont="1" applyFill="1" applyBorder="1" applyAlignment="1">
      <alignment horizontal="distributed" vertical="distributed"/>
    </xf>
    <xf numFmtId="38" fontId="0" fillId="34" borderId="15" xfId="48" applyFont="1" applyFill="1" applyBorder="1" applyAlignment="1">
      <alignment horizontal="distributed" vertical="distributed"/>
    </xf>
    <xf numFmtId="0" fontId="0" fillId="33" borderId="29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9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179" fontId="8" fillId="0" borderId="14" xfId="61" applyNumberFormat="1" applyFont="1" applyBorder="1" applyAlignment="1">
      <alignment horizontal="right" vertical="center"/>
      <protection/>
    </xf>
    <xf numFmtId="179" fontId="8" fillId="0" borderId="15" xfId="61" applyNumberFormat="1" applyFont="1" applyBorder="1" applyAlignment="1">
      <alignment horizontal="right" vertical="center"/>
      <protection/>
    </xf>
    <xf numFmtId="179" fontId="8" fillId="0" borderId="14" xfId="0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horizontal="right" vertical="center"/>
    </xf>
    <xf numFmtId="179" fontId="8" fillId="35" borderId="14" xfId="0" applyNumberFormat="1" applyFont="1" applyFill="1" applyBorder="1" applyAlignment="1">
      <alignment horizontal="right" vertical="center"/>
    </xf>
    <xf numFmtId="179" fontId="8" fillId="35" borderId="15" xfId="0" applyNumberFormat="1" applyFont="1" applyFill="1" applyBorder="1" applyAlignment="1">
      <alignment horizontal="right" vertical="center"/>
    </xf>
    <xf numFmtId="0" fontId="0" fillId="34" borderId="24" xfId="0" applyFill="1" applyBorder="1" applyAlignment="1">
      <alignment/>
    </xf>
    <xf numFmtId="0" fontId="0" fillId="34" borderId="20" xfId="0" applyFill="1" applyBorder="1" applyAlignment="1">
      <alignment/>
    </xf>
    <xf numFmtId="179" fontId="8" fillId="35" borderId="14" xfId="61" applyNumberFormat="1" applyFont="1" applyFill="1" applyBorder="1" applyAlignment="1">
      <alignment horizontal="right" vertical="center"/>
      <protection/>
    </xf>
    <xf numFmtId="179" fontId="8" fillId="35" borderId="15" xfId="61" applyNumberFormat="1" applyFont="1" applyFill="1" applyBorder="1" applyAlignment="1">
      <alignment horizontal="right" vertical="center"/>
      <protection/>
    </xf>
    <xf numFmtId="0" fontId="0" fillId="33" borderId="10" xfId="60" applyFont="1" applyFill="1" applyBorder="1" applyAlignment="1">
      <alignment horizontal="center" vertical="center"/>
      <protection/>
    </xf>
    <xf numFmtId="0" fontId="0" fillId="33" borderId="31" xfId="60" applyFont="1" applyFill="1" applyBorder="1" applyAlignment="1">
      <alignment horizontal="left" vertical="center" wrapText="1"/>
      <protection/>
    </xf>
    <xf numFmtId="0" fontId="0" fillId="33" borderId="31" xfId="60" applyFont="1" applyFill="1" applyBorder="1" applyAlignment="1">
      <alignment horizontal="left" vertical="center"/>
      <protection/>
    </xf>
    <xf numFmtId="0" fontId="0" fillId="33" borderId="10" xfId="60" applyFont="1" applyFill="1" applyBorder="1" applyAlignment="1">
      <alignment horizontal="center" vertical="center" textRotation="255"/>
      <protection/>
    </xf>
    <xf numFmtId="3" fontId="0" fillId="33" borderId="32" xfId="0" applyNumberFormat="1" applyFont="1" applyFill="1" applyBorder="1" applyAlignment="1">
      <alignment horizontal="left" vertical="justify" wrapText="1"/>
    </xf>
    <xf numFmtId="3" fontId="0" fillId="33" borderId="33" xfId="0" applyNumberFormat="1" applyFont="1" applyFill="1" applyBorder="1" applyAlignment="1">
      <alignment horizontal="left" vertical="justify" wrapText="1"/>
    </xf>
    <xf numFmtId="3" fontId="0" fillId="33" borderId="33" xfId="0" applyNumberFormat="1" applyFont="1" applyFill="1" applyBorder="1" applyAlignment="1">
      <alignment horizontal="left" vertical="justify"/>
    </xf>
    <xf numFmtId="3" fontId="0" fillId="33" borderId="34" xfId="0" applyNumberFormat="1" applyFont="1" applyFill="1" applyBorder="1" applyAlignment="1">
      <alignment horizontal="left" vertical="justify"/>
    </xf>
    <xf numFmtId="3" fontId="0" fillId="33" borderId="21" xfId="0" applyNumberFormat="1" applyFont="1" applyFill="1" applyBorder="1" applyAlignment="1">
      <alignment horizontal="center" vertical="distributed" textRotation="255"/>
    </xf>
    <xf numFmtId="3" fontId="0" fillId="33" borderId="24" xfId="0" applyNumberFormat="1" applyFont="1" applyFill="1" applyBorder="1" applyAlignment="1">
      <alignment horizontal="center" vertical="distributed" textRotation="255"/>
    </xf>
    <xf numFmtId="3" fontId="0" fillId="33" borderId="20" xfId="0" applyNumberFormat="1" applyFont="1" applyFill="1" applyBorder="1" applyAlignment="1">
      <alignment horizontal="center" vertical="distributed" textRotation="255"/>
    </xf>
    <xf numFmtId="3" fontId="0" fillId="33" borderId="14" xfId="0" applyNumberFormat="1" applyFont="1" applyFill="1" applyBorder="1" applyAlignment="1">
      <alignment horizontal="center" vertical="center"/>
    </xf>
    <xf numFmtId="3" fontId="0" fillId="33" borderId="30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3" fontId="0" fillId="33" borderId="23" xfId="0" applyNumberFormat="1" applyFont="1" applyFill="1" applyBorder="1" applyAlignment="1">
      <alignment horizontal="center" vertical="center"/>
    </xf>
    <xf numFmtId="3" fontId="0" fillId="33" borderId="35" xfId="0" applyNumberFormat="1" applyFont="1" applyFill="1" applyBorder="1" applyAlignment="1">
      <alignment horizontal="center" vertical="center"/>
    </xf>
    <xf numFmtId="3" fontId="0" fillId="33" borderId="29" xfId="0" applyNumberFormat="1" applyFont="1" applyFill="1" applyBorder="1" applyAlignment="1">
      <alignment horizontal="center" vertical="center"/>
    </xf>
    <xf numFmtId="3" fontId="0" fillId="33" borderId="18" xfId="0" applyNumberFormat="1" applyFont="1" applyFill="1" applyBorder="1" applyAlignment="1">
      <alignment horizontal="center" vertical="center"/>
    </xf>
    <xf numFmtId="3" fontId="0" fillId="33" borderId="19" xfId="0" applyNumberFormat="1" applyFont="1" applyFill="1" applyBorder="1" applyAlignment="1">
      <alignment horizontal="center" vertical="center"/>
    </xf>
    <xf numFmtId="3" fontId="0" fillId="33" borderId="22" xfId="0" applyNumberFormat="1" applyFont="1" applyFill="1" applyBorder="1" applyAlignment="1">
      <alignment horizontal="center" vertical="center"/>
    </xf>
    <xf numFmtId="3" fontId="0" fillId="33" borderId="21" xfId="0" applyNumberFormat="1" applyFont="1" applyFill="1" applyBorder="1" applyAlignment="1">
      <alignment horizontal="center" vertical="center"/>
    </xf>
    <xf numFmtId="3" fontId="0" fillId="33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家屋" xfId="60"/>
    <cellStyle name="標準_総括表(1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4"/>
  <sheetViews>
    <sheetView tabSelected="1" view="pageBreakPreview" zoomScale="75" zoomScaleNormal="75" zoomScaleSheetLayoutView="75" workbookViewId="0" topLeftCell="B1">
      <selection activeCell="A1" sqref="A1:I1"/>
    </sheetView>
  </sheetViews>
  <sheetFormatPr defaultColWidth="9.00390625" defaultRowHeight="13.5"/>
  <cols>
    <col min="1" max="1" width="9.625" style="0" customWidth="1"/>
    <col min="2" max="2" width="15.625" style="0" customWidth="1"/>
    <col min="3" max="4" width="24.75390625" style="0" customWidth="1"/>
    <col min="5" max="5" width="22.00390625" style="0" customWidth="1"/>
    <col min="6" max="6" width="18.25390625" style="0" customWidth="1"/>
    <col min="7" max="7" width="18.125" style="0" customWidth="1"/>
    <col min="8" max="8" width="4.75390625" style="0" customWidth="1"/>
    <col min="10" max="10" width="11.75390625" style="0" bestFit="1" customWidth="1"/>
  </cols>
  <sheetData>
    <row r="1" spans="1:15" s="5" customFormat="1" ht="23.25" customHeight="1">
      <c r="A1" s="112" t="s">
        <v>116</v>
      </c>
      <c r="B1" s="113"/>
      <c r="C1" s="113"/>
      <c r="D1" s="113"/>
      <c r="E1" s="113"/>
      <c r="F1" s="113"/>
      <c r="G1" s="113"/>
      <c r="H1" s="113"/>
      <c r="I1" s="113"/>
      <c r="J1" s="4"/>
      <c r="K1" s="4"/>
      <c r="L1" s="4"/>
      <c r="M1" s="4"/>
      <c r="N1" s="4"/>
      <c r="O1" s="4"/>
    </row>
    <row r="2" spans="1:15" s="5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3" s="5" customFormat="1" ht="27" customHeight="1" hidden="1">
      <c r="A3" s="6" t="s">
        <v>15</v>
      </c>
      <c r="B3" s="7"/>
      <c r="C3" s="8"/>
    </row>
    <row r="4" spans="1:3" s="5" customFormat="1" ht="24.75" customHeight="1">
      <c r="A4" s="7"/>
      <c r="B4" s="7"/>
      <c r="C4" s="8"/>
    </row>
    <row r="5" spans="1:7" s="5" customFormat="1" ht="12.75" customHeight="1">
      <c r="A5" s="102"/>
      <c r="B5" s="103"/>
      <c r="C5" s="106" t="s">
        <v>117</v>
      </c>
      <c r="D5" s="89"/>
      <c r="E5" s="90"/>
      <c r="F5" s="98" t="s">
        <v>118</v>
      </c>
      <c r="G5" s="98" t="s">
        <v>110</v>
      </c>
    </row>
    <row r="6" spans="1:8" s="5" customFormat="1" ht="41.25" customHeight="1">
      <c r="A6" s="104"/>
      <c r="B6" s="105"/>
      <c r="C6" s="107"/>
      <c r="D6" s="9" t="s">
        <v>16</v>
      </c>
      <c r="E6" s="9" t="s">
        <v>17</v>
      </c>
      <c r="F6" s="99"/>
      <c r="G6" s="99"/>
      <c r="H6" s="12"/>
    </row>
    <row r="7" spans="1:8" s="5" customFormat="1" ht="30" customHeight="1">
      <c r="A7" s="114" t="s">
        <v>18</v>
      </c>
      <c r="B7" s="115"/>
      <c r="C7" s="10">
        <f>'内訳（納税義務者）'!C48</f>
        <v>27566</v>
      </c>
      <c r="D7" s="10">
        <f>'内訳（納税義務者）'!D48</f>
        <v>15347</v>
      </c>
      <c r="E7" s="10">
        <f>'内訳（納税義務者）'!E48</f>
        <v>12219</v>
      </c>
      <c r="F7" s="91">
        <v>26545</v>
      </c>
      <c r="G7" s="93">
        <f>(C7-F7)/F7</f>
        <v>0.03846298737992089</v>
      </c>
      <c r="H7" s="11"/>
    </row>
    <row r="8" spans="3:8" ht="27" customHeight="1">
      <c r="C8" s="1"/>
      <c r="D8" s="1"/>
      <c r="E8" s="1"/>
      <c r="F8" s="1"/>
      <c r="G8" s="1"/>
      <c r="H8" s="1"/>
    </row>
    <row r="9" spans="1:10" ht="22.5" customHeight="1">
      <c r="A9" s="121" t="s">
        <v>0</v>
      </c>
      <c r="B9" s="121"/>
      <c r="C9" s="100" t="s">
        <v>119</v>
      </c>
      <c r="D9" s="100" t="s">
        <v>120</v>
      </c>
      <c r="E9" s="100" t="s">
        <v>115</v>
      </c>
      <c r="F9" s="100" t="s">
        <v>111</v>
      </c>
      <c r="G9" s="118" t="s">
        <v>7</v>
      </c>
      <c r="H9" s="119"/>
      <c r="I9" s="119"/>
      <c r="J9" s="120"/>
    </row>
    <row r="10" spans="1:10" ht="33.75" customHeight="1">
      <c r="A10" s="101"/>
      <c r="B10" s="101"/>
      <c r="C10" s="101"/>
      <c r="D10" s="101"/>
      <c r="E10" s="101"/>
      <c r="F10" s="101"/>
      <c r="G10" s="116" t="s">
        <v>19</v>
      </c>
      <c r="H10" s="117"/>
      <c r="I10" s="125" t="s">
        <v>23</v>
      </c>
      <c r="J10" s="126"/>
    </row>
    <row r="11" spans="1:10" ht="22.5" customHeight="1">
      <c r="A11" s="122"/>
      <c r="B11" s="122"/>
      <c r="C11" s="94" t="s">
        <v>20</v>
      </c>
      <c r="D11" s="94" t="s">
        <v>21</v>
      </c>
      <c r="E11" s="94" t="s">
        <v>22</v>
      </c>
      <c r="F11" s="95" t="s">
        <v>113</v>
      </c>
      <c r="G11" s="123" t="s">
        <v>24</v>
      </c>
      <c r="H11" s="124"/>
      <c r="I11" s="123" t="s">
        <v>114</v>
      </c>
      <c r="J11" s="124"/>
    </row>
    <row r="12" spans="1:10" ht="30.75" customHeight="1">
      <c r="A12" s="109" t="s">
        <v>28</v>
      </c>
      <c r="B12" s="14" t="s">
        <v>3</v>
      </c>
      <c r="C12" s="79">
        <f>'内訳表'!C51</f>
        <v>148097425</v>
      </c>
      <c r="D12" s="79">
        <f>'内訳表'!D51</f>
        <v>147011920</v>
      </c>
      <c r="E12" s="86">
        <v>143775199</v>
      </c>
      <c r="F12" s="92">
        <f>(D12-E12)/E12</f>
        <v>0.022512373639628904</v>
      </c>
      <c r="G12" s="129">
        <f>'内訳表'!E51</f>
        <v>1591860</v>
      </c>
      <c r="H12" s="130"/>
      <c r="I12" s="131">
        <f aca="true" t="shared" si="0" ref="I12:I17">D12-G12</f>
        <v>145420060</v>
      </c>
      <c r="J12" s="132"/>
    </row>
    <row r="13" spans="1:10" ht="30.75" customHeight="1">
      <c r="A13" s="110"/>
      <c r="B13" s="14" t="s">
        <v>1</v>
      </c>
      <c r="C13" s="79">
        <f>'内訳表'!F51</f>
        <v>130037799</v>
      </c>
      <c r="D13" s="79">
        <f>'内訳表'!G51</f>
        <v>125742594</v>
      </c>
      <c r="E13" s="86">
        <v>114950477</v>
      </c>
      <c r="F13" s="92">
        <f aca="true" t="shared" si="1" ref="F13:F24">(D13-E13)/E13</f>
        <v>0.09388492576677172</v>
      </c>
      <c r="G13" s="129">
        <f>'内訳表'!H51</f>
        <v>6791311</v>
      </c>
      <c r="H13" s="130">
        <f>'内訳表'!I51</f>
        <v>3677997</v>
      </c>
      <c r="I13" s="131">
        <f t="shared" si="0"/>
        <v>118951283</v>
      </c>
      <c r="J13" s="132"/>
    </row>
    <row r="14" spans="1:14" ht="30.75" customHeight="1">
      <c r="A14" s="110"/>
      <c r="B14" s="14" t="s">
        <v>4</v>
      </c>
      <c r="C14" s="79">
        <f>'内訳表'!I51</f>
        <v>3677997</v>
      </c>
      <c r="D14" s="79">
        <f>'内訳表'!J51</f>
        <v>2656993</v>
      </c>
      <c r="E14" s="86">
        <v>1948941</v>
      </c>
      <c r="F14" s="92">
        <f t="shared" si="1"/>
        <v>0.3633008900731218</v>
      </c>
      <c r="G14" s="129">
        <f>'内訳表'!K51</f>
        <v>867989</v>
      </c>
      <c r="H14" s="130">
        <f>'内訳表'!L51</f>
        <v>166053</v>
      </c>
      <c r="I14" s="131">
        <f t="shared" si="0"/>
        <v>1789004</v>
      </c>
      <c r="J14" s="132"/>
      <c r="L14" s="2"/>
      <c r="M14" s="2"/>
      <c r="N14" s="2"/>
    </row>
    <row r="15" spans="1:10" ht="30.75" customHeight="1">
      <c r="A15" s="110"/>
      <c r="B15" s="14" t="s">
        <v>5</v>
      </c>
      <c r="C15" s="80">
        <f>'内訳表'!L51</f>
        <v>166053</v>
      </c>
      <c r="D15" s="80">
        <f>'内訳表'!M51</f>
        <v>166053</v>
      </c>
      <c r="E15" s="85">
        <v>242089</v>
      </c>
      <c r="F15" s="92">
        <f t="shared" si="1"/>
        <v>-0.3140828373036363</v>
      </c>
      <c r="G15" s="131">
        <f>'内訳表'!N51</f>
        <v>0</v>
      </c>
      <c r="H15" s="132">
        <f>'内訳表'!O51</f>
        <v>6596530</v>
      </c>
      <c r="I15" s="131">
        <f t="shared" si="0"/>
        <v>166053</v>
      </c>
      <c r="J15" s="132"/>
    </row>
    <row r="16" spans="1:10" ht="30.75" customHeight="1">
      <c r="A16" s="110"/>
      <c r="B16" s="14" t="s">
        <v>2</v>
      </c>
      <c r="C16" s="80">
        <f>'内訳表'!O51</f>
        <v>6596530</v>
      </c>
      <c r="D16" s="80">
        <f>'内訳表'!P51</f>
        <v>6464301</v>
      </c>
      <c r="E16" s="85">
        <v>5745324</v>
      </c>
      <c r="F16" s="92">
        <f t="shared" si="1"/>
        <v>0.12514124529791532</v>
      </c>
      <c r="G16" s="131">
        <f>'内訳表'!Q51</f>
        <v>15093</v>
      </c>
      <c r="H16" s="132">
        <f>'内訳表'!R51</f>
        <v>0</v>
      </c>
      <c r="I16" s="131">
        <f t="shared" si="0"/>
        <v>6449208</v>
      </c>
      <c r="J16" s="132"/>
    </row>
    <row r="17" spans="1:10" ht="30.75" customHeight="1">
      <c r="A17" s="110"/>
      <c r="B17" s="15" t="s">
        <v>8</v>
      </c>
      <c r="C17" s="80">
        <f>'内訳表'!T51</f>
        <v>94307919</v>
      </c>
      <c r="D17" s="80">
        <f>'内訳表'!U51</f>
        <v>93860365</v>
      </c>
      <c r="E17" s="85">
        <v>90091943</v>
      </c>
      <c r="F17" s="92">
        <f t="shared" si="1"/>
        <v>0.0418286238981437</v>
      </c>
      <c r="G17" s="131">
        <f>'内訳表'!V51</f>
        <v>222981</v>
      </c>
      <c r="H17" s="132">
        <f>'内訳表'!W51</f>
        <v>382883723</v>
      </c>
      <c r="I17" s="131">
        <f t="shared" si="0"/>
        <v>93637384</v>
      </c>
      <c r="J17" s="132"/>
    </row>
    <row r="18" spans="1:10" ht="30.75" customHeight="1">
      <c r="A18" s="111"/>
      <c r="B18" s="14" t="s">
        <v>25</v>
      </c>
      <c r="C18" s="80">
        <f aca="true" t="shared" si="2" ref="C18:J18">SUM(C12:C17)</f>
        <v>382883723</v>
      </c>
      <c r="D18" s="80">
        <f t="shared" si="2"/>
        <v>375902226</v>
      </c>
      <c r="E18" s="80">
        <v>356753973</v>
      </c>
      <c r="F18" s="92">
        <f t="shared" si="1"/>
        <v>0.053673552221379185</v>
      </c>
      <c r="G18" s="131">
        <f t="shared" si="2"/>
        <v>9489234</v>
      </c>
      <c r="H18" s="132">
        <f t="shared" si="2"/>
        <v>393324303</v>
      </c>
      <c r="I18" s="131">
        <f t="shared" si="2"/>
        <v>366412992</v>
      </c>
      <c r="J18" s="132">
        <f t="shared" si="2"/>
        <v>0</v>
      </c>
    </row>
    <row r="19" spans="1:10" ht="30.75" customHeight="1">
      <c r="A19" s="109" t="s">
        <v>29</v>
      </c>
      <c r="B19" s="13" t="s">
        <v>9</v>
      </c>
      <c r="C19" s="80">
        <f>'内訳表'!Z51</f>
        <v>142120721</v>
      </c>
      <c r="D19" s="80">
        <f>'内訳表'!AA51</f>
        <v>94377829</v>
      </c>
      <c r="E19" s="85">
        <v>95255419</v>
      </c>
      <c r="F19" s="92">
        <f t="shared" si="1"/>
        <v>-0.009213019156421956</v>
      </c>
      <c r="G19" s="137"/>
      <c r="H19" s="138"/>
      <c r="I19" s="137"/>
      <c r="J19" s="138"/>
    </row>
    <row r="20" spans="1:10" ht="30.75" customHeight="1">
      <c r="A20" s="135"/>
      <c r="B20" s="13" t="s">
        <v>6</v>
      </c>
      <c r="C20" s="80">
        <f>'内訳表'!AB51</f>
        <v>288343782</v>
      </c>
      <c r="D20" s="80">
        <f>'内訳表'!AC51</f>
        <v>182303730</v>
      </c>
      <c r="E20" s="85">
        <v>189702970</v>
      </c>
      <c r="F20" s="92">
        <f t="shared" si="1"/>
        <v>-0.03900434452871244</v>
      </c>
      <c r="G20" s="137"/>
      <c r="H20" s="138"/>
      <c r="I20" s="137"/>
      <c r="J20" s="138"/>
    </row>
    <row r="21" spans="1:10" ht="30.75" customHeight="1">
      <c r="A21" s="136"/>
      <c r="B21" s="14" t="s">
        <v>26</v>
      </c>
      <c r="C21" s="80">
        <f>SUM(C19:C20)</f>
        <v>430464503</v>
      </c>
      <c r="D21" s="80">
        <f>SUM(D19:D20)</f>
        <v>276681559</v>
      </c>
      <c r="E21" s="80">
        <v>284958389</v>
      </c>
      <c r="F21" s="92">
        <f t="shared" si="1"/>
        <v>-0.029045749553279515</v>
      </c>
      <c r="G21" s="137"/>
      <c r="H21" s="138"/>
      <c r="I21" s="137"/>
      <c r="J21" s="138"/>
    </row>
    <row r="22" spans="1:10" ht="33" customHeight="1">
      <c r="A22" s="127" t="s">
        <v>112</v>
      </c>
      <c r="B22" s="128"/>
      <c r="C22" s="96">
        <f>C18+C21</f>
        <v>813348226</v>
      </c>
      <c r="D22" s="96">
        <f>D18+D21</f>
        <v>652583785</v>
      </c>
      <c r="E22" s="96">
        <f>E18+E21</f>
        <v>641712362</v>
      </c>
      <c r="F22" s="97">
        <f t="shared" si="1"/>
        <v>0.01694127095528822</v>
      </c>
      <c r="G22" s="133"/>
      <c r="H22" s="134"/>
      <c r="I22" s="133"/>
      <c r="J22" s="134"/>
    </row>
    <row r="23" spans="1:10" s="77" customFormat="1" ht="30.75" customHeight="1" hidden="1">
      <c r="A23" s="108" t="s">
        <v>108</v>
      </c>
      <c r="B23" s="108"/>
      <c r="C23" s="81">
        <v>682166516</v>
      </c>
      <c r="D23" s="81">
        <v>568185758</v>
      </c>
      <c r="E23" s="87"/>
      <c r="F23" s="92" t="e">
        <f t="shared" si="1"/>
        <v>#DIV/0!</v>
      </c>
      <c r="G23" s="82"/>
      <c r="H23" s="83"/>
      <c r="I23" s="82"/>
      <c r="J23" s="83"/>
    </row>
    <row r="24" spans="1:10" s="77" customFormat="1" ht="30.75" customHeight="1" hidden="1">
      <c r="A24" s="108" t="s">
        <v>109</v>
      </c>
      <c r="B24" s="108"/>
      <c r="C24" s="84">
        <f>(C22-C23)/C23</f>
        <v>0.19230159634513636</v>
      </c>
      <c r="D24" s="84">
        <f>(D22-D23)/D23</f>
        <v>0.14853949753524093</v>
      </c>
      <c r="E24" s="88"/>
      <c r="F24" s="92" t="e">
        <f t="shared" si="1"/>
        <v>#DIV/0!</v>
      </c>
      <c r="G24" s="82"/>
      <c r="H24" s="83"/>
      <c r="I24" s="82"/>
      <c r="J24" s="83"/>
    </row>
    <row r="25" s="77" customFormat="1" ht="13.5"/>
    <row r="26" s="77" customFormat="1" ht="13.5"/>
    <row r="27" s="77" customFormat="1" ht="13.5"/>
    <row r="28" s="78" customFormat="1" ht="13.5"/>
  </sheetData>
  <sheetProtection/>
  <mergeCells count="43">
    <mergeCell ref="G22:H22"/>
    <mergeCell ref="I22:J22"/>
    <mergeCell ref="A19:A21"/>
    <mergeCell ref="I19:J19"/>
    <mergeCell ref="I20:J20"/>
    <mergeCell ref="I21:J21"/>
    <mergeCell ref="G19:H19"/>
    <mergeCell ref="G20:H20"/>
    <mergeCell ref="G21:H21"/>
    <mergeCell ref="I14:J14"/>
    <mergeCell ref="I15:J15"/>
    <mergeCell ref="G18:H18"/>
    <mergeCell ref="I18:J18"/>
    <mergeCell ref="G16:H16"/>
    <mergeCell ref="G17:H17"/>
    <mergeCell ref="I16:J16"/>
    <mergeCell ref="I17:J17"/>
    <mergeCell ref="G11:H11"/>
    <mergeCell ref="I10:J10"/>
    <mergeCell ref="A22:B22"/>
    <mergeCell ref="I11:J11"/>
    <mergeCell ref="G12:H12"/>
    <mergeCell ref="G13:H13"/>
    <mergeCell ref="G14:H14"/>
    <mergeCell ref="G15:H15"/>
    <mergeCell ref="I12:J12"/>
    <mergeCell ref="I13:J13"/>
    <mergeCell ref="A23:B23"/>
    <mergeCell ref="A24:B24"/>
    <mergeCell ref="A12:A18"/>
    <mergeCell ref="A1:I1"/>
    <mergeCell ref="A7:B7"/>
    <mergeCell ref="G10:H10"/>
    <mergeCell ref="G9:J9"/>
    <mergeCell ref="D9:D10"/>
    <mergeCell ref="C9:C10"/>
    <mergeCell ref="A9:B11"/>
    <mergeCell ref="F5:F6"/>
    <mergeCell ref="G5:G6"/>
    <mergeCell ref="F9:F10"/>
    <mergeCell ref="A5:B6"/>
    <mergeCell ref="E9:E10"/>
    <mergeCell ref="C5:C6"/>
  </mergeCells>
  <printOptions horizontalCentered="1"/>
  <pageMargins left="0.7874015748031497" right="0.7874015748031497" top="0.9055118110236221" bottom="0.984251968503937" header="0.5118110236220472" footer="0.5118110236220472"/>
  <pageSetup horizontalDpi="600" verticalDpi="600" orientation="landscape" paperSize="9" scale="79" r:id="rId1"/>
  <headerFooter alignWithMargins="0">
    <oddFooter>&amp;R&amp;"ＭＳ Ｐ明朝,標準" H27概要調書（償却資産概況）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8"/>
  <sheetViews>
    <sheetView showGridLines="0" view="pageBreakPreview" zoomScale="85" zoomScaleNormal="75" zoomScaleSheetLayoutView="85" workbookViewId="0" topLeftCell="B1">
      <selection activeCell="I51" sqref="I51"/>
    </sheetView>
  </sheetViews>
  <sheetFormatPr defaultColWidth="9.00390625" defaultRowHeight="13.5"/>
  <cols>
    <col min="1" max="1" width="3.50390625" style="17" customWidth="1"/>
    <col min="2" max="2" width="14.75390625" style="17" customWidth="1"/>
    <col min="3" max="11" width="14.625" style="17" customWidth="1"/>
    <col min="12" max="16384" width="9.00390625" style="17" customWidth="1"/>
  </cols>
  <sheetData>
    <row r="1" ht="18.75">
      <c r="A1" s="16" t="s">
        <v>72</v>
      </c>
    </row>
    <row r="2" s="18" customFormat="1" ht="17.25"/>
    <row r="3" spans="1:11" s="19" customFormat="1" ht="17.25" customHeight="1">
      <c r="A3" s="142" t="s">
        <v>73</v>
      </c>
      <c r="B3" s="140" t="s">
        <v>74</v>
      </c>
      <c r="C3" s="139" t="s">
        <v>75</v>
      </c>
      <c r="D3" s="139"/>
      <c r="E3" s="139"/>
      <c r="F3" s="139" t="s">
        <v>76</v>
      </c>
      <c r="G3" s="139"/>
      <c r="H3" s="139"/>
      <c r="I3" s="139" t="s">
        <v>77</v>
      </c>
      <c r="J3" s="139"/>
      <c r="K3" s="139"/>
    </row>
    <row r="4" spans="1:11" s="19" customFormat="1" ht="54" customHeight="1">
      <c r="A4" s="142"/>
      <c r="B4" s="141"/>
      <c r="C4" s="20" t="s">
        <v>30</v>
      </c>
      <c r="D4" s="20" t="s">
        <v>16</v>
      </c>
      <c r="E4" s="20" t="s">
        <v>17</v>
      </c>
      <c r="F4" s="20" t="s">
        <v>30</v>
      </c>
      <c r="G4" s="20" t="s">
        <v>16</v>
      </c>
      <c r="H4" s="20" t="s">
        <v>17</v>
      </c>
      <c r="I4" s="20" t="s">
        <v>30</v>
      </c>
      <c r="J4" s="20" t="s">
        <v>16</v>
      </c>
      <c r="K4" s="20" t="s">
        <v>17</v>
      </c>
    </row>
    <row r="5" spans="1:14" s="19" customFormat="1" ht="15" customHeight="1">
      <c r="A5" s="21">
        <v>1</v>
      </c>
      <c r="B5" s="22" t="s">
        <v>31</v>
      </c>
      <c r="C5" s="23">
        <v>8618</v>
      </c>
      <c r="D5" s="23">
        <v>5663</v>
      </c>
      <c r="E5" s="23">
        <v>2955</v>
      </c>
      <c r="F5" s="23">
        <v>2755</v>
      </c>
      <c r="G5" s="23">
        <v>2156</v>
      </c>
      <c r="H5" s="23">
        <v>599</v>
      </c>
      <c r="I5" s="23">
        <v>5863</v>
      </c>
      <c r="J5" s="23">
        <v>3507</v>
      </c>
      <c r="K5" s="23">
        <v>2356</v>
      </c>
      <c r="L5" s="19" t="str">
        <f aca="true" t="shared" si="0" ref="L5:L15">IF(F5+I5=C5,"○","×")</f>
        <v>○</v>
      </c>
      <c r="M5" s="19" t="str">
        <f aca="true" t="shared" si="1" ref="M5:M15">IF(G5+J5=D5,"○","×")</f>
        <v>○</v>
      </c>
      <c r="N5" s="19" t="str">
        <f aca="true" t="shared" si="2" ref="N5:N15">IF(H5+K5=E5,"○","×")</f>
        <v>○</v>
      </c>
    </row>
    <row r="6" spans="1:14" s="19" customFormat="1" ht="15" customHeight="1">
      <c r="A6" s="24">
        <v>2</v>
      </c>
      <c r="B6" s="25" t="s">
        <v>32</v>
      </c>
      <c r="C6" s="26">
        <v>1416</v>
      </c>
      <c r="D6" s="26">
        <v>775</v>
      </c>
      <c r="E6" s="26">
        <v>641</v>
      </c>
      <c r="F6" s="26">
        <v>148</v>
      </c>
      <c r="G6" s="26">
        <v>91</v>
      </c>
      <c r="H6" s="26">
        <v>57</v>
      </c>
      <c r="I6" s="26">
        <v>1268</v>
      </c>
      <c r="J6" s="26">
        <v>684</v>
      </c>
      <c r="K6" s="26">
        <v>584</v>
      </c>
      <c r="L6" s="19" t="str">
        <f t="shared" si="0"/>
        <v>○</v>
      </c>
      <c r="M6" s="19" t="str">
        <f t="shared" si="1"/>
        <v>○</v>
      </c>
      <c r="N6" s="19" t="str">
        <f t="shared" si="2"/>
        <v>○</v>
      </c>
    </row>
    <row r="7" spans="1:14" s="19" customFormat="1" ht="15" customHeight="1">
      <c r="A7" s="24">
        <v>3</v>
      </c>
      <c r="B7" s="25" t="s">
        <v>33</v>
      </c>
      <c r="C7" s="26">
        <v>732</v>
      </c>
      <c r="D7" s="26">
        <v>334</v>
      </c>
      <c r="E7" s="26">
        <v>398</v>
      </c>
      <c r="F7" s="26">
        <v>57</v>
      </c>
      <c r="G7" s="26">
        <v>37</v>
      </c>
      <c r="H7" s="26">
        <v>20</v>
      </c>
      <c r="I7" s="26">
        <v>675</v>
      </c>
      <c r="J7" s="26">
        <v>297</v>
      </c>
      <c r="K7" s="26">
        <v>378</v>
      </c>
      <c r="L7" s="19" t="str">
        <f t="shared" si="0"/>
        <v>○</v>
      </c>
      <c r="M7" s="19" t="str">
        <f t="shared" si="1"/>
        <v>○</v>
      </c>
      <c r="N7" s="19" t="str">
        <f t="shared" si="2"/>
        <v>○</v>
      </c>
    </row>
    <row r="8" spans="1:14" s="19" customFormat="1" ht="15" customHeight="1">
      <c r="A8" s="24">
        <v>4</v>
      </c>
      <c r="B8" s="25" t="s">
        <v>34</v>
      </c>
      <c r="C8" s="26">
        <v>2182</v>
      </c>
      <c r="D8" s="26">
        <v>1149</v>
      </c>
      <c r="E8" s="26">
        <v>1033</v>
      </c>
      <c r="F8" s="26">
        <v>61</v>
      </c>
      <c r="G8" s="26">
        <v>38</v>
      </c>
      <c r="H8" s="26">
        <v>23</v>
      </c>
      <c r="I8" s="26">
        <v>2121</v>
      </c>
      <c r="J8" s="26">
        <v>1111</v>
      </c>
      <c r="K8" s="26">
        <v>1010</v>
      </c>
      <c r="L8" s="19" t="str">
        <f t="shared" si="0"/>
        <v>○</v>
      </c>
      <c r="M8" s="19" t="str">
        <f t="shared" si="1"/>
        <v>○</v>
      </c>
      <c r="N8" s="19" t="str">
        <f t="shared" si="2"/>
        <v>○</v>
      </c>
    </row>
    <row r="9" spans="1:14" s="19" customFormat="1" ht="15" customHeight="1">
      <c r="A9" s="24">
        <v>5</v>
      </c>
      <c r="B9" s="25" t="s">
        <v>35</v>
      </c>
      <c r="C9" s="26">
        <v>1157</v>
      </c>
      <c r="D9" s="26">
        <v>598</v>
      </c>
      <c r="E9" s="26">
        <v>559</v>
      </c>
      <c r="F9" s="26">
        <v>126</v>
      </c>
      <c r="G9" s="26">
        <v>93</v>
      </c>
      <c r="H9" s="26">
        <v>33</v>
      </c>
      <c r="I9" s="26">
        <v>1031</v>
      </c>
      <c r="J9" s="26">
        <v>505</v>
      </c>
      <c r="K9" s="26">
        <v>526</v>
      </c>
      <c r="L9" s="19" t="str">
        <f t="shared" si="0"/>
        <v>○</v>
      </c>
      <c r="M9" s="19" t="str">
        <f t="shared" si="1"/>
        <v>○</v>
      </c>
      <c r="N9" s="19" t="str">
        <f t="shared" si="2"/>
        <v>○</v>
      </c>
    </row>
    <row r="10" spans="1:14" s="19" customFormat="1" ht="15" customHeight="1">
      <c r="A10" s="24">
        <v>6</v>
      </c>
      <c r="B10" s="25" t="s">
        <v>36</v>
      </c>
      <c r="C10" s="26">
        <v>866</v>
      </c>
      <c r="D10" s="26">
        <v>361</v>
      </c>
      <c r="E10" s="26">
        <v>505</v>
      </c>
      <c r="F10" s="26">
        <v>57</v>
      </c>
      <c r="G10" s="26">
        <v>29</v>
      </c>
      <c r="H10" s="26">
        <v>28</v>
      </c>
      <c r="I10" s="26">
        <v>809</v>
      </c>
      <c r="J10" s="26">
        <v>332</v>
      </c>
      <c r="K10" s="26">
        <v>477</v>
      </c>
      <c r="L10" s="19" t="str">
        <f t="shared" si="0"/>
        <v>○</v>
      </c>
      <c r="M10" s="19" t="str">
        <f t="shared" si="1"/>
        <v>○</v>
      </c>
      <c r="N10" s="19" t="str">
        <f t="shared" si="2"/>
        <v>○</v>
      </c>
    </row>
    <row r="11" spans="1:14" s="19" customFormat="1" ht="15" customHeight="1">
      <c r="A11" s="24">
        <v>7</v>
      </c>
      <c r="B11" s="25" t="s">
        <v>37</v>
      </c>
      <c r="C11" s="26">
        <v>1898</v>
      </c>
      <c r="D11" s="26">
        <v>998</v>
      </c>
      <c r="E11" s="26">
        <v>900</v>
      </c>
      <c r="F11" s="26">
        <v>197</v>
      </c>
      <c r="G11" s="26">
        <v>134</v>
      </c>
      <c r="H11" s="26">
        <v>63</v>
      </c>
      <c r="I11" s="26">
        <v>1701</v>
      </c>
      <c r="J11" s="26">
        <v>864</v>
      </c>
      <c r="K11" s="26">
        <v>837</v>
      </c>
      <c r="L11" s="19" t="str">
        <f t="shared" si="0"/>
        <v>○</v>
      </c>
      <c r="M11" s="19" t="str">
        <f t="shared" si="1"/>
        <v>○</v>
      </c>
      <c r="N11" s="19" t="str">
        <f t="shared" si="2"/>
        <v>○</v>
      </c>
    </row>
    <row r="12" spans="1:14" s="19" customFormat="1" ht="15" customHeight="1">
      <c r="A12" s="24">
        <v>8</v>
      </c>
      <c r="B12" s="25" t="s">
        <v>78</v>
      </c>
      <c r="C12" s="26">
        <v>1210</v>
      </c>
      <c r="D12" s="26">
        <v>621</v>
      </c>
      <c r="E12" s="26">
        <v>589</v>
      </c>
      <c r="F12" s="26">
        <v>140</v>
      </c>
      <c r="G12" s="26">
        <v>97</v>
      </c>
      <c r="H12" s="26">
        <v>43</v>
      </c>
      <c r="I12" s="26">
        <v>1070</v>
      </c>
      <c r="J12" s="26">
        <v>524</v>
      </c>
      <c r="K12" s="26">
        <v>546</v>
      </c>
      <c r="L12" s="19" t="str">
        <f t="shared" si="0"/>
        <v>○</v>
      </c>
      <c r="M12" s="19" t="str">
        <f t="shared" si="1"/>
        <v>○</v>
      </c>
      <c r="N12" s="19" t="str">
        <f t="shared" si="2"/>
        <v>○</v>
      </c>
    </row>
    <row r="13" spans="1:14" s="19" customFormat="1" ht="15" customHeight="1">
      <c r="A13" s="24">
        <v>9</v>
      </c>
      <c r="B13" s="25" t="s">
        <v>79</v>
      </c>
      <c r="C13" s="26">
        <v>1448</v>
      </c>
      <c r="D13" s="26">
        <v>662</v>
      </c>
      <c r="E13" s="26">
        <v>786</v>
      </c>
      <c r="F13" s="26">
        <v>78</v>
      </c>
      <c r="G13" s="26">
        <v>49</v>
      </c>
      <c r="H13" s="26">
        <v>29</v>
      </c>
      <c r="I13" s="26">
        <v>1370</v>
      </c>
      <c r="J13" s="26">
        <v>613</v>
      </c>
      <c r="K13" s="26">
        <v>757</v>
      </c>
      <c r="L13" s="19" t="str">
        <f t="shared" si="0"/>
        <v>○</v>
      </c>
      <c r="M13" s="19" t="str">
        <f t="shared" si="1"/>
        <v>○</v>
      </c>
      <c r="N13" s="19" t="str">
        <f t="shared" si="2"/>
        <v>○</v>
      </c>
    </row>
    <row r="14" spans="1:14" s="19" customFormat="1" ht="15" customHeight="1">
      <c r="A14" s="24">
        <v>10</v>
      </c>
      <c r="B14" s="25" t="s">
        <v>80</v>
      </c>
      <c r="C14" s="26">
        <v>1053</v>
      </c>
      <c r="D14" s="26">
        <v>585</v>
      </c>
      <c r="E14" s="26">
        <v>468</v>
      </c>
      <c r="F14" s="26">
        <v>276</v>
      </c>
      <c r="G14" s="26">
        <v>233</v>
      </c>
      <c r="H14" s="26">
        <v>43</v>
      </c>
      <c r="I14" s="26">
        <v>777</v>
      </c>
      <c r="J14" s="26">
        <v>352</v>
      </c>
      <c r="K14" s="26">
        <v>425</v>
      </c>
      <c r="L14" s="19" t="str">
        <f t="shared" si="0"/>
        <v>○</v>
      </c>
      <c r="M14" s="19" t="str">
        <f t="shared" si="1"/>
        <v>○</v>
      </c>
      <c r="N14" s="19" t="str">
        <f t="shared" si="2"/>
        <v>○</v>
      </c>
    </row>
    <row r="15" spans="1:14" s="19" customFormat="1" ht="15" customHeight="1">
      <c r="A15" s="27">
        <v>11</v>
      </c>
      <c r="B15" s="28" t="s">
        <v>81</v>
      </c>
      <c r="C15" s="29">
        <v>561</v>
      </c>
      <c r="D15" s="29">
        <v>274</v>
      </c>
      <c r="E15" s="29">
        <v>287</v>
      </c>
      <c r="F15" s="29">
        <v>76</v>
      </c>
      <c r="G15" s="29">
        <v>51</v>
      </c>
      <c r="H15" s="29">
        <v>25</v>
      </c>
      <c r="I15" s="29">
        <v>485</v>
      </c>
      <c r="J15" s="29">
        <v>223</v>
      </c>
      <c r="K15" s="29">
        <v>262</v>
      </c>
      <c r="L15" s="19" t="str">
        <f t="shared" si="0"/>
        <v>○</v>
      </c>
      <c r="M15" s="19" t="str">
        <f t="shared" si="1"/>
        <v>○</v>
      </c>
      <c r="N15" s="19" t="str">
        <f t="shared" si="2"/>
        <v>○</v>
      </c>
    </row>
    <row r="16" spans="1:14" s="19" customFormat="1" ht="15" customHeight="1">
      <c r="A16" s="30"/>
      <c r="B16" s="31" t="s">
        <v>82</v>
      </c>
      <c r="C16" s="32">
        <f>SUM(C5:C15)</f>
        <v>21141</v>
      </c>
      <c r="D16" s="32">
        <f aca="true" t="shared" si="3" ref="D16:K16">SUM(D5:D15)</f>
        <v>12020</v>
      </c>
      <c r="E16" s="32">
        <f t="shared" si="3"/>
        <v>9121</v>
      </c>
      <c r="F16" s="32">
        <f t="shared" si="3"/>
        <v>3971</v>
      </c>
      <c r="G16" s="32">
        <f t="shared" si="3"/>
        <v>3008</v>
      </c>
      <c r="H16" s="32">
        <f t="shared" si="3"/>
        <v>963</v>
      </c>
      <c r="I16" s="32">
        <f t="shared" si="3"/>
        <v>17170</v>
      </c>
      <c r="J16" s="32">
        <f t="shared" si="3"/>
        <v>9012</v>
      </c>
      <c r="K16" s="32">
        <f t="shared" si="3"/>
        <v>8158</v>
      </c>
      <c r="L16" s="19" t="str">
        <f>IF(F16+I16=C16,"○","×")</f>
        <v>○</v>
      </c>
      <c r="M16" s="19" t="str">
        <f>IF(G16+J16=D16,"○","×")</f>
        <v>○</v>
      </c>
      <c r="N16" s="19" t="str">
        <f>IF(H16+K16=E16,"○","×")</f>
        <v>○</v>
      </c>
    </row>
    <row r="17" spans="1:14" s="19" customFormat="1" ht="15" customHeight="1">
      <c r="A17" s="33">
        <v>12</v>
      </c>
      <c r="B17" s="34" t="s">
        <v>42</v>
      </c>
      <c r="C17" s="35">
        <v>137</v>
      </c>
      <c r="D17" s="35">
        <v>66</v>
      </c>
      <c r="E17" s="35">
        <v>71</v>
      </c>
      <c r="F17" s="35">
        <v>3</v>
      </c>
      <c r="G17" s="35">
        <v>2</v>
      </c>
      <c r="H17" s="35">
        <v>1</v>
      </c>
      <c r="I17" s="35">
        <v>134</v>
      </c>
      <c r="J17" s="35">
        <v>64</v>
      </c>
      <c r="K17" s="35">
        <v>70</v>
      </c>
      <c r="L17" s="19" t="str">
        <f aca="true" t="shared" si="4" ref="L17:L48">IF(F17+I17=C17,"○","×")</f>
        <v>○</v>
      </c>
      <c r="M17" s="19" t="str">
        <f aca="true" t="shared" si="5" ref="M17:M48">IF(G17+J17=D17,"○","×")</f>
        <v>○</v>
      </c>
      <c r="N17" s="19" t="str">
        <f aca="true" t="shared" si="6" ref="N17:N48">IF(H17+K17=E17,"○","×")</f>
        <v>○</v>
      </c>
    </row>
    <row r="18" spans="1:14" s="19" customFormat="1" ht="15" customHeight="1">
      <c r="A18" s="24">
        <v>13</v>
      </c>
      <c r="B18" s="25" t="s">
        <v>43</v>
      </c>
      <c r="C18" s="26">
        <v>98</v>
      </c>
      <c r="D18" s="26">
        <v>57</v>
      </c>
      <c r="E18" s="26">
        <v>41</v>
      </c>
      <c r="F18" s="26">
        <v>1</v>
      </c>
      <c r="G18" s="26">
        <v>0</v>
      </c>
      <c r="H18" s="26">
        <v>1</v>
      </c>
      <c r="I18" s="26">
        <v>97</v>
      </c>
      <c r="J18" s="26">
        <v>57</v>
      </c>
      <c r="K18" s="26">
        <v>40</v>
      </c>
      <c r="L18" s="19" t="str">
        <f t="shared" si="4"/>
        <v>○</v>
      </c>
      <c r="M18" s="19" t="str">
        <f t="shared" si="5"/>
        <v>○</v>
      </c>
      <c r="N18" s="19" t="str">
        <f t="shared" si="6"/>
        <v>○</v>
      </c>
    </row>
    <row r="19" spans="1:14" s="19" customFormat="1" ht="15" customHeight="1">
      <c r="A19" s="24">
        <v>14</v>
      </c>
      <c r="B19" s="25" t="s">
        <v>44</v>
      </c>
      <c r="C19" s="26">
        <v>64</v>
      </c>
      <c r="D19" s="26">
        <v>38</v>
      </c>
      <c r="E19" s="26">
        <v>26</v>
      </c>
      <c r="F19" s="26">
        <v>3</v>
      </c>
      <c r="G19" s="26">
        <v>1</v>
      </c>
      <c r="H19" s="26">
        <v>2</v>
      </c>
      <c r="I19" s="26">
        <v>61</v>
      </c>
      <c r="J19" s="26">
        <v>37</v>
      </c>
      <c r="K19" s="26">
        <v>24</v>
      </c>
      <c r="L19" s="19" t="str">
        <f t="shared" si="4"/>
        <v>○</v>
      </c>
      <c r="M19" s="19" t="str">
        <f t="shared" si="5"/>
        <v>○</v>
      </c>
      <c r="N19" s="19" t="str">
        <f t="shared" si="6"/>
        <v>○</v>
      </c>
    </row>
    <row r="20" spans="1:14" s="19" customFormat="1" ht="15" customHeight="1">
      <c r="A20" s="24">
        <v>15</v>
      </c>
      <c r="B20" s="25" t="s">
        <v>45</v>
      </c>
      <c r="C20" s="26">
        <v>187</v>
      </c>
      <c r="D20" s="26">
        <v>79</v>
      </c>
      <c r="E20" s="26">
        <v>108</v>
      </c>
      <c r="F20" s="26">
        <v>21</v>
      </c>
      <c r="G20" s="26">
        <v>2</v>
      </c>
      <c r="H20" s="26">
        <v>19</v>
      </c>
      <c r="I20" s="26">
        <v>166</v>
      </c>
      <c r="J20" s="26">
        <v>77</v>
      </c>
      <c r="K20" s="26">
        <v>89</v>
      </c>
      <c r="L20" s="19" t="str">
        <f t="shared" si="4"/>
        <v>○</v>
      </c>
      <c r="M20" s="19" t="str">
        <f t="shared" si="5"/>
        <v>○</v>
      </c>
      <c r="N20" s="19" t="str">
        <f t="shared" si="6"/>
        <v>○</v>
      </c>
    </row>
    <row r="21" spans="1:14" s="19" customFormat="1" ht="15" customHeight="1">
      <c r="A21" s="24">
        <v>16</v>
      </c>
      <c r="B21" s="25" t="s">
        <v>46</v>
      </c>
      <c r="C21" s="26">
        <v>194</v>
      </c>
      <c r="D21" s="26">
        <v>68</v>
      </c>
      <c r="E21" s="26">
        <v>126</v>
      </c>
      <c r="F21" s="26">
        <v>11</v>
      </c>
      <c r="G21" s="26">
        <v>4</v>
      </c>
      <c r="H21" s="26">
        <v>7</v>
      </c>
      <c r="I21" s="26">
        <v>183</v>
      </c>
      <c r="J21" s="26">
        <v>64</v>
      </c>
      <c r="K21" s="26">
        <v>119</v>
      </c>
      <c r="L21" s="19" t="str">
        <f t="shared" si="4"/>
        <v>○</v>
      </c>
      <c r="M21" s="19" t="str">
        <f t="shared" si="5"/>
        <v>○</v>
      </c>
      <c r="N21" s="19" t="str">
        <f t="shared" si="6"/>
        <v>○</v>
      </c>
    </row>
    <row r="22" spans="1:14" s="19" customFormat="1" ht="15" customHeight="1">
      <c r="A22" s="24">
        <v>17</v>
      </c>
      <c r="B22" s="25" t="s">
        <v>47</v>
      </c>
      <c r="C22" s="26">
        <v>277</v>
      </c>
      <c r="D22" s="26">
        <v>116</v>
      </c>
      <c r="E22" s="26">
        <v>161</v>
      </c>
      <c r="F22" s="26">
        <v>15</v>
      </c>
      <c r="G22" s="26">
        <v>11</v>
      </c>
      <c r="H22" s="26">
        <v>4</v>
      </c>
      <c r="I22" s="26">
        <v>262</v>
      </c>
      <c r="J22" s="26">
        <v>105</v>
      </c>
      <c r="K22" s="26">
        <v>157</v>
      </c>
      <c r="L22" s="19" t="str">
        <f t="shared" si="4"/>
        <v>○</v>
      </c>
      <c r="M22" s="19" t="str">
        <f t="shared" si="5"/>
        <v>○</v>
      </c>
      <c r="N22" s="19" t="str">
        <f t="shared" si="6"/>
        <v>○</v>
      </c>
    </row>
    <row r="23" spans="1:14" s="19" customFormat="1" ht="15" customHeight="1">
      <c r="A23" s="24">
        <v>18</v>
      </c>
      <c r="B23" s="25" t="s">
        <v>48</v>
      </c>
      <c r="C23" s="26">
        <v>155</v>
      </c>
      <c r="D23" s="26">
        <v>81</v>
      </c>
      <c r="E23" s="26">
        <v>74</v>
      </c>
      <c r="F23" s="26">
        <v>3</v>
      </c>
      <c r="G23" s="26">
        <v>1</v>
      </c>
      <c r="H23" s="26">
        <v>2</v>
      </c>
      <c r="I23" s="26">
        <v>152</v>
      </c>
      <c r="J23" s="26">
        <v>80</v>
      </c>
      <c r="K23" s="26">
        <v>72</v>
      </c>
      <c r="L23" s="19" t="str">
        <f t="shared" si="4"/>
        <v>○</v>
      </c>
      <c r="M23" s="19" t="str">
        <f t="shared" si="5"/>
        <v>○</v>
      </c>
      <c r="N23" s="19" t="str">
        <f t="shared" si="6"/>
        <v>○</v>
      </c>
    </row>
    <row r="24" spans="1:14" s="19" customFormat="1" ht="15" customHeight="1">
      <c r="A24" s="24">
        <v>19</v>
      </c>
      <c r="B24" s="25" t="s">
        <v>49</v>
      </c>
      <c r="C24" s="26">
        <v>140</v>
      </c>
      <c r="D24" s="26">
        <v>62</v>
      </c>
      <c r="E24" s="26">
        <v>78</v>
      </c>
      <c r="F24" s="26">
        <v>0</v>
      </c>
      <c r="G24" s="26">
        <v>0</v>
      </c>
      <c r="H24" s="26">
        <v>0</v>
      </c>
      <c r="I24" s="26">
        <v>140</v>
      </c>
      <c r="J24" s="26">
        <v>62</v>
      </c>
      <c r="K24" s="26">
        <v>78</v>
      </c>
      <c r="L24" s="19" t="str">
        <f t="shared" si="4"/>
        <v>○</v>
      </c>
      <c r="M24" s="19" t="str">
        <f t="shared" si="5"/>
        <v>○</v>
      </c>
      <c r="N24" s="19" t="str">
        <f t="shared" si="6"/>
        <v>○</v>
      </c>
    </row>
    <row r="25" spans="1:14" s="19" customFormat="1" ht="15" customHeight="1">
      <c r="A25" s="24">
        <v>20</v>
      </c>
      <c r="B25" s="25" t="s">
        <v>50</v>
      </c>
      <c r="C25" s="26">
        <v>108</v>
      </c>
      <c r="D25" s="26">
        <v>52</v>
      </c>
      <c r="E25" s="26">
        <v>56</v>
      </c>
      <c r="F25" s="26">
        <v>5</v>
      </c>
      <c r="G25" s="26">
        <v>3</v>
      </c>
      <c r="H25" s="26">
        <v>2</v>
      </c>
      <c r="I25" s="26">
        <v>103</v>
      </c>
      <c r="J25" s="26">
        <v>49</v>
      </c>
      <c r="K25" s="26">
        <v>54</v>
      </c>
      <c r="L25" s="19" t="str">
        <f t="shared" si="4"/>
        <v>○</v>
      </c>
      <c r="M25" s="19" t="str">
        <f t="shared" si="5"/>
        <v>○</v>
      </c>
      <c r="N25" s="19" t="str">
        <f t="shared" si="6"/>
        <v>○</v>
      </c>
    </row>
    <row r="26" spans="1:14" s="19" customFormat="1" ht="15" customHeight="1">
      <c r="A26" s="24">
        <v>21</v>
      </c>
      <c r="B26" s="25" t="s">
        <v>51</v>
      </c>
      <c r="C26" s="26">
        <v>318</v>
      </c>
      <c r="D26" s="26">
        <v>140</v>
      </c>
      <c r="E26" s="26">
        <v>178</v>
      </c>
      <c r="F26" s="26">
        <v>17</v>
      </c>
      <c r="G26" s="26">
        <v>10</v>
      </c>
      <c r="H26" s="26">
        <v>7</v>
      </c>
      <c r="I26" s="26">
        <v>301</v>
      </c>
      <c r="J26" s="26">
        <v>130</v>
      </c>
      <c r="K26" s="26">
        <v>171</v>
      </c>
      <c r="L26" s="19" t="str">
        <f t="shared" si="4"/>
        <v>○</v>
      </c>
      <c r="M26" s="19" t="str">
        <f t="shared" si="5"/>
        <v>○</v>
      </c>
      <c r="N26" s="19" t="str">
        <f t="shared" si="6"/>
        <v>○</v>
      </c>
    </row>
    <row r="27" spans="1:14" s="19" customFormat="1" ht="15" customHeight="1">
      <c r="A27" s="24">
        <v>22</v>
      </c>
      <c r="B27" s="25" t="s">
        <v>52</v>
      </c>
      <c r="C27" s="26">
        <v>223</v>
      </c>
      <c r="D27" s="26">
        <v>120</v>
      </c>
      <c r="E27" s="26">
        <v>103</v>
      </c>
      <c r="F27" s="26">
        <v>12</v>
      </c>
      <c r="G27" s="26">
        <v>11</v>
      </c>
      <c r="H27" s="26">
        <v>1</v>
      </c>
      <c r="I27" s="26">
        <v>211</v>
      </c>
      <c r="J27" s="26">
        <v>109</v>
      </c>
      <c r="K27" s="26">
        <v>102</v>
      </c>
      <c r="L27" s="19" t="str">
        <f t="shared" si="4"/>
        <v>○</v>
      </c>
      <c r="M27" s="19" t="str">
        <f t="shared" si="5"/>
        <v>○</v>
      </c>
      <c r="N27" s="19" t="str">
        <f t="shared" si="6"/>
        <v>○</v>
      </c>
    </row>
    <row r="28" spans="1:14" s="19" customFormat="1" ht="15" customHeight="1">
      <c r="A28" s="36">
        <v>23</v>
      </c>
      <c r="B28" s="25" t="s">
        <v>53</v>
      </c>
      <c r="C28" s="26">
        <v>769</v>
      </c>
      <c r="D28" s="26">
        <v>379</v>
      </c>
      <c r="E28" s="26">
        <v>390</v>
      </c>
      <c r="F28" s="26">
        <v>74</v>
      </c>
      <c r="G28" s="26">
        <v>51</v>
      </c>
      <c r="H28" s="26">
        <v>23</v>
      </c>
      <c r="I28" s="26">
        <v>695</v>
      </c>
      <c r="J28" s="26">
        <v>328</v>
      </c>
      <c r="K28" s="26">
        <v>367</v>
      </c>
      <c r="L28" s="19" t="str">
        <f t="shared" si="4"/>
        <v>○</v>
      </c>
      <c r="M28" s="19" t="str">
        <f t="shared" si="5"/>
        <v>○</v>
      </c>
      <c r="N28" s="19" t="str">
        <f t="shared" si="6"/>
        <v>○</v>
      </c>
    </row>
    <row r="29" spans="1:14" s="19" customFormat="1" ht="15" customHeight="1">
      <c r="A29" s="24">
        <v>24</v>
      </c>
      <c r="B29" s="25" t="s">
        <v>54</v>
      </c>
      <c r="C29" s="26">
        <v>263</v>
      </c>
      <c r="D29" s="26">
        <v>151</v>
      </c>
      <c r="E29" s="26">
        <v>112</v>
      </c>
      <c r="F29" s="26">
        <v>56</v>
      </c>
      <c r="G29" s="26">
        <v>49</v>
      </c>
      <c r="H29" s="26">
        <v>7</v>
      </c>
      <c r="I29" s="26">
        <v>207</v>
      </c>
      <c r="J29" s="26">
        <v>102</v>
      </c>
      <c r="K29" s="26">
        <v>105</v>
      </c>
      <c r="L29" s="19" t="str">
        <f t="shared" si="4"/>
        <v>○</v>
      </c>
      <c r="M29" s="19" t="str">
        <f t="shared" si="5"/>
        <v>○</v>
      </c>
      <c r="N29" s="19" t="str">
        <f t="shared" si="6"/>
        <v>○</v>
      </c>
    </row>
    <row r="30" spans="1:14" s="19" customFormat="1" ht="15" customHeight="1">
      <c r="A30" s="24">
        <v>25</v>
      </c>
      <c r="B30" s="25" t="s">
        <v>55</v>
      </c>
      <c r="C30" s="26">
        <v>355</v>
      </c>
      <c r="D30" s="26">
        <v>179</v>
      </c>
      <c r="E30" s="26">
        <v>176</v>
      </c>
      <c r="F30" s="26">
        <v>25</v>
      </c>
      <c r="G30" s="26">
        <v>15</v>
      </c>
      <c r="H30" s="26">
        <v>10</v>
      </c>
      <c r="I30" s="26">
        <v>330</v>
      </c>
      <c r="J30" s="26">
        <v>164</v>
      </c>
      <c r="K30" s="26">
        <v>166</v>
      </c>
      <c r="L30" s="19" t="str">
        <f t="shared" si="4"/>
        <v>○</v>
      </c>
      <c r="M30" s="19" t="str">
        <f t="shared" si="5"/>
        <v>○</v>
      </c>
      <c r="N30" s="19" t="str">
        <f t="shared" si="6"/>
        <v>○</v>
      </c>
    </row>
    <row r="31" spans="1:14" s="19" customFormat="1" ht="15" customHeight="1">
      <c r="A31" s="24">
        <v>26</v>
      </c>
      <c r="B31" s="25" t="s">
        <v>56</v>
      </c>
      <c r="C31" s="26">
        <v>735</v>
      </c>
      <c r="D31" s="26">
        <v>360</v>
      </c>
      <c r="E31" s="26">
        <v>375</v>
      </c>
      <c r="F31" s="26">
        <v>32</v>
      </c>
      <c r="G31" s="26">
        <v>21</v>
      </c>
      <c r="H31" s="26">
        <v>11</v>
      </c>
      <c r="I31" s="26">
        <v>703</v>
      </c>
      <c r="J31" s="26">
        <v>339</v>
      </c>
      <c r="K31" s="26">
        <v>364</v>
      </c>
      <c r="L31" s="19" t="str">
        <f t="shared" si="4"/>
        <v>○</v>
      </c>
      <c r="M31" s="19" t="str">
        <f t="shared" si="5"/>
        <v>○</v>
      </c>
      <c r="N31" s="19" t="str">
        <f t="shared" si="6"/>
        <v>○</v>
      </c>
    </row>
    <row r="32" spans="1:14" s="19" customFormat="1" ht="15" customHeight="1">
      <c r="A32" s="24">
        <v>27</v>
      </c>
      <c r="B32" s="25" t="s">
        <v>57</v>
      </c>
      <c r="C32" s="26">
        <v>286</v>
      </c>
      <c r="D32" s="26">
        <v>128</v>
      </c>
      <c r="E32" s="26">
        <v>158</v>
      </c>
      <c r="F32" s="26">
        <v>8</v>
      </c>
      <c r="G32" s="26">
        <v>4</v>
      </c>
      <c r="H32" s="26">
        <v>4</v>
      </c>
      <c r="I32" s="26">
        <v>278</v>
      </c>
      <c r="J32" s="26">
        <v>124</v>
      </c>
      <c r="K32" s="26">
        <v>154</v>
      </c>
      <c r="L32" s="19" t="str">
        <f t="shared" si="4"/>
        <v>○</v>
      </c>
      <c r="M32" s="19" t="str">
        <f t="shared" si="5"/>
        <v>○</v>
      </c>
      <c r="N32" s="19" t="str">
        <f t="shared" si="6"/>
        <v>○</v>
      </c>
    </row>
    <row r="33" spans="1:14" s="19" customFormat="1" ht="15" customHeight="1">
      <c r="A33" s="24">
        <v>28</v>
      </c>
      <c r="B33" s="25" t="s">
        <v>58</v>
      </c>
      <c r="C33" s="26">
        <v>706</v>
      </c>
      <c r="D33" s="26">
        <v>368</v>
      </c>
      <c r="E33" s="26">
        <v>338</v>
      </c>
      <c r="F33" s="26">
        <v>36</v>
      </c>
      <c r="G33" s="26">
        <v>21</v>
      </c>
      <c r="H33" s="26">
        <v>15</v>
      </c>
      <c r="I33" s="26">
        <v>670</v>
      </c>
      <c r="J33" s="26">
        <v>347</v>
      </c>
      <c r="K33" s="26">
        <v>323</v>
      </c>
      <c r="L33" s="19" t="str">
        <f t="shared" si="4"/>
        <v>○</v>
      </c>
      <c r="M33" s="19" t="str">
        <f t="shared" si="5"/>
        <v>○</v>
      </c>
      <c r="N33" s="19" t="str">
        <f t="shared" si="6"/>
        <v>○</v>
      </c>
    </row>
    <row r="34" spans="1:14" s="19" customFormat="1" ht="15" customHeight="1">
      <c r="A34" s="24">
        <v>29</v>
      </c>
      <c r="B34" s="25" t="s">
        <v>59</v>
      </c>
      <c r="C34" s="26">
        <v>40</v>
      </c>
      <c r="D34" s="26">
        <v>26</v>
      </c>
      <c r="E34" s="26">
        <v>14</v>
      </c>
      <c r="F34" s="26">
        <v>8</v>
      </c>
      <c r="G34" s="26">
        <v>7</v>
      </c>
      <c r="H34" s="26">
        <v>1</v>
      </c>
      <c r="I34" s="26">
        <v>32</v>
      </c>
      <c r="J34" s="26">
        <v>19</v>
      </c>
      <c r="K34" s="26">
        <v>13</v>
      </c>
      <c r="L34" s="19" t="str">
        <f t="shared" si="4"/>
        <v>○</v>
      </c>
      <c r="M34" s="19" t="str">
        <f t="shared" si="5"/>
        <v>○</v>
      </c>
      <c r="N34" s="19" t="str">
        <f t="shared" si="6"/>
        <v>○</v>
      </c>
    </row>
    <row r="35" spans="1:14" s="19" customFormat="1" ht="15" customHeight="1">
      <c r="A35" s="27">
        <v>30</v>
      </c>
      <c r="B35" s="28" t="s">
        <v>60</v>
      </c>
      <c r="C35" s="29">
        <v>43</v>
      </c>
      <c r="D35" s="29">
        <v>25</v>
      </c>
      <c r="E35" s="29">
        <v>18</v>
      </c>
      <c r="F35" s="29">
        <v>0</v>
      </c>
      <c r="G35" s="29">
        <v>0</v>
      </c>
      <c r="H35" s="29">
        <v>0</v>
      </c>
      <c r="I35" s="29">
        <v>43</v>
      </c>
      <c r="J35" s="29">
        <v>25</v>
      </c>
      <c r="K35" s="29">
        <v>18</v>
      </c>
      <c r="L35" s="19" t="str">
        <f t="shared" si="4"/>
        <v>○</v>
      </c>
      <c r="M35" s="19" t="str">
        <f t="shared" si="5"/>
        <v>○</v>
      </c>
      <c r="N35" s="19" t="str">
        <f t="shared" si="6"/>
        <v>○</v>
      </c>
    </row>
    <row r="36" spans="1:14" s="19" customFormat="1" ht="15" customHeight="1">
      <c r="A36" s="27">
        <v>31</v>
      </c>
      <c r="B36" s="28" t="s">
        <v>61</v>
      </c>
      <c r="C36" s="29">
        <v>32</v>
      </c>
      <c r="D36" s="29">
        <v>18</v>
      </c>
      <c r="E36" s="29">
        <v>14</v>
      </c>
      <c r="F36" s="29">
        <v>1</v>
      </c>
      <c r="G36" s="29">
        <v>0</v>
      </c>
      <c r="H36" s="29">
        <v>1</v>
      </c>
      <c r="I36" s="29">
        <v>31</v>
      </c>
      <c r="J36" s="29">
        <v>18</v>
      </c>
      <c r="K36" s="29">
        <v>13</v>
      </c>
      <c r="L36" s="19" t="str">
        <f t="shared" si="4"/>
        <v>○</v>
      </c>
      <c r="M36" s="19" t="str">
        <f t="shared" si="5"/>
        <v>○</v>
      </c>
      <c r="N36" s="19" t="str">
        <f t="shared" si="6"/>
        <v>○</v>
      </c>
    </row>
    <row r="37" spans="1:14" s="19" customFormat="1" ht="15" customHeight="1">
      <c r="A37" s="24">
        <v>32</v>
      </c>
      <c r="B37" s="25" t="s">
        <v>62</v>
      </c>
      <c r="C37" s="26">
        <v>31</v>
      </c>
      <c r="D37" s="26">
        <v>22</v>
      </c>
      <c r="E37" s="26">
        <v>9</v>
      </c>
      <c r="F37" s="26">
        <v>5</v>
      </c>
      <c r="G37" s="26">
        <v>5</v>
      </c>
      <c r="H37" s="26">
        <v>0</v>
      </c>
      <c r="I37" s="26">
        <v>26</v>
      </c>
      <c r="J37" s="26">
        <v>17</v>
      </c>
      <c r="K37" s="26">
        <v>9</v>
      </c>
      <c r="L37" s="19" t="str">
        <f t="shared" si="4"/>
        <v>○</v>
      </c>
      <c r="M37" s="19" t="str">
        <f t="shared" si="5"/>
        <v>○</v>
      </c>
      <c r="N37" s="19" t="str">
        <f t="shared" si="6"/>
        <v>○</v>
      </c>
    </row>
    <row r="38" spans="1:14" s="19" customFormat="1" ht="15" customHeight="1">
      <c r="A38" s="33">
        <v>33</v>
      </c>
      <c r="B38" s="34" t="s">
        <v>63</v>
      </c>
      <c r="C38" s="35">
        <v>214</v>
      </c>
      <c r="D38" s="35">
        <v>169</v>
      </c>
      <c r="E38" s="35">
        <v>45</v>
      </c>
      <c r="F38" s="35">
        <v>137</v>
      </c>
      <c r="G38" s="35">
        <v>126</v>
      </c>
      <c r="H38" s="35">
        <v>11</v>
      </c>
      <c r="I38" s="35">
        <v>77</v>
      </c>
      <c r="J38" s="35">
        <v>43</v>
      </c>
      <c r="K38" s="35">
        <v>34</v>
      </c>
      <c r="L38" s="19" t="str">
        <f t="shared" si="4"/>
        <v>○</v>
      </c>
      <c r="M38" s="19" t="str">
        <f t="shared" si="5"/>
        <v>○</v>
      </c>
      <c r="N38" s="19" t="str">
        <f t="shared" si="6"/>
        <v>○</v>
      </c>
    </row>
    <row r="39" spans="1:14" s="19" customFormat="1" ht="15" customHeight="1">
      <c r="A39" s="24">
        <v>34</v>
      </c>
      <c r="B39" s="25" t="s">
        <v>64</v>
      </c>
      <c r="C39" s="35">
        <v>39</v>
      </c>
      <c r="D39" s="35">
        <v>21</v>
      </c>
      <c r="E39" s="35">
        <v>18</v>
      </c>
      <c r="F39" s="35">
        <v>1</v>
      </c>
      <c r="G39" s="35">
        <v>1</v>
      </c>
      <c r="H39" s="35">
        <v>0</v>
      </c>
      <c r="I39" s="35">
        <v>38</v>
      </c>
      <c r="J39" s="35">
        <v>20</v>
      </c>
      <c r="K39" s="35">
        <v>18</v>
      </c>
      <c r="L39" s="19" t="str">
        <f t="shared" si="4"/>
        <v>○</v>
      </c>
      <c r="M39" s="19" t="str">
        <f t="shared" si="5"/>
        <v>○</v>
      </c>
      <c r="N39" s="19" t="str">
        <f t="shared" si="6"/>
        <v>○</v>
      </c>
    </row>
    <row r="40" spans="1:14" s="19" customFormat="1" ht="15" customHeight="1">
      <c r="A40" s="24">
        <v>35</v>
      </c>
      <c r="B40" s="25" t="s">
        <v>65</v>
      </c>
      <c r="C40" s="35">
        <v>46</v>
      </c>
      <c r="D40" s="35">
        <v>27</v>
      </c>
      <c r="E40" s="35">
        <v>19</v>
      </c>
      <c r="F40" s="26">
        <v>0</v>
      </c>
      <c r="G40" s="26">
        <v>0</v>
      </c>
      <c r="H40" s="26">
        <v>0</v>
      </c>
      <c r="I40" s="35">
        <v>46</v>
      </c>
      <c r="J40" s="35">
        <v>27</v>
      </c>
      <c r="K40" s="35">
        <v>19</v>
      </c>
      <c r="L40" s="19" t="str">
        <f t="shared" si="4"/>
        <v>○</v>
      </c>
      <c r="M40" s="19" t="str">
        <f t="shared" si="5"/>
        <v>○</v>
      </c>
      <c r="N40" s="19" t="str">
        <f t="shared" si="6"/>
        <v>○</v>
      </c>
    </row>
    <row r="41" spans="1:14" s="19" customFormat="1" ht="15" customHeight="1">
      <c r="A41" s="24">
        <v>36</v>
      </c>
      <c r="B41" s="25" t="s">
        <v>66</v>
      </c>
      <c r="C41" s="26">
        <v>54</v>
      </c>
      <c r="D41" s="26">
        <v>35</v>
      </c>
      <c r="E41" s="26">
        <v>19</v>
      </c>
      <c r="F41" s="26">
        <v>0</v>
      </c>
      <c r="G41" s="26">
        <v>0</v>
      </c>
      <c r="H41" s="26">
        <v>0</v>
      </c>
      <c r="I41" s="26">
        <v>54</v>
      </c>
      <c r="J41" s="26">
        <v>35</v>
      </c>
      <c r="K41" s="26">
        <v>19</v>
      </c>
      <c r="L41" s="19" t="str">
        <f t="shared" si="4"/>
        <v>○</v>
      </c>
      <c r="M41" s="19" t="str">
        <f t="shared" si="5"/>
        <v>○</v>
      </c>
      <c r="N41" s="19" t="str">
        <f t="shared" si="6"/>
        <v>○</v>
      </c>
    </row>
    <row r="42" spans="1:14" s="19" customFormat="1" ht="15" customHeight="1">
      <c r="A42" s="24">
        <v>37</v>
      </c>
      <c r="B42" s="25" t="s">
        <v>83</v>
      </c>
      <c r="C42" s="26">
        <v>189</v>
      </c>
      <c r="D42" s="26">
        <v>98</v>
      </c>
      <c r="E42" s="26">
        <v>91</v>
      </c>
      <c r="F42" s="26">
        <v>14</v>
      </c>
      <c r="G42" s="26">
        <v>11</v>
      </c>
      <c r="H42" s="26">
        <v>3</v>
      </c>
      <c r="I42" s="26">
        <v>175</v>
      </c>
      <c r="J42" s="26">
        <v>87</v>
      </c>
      <c r="K42" s="26">
        <v>88</v>
      </c>
      <c r="L42" s="19" t="str">
        <f t="shared" si="4"/>
        <v>○</v>
      </c>
      <c r="M42" s="19" t="str">
        <f t="shared" si="5"/>
        <v>○</v>
      </c>
      <c r="N42" s="19" t="str">
        <f t="shared" si="6"/>
        <v>○</v>
      </c>
    </row>
    <row r="43" spans="1:14" s="19" customFormat="1" ht="15" customHeight="1">
      <c r="A43" s="24">
        <v>38</v>
      </c>
      <c r="B43" s="25" t="s">
        <v>84</v>
      </c>
      <c r="C43" s="26">
        <v>255</v>
      </c>
      <c r="D43" s="26">
        <v>106</v>
      </c>
      <c r="E43" s="26">
        <v>149</v>
      </c>
      <c r="F43" s="26">
        <v>14</v>
      </c>
      <c r="G43" s="26">
        <v>5</v>
      </c>
      <c r="H43" s="26">
        <v>9</v>
      </c>
      <c r="I43" s="26">
        <v>241</v>
      </c>
      <c r="J43" s="26">
        <v>101</v>
      </c>
      <c r="K43" s="26">
        <v>140</v>
      </c>
      <c r="L43" s="19" t="str">
        <f t="shared" si="4"/>
        <v>○</v>
      </c>
      <c r="M43" s="19" t="str">
        <f t="shared" si="5"/>
        <v>○</v>
      </c>
      <c r="N43" s="19" t="str">
        <f t="shared" si="6"/>
        <v>○</v>
      </c>
    </row>
    <row r="44" spans="1:14" s="19" customFormat="1" ht="15" customHeight="1">
      <c r="A44" s="24">
        <v>39</v>
      </c>
      <c r="B44" s="25" t="s">
        <v>69</v>
      </c>
      <c r="C44" s="26">
        <v>56</v>
      </c>
      <c r="D44" s="26">
        <v>32</v>
      </c>
      <c r="E44" s="26">
        <v>24</v>
      </c>
      <c r="F44" s="26">
        <v>1</v>
      </c>
      <c r="G44" s="26">
        <v>0</v>
      </c>
      <c r="H44" s="26">
        <v>1</v>
      </c>
      <c r="I44" s="26">
        <v>55</v>
      </c>
      <c r="J44" s="26">
        <v>32</v>
      </c>
      <c r="K44" s="26">
        <v>23</v>
      </c>
      <c r="L44" s="19" t="str">
        <f t="shared" si="4"/>
        <v>○</v>
      </c>
      <c r="M44" s="19" t="str">
        <f t="shared" si="5"/>
        <v>○</v>
      </c>
      <c r="N44" s="19" t="str">
        <f t="shared" si="6"/>
        <v>○</v>
      </c>
    </row>
    <row r="45" spans="1:14" s="19" customFormat="1" ht="15" customHeight="1">
      <c r="A45" s="24">
        <v>40</v>
      </c>
      <c r="B45" s="25" t="s">
        <v>70</v>
      </c>
      <c r="C45" s="26">
        <v>304</v>
      </c>
      <c r="D45" s="26">
        <v>243</v>
      </c>
      <c r="E45" s="26">
        <v>61</v>
      </c>
      <c r="F45" s="26">
        <v>168</v>
      </c>
      <c r="G45" s="26">
        <v>160</v>
      </c>
      <c r="H45" s="26">
        <v>8</v>
      </c>
      <c r="I45" s="26">
        <v>136</v>
      </c>
      <c r="J45" s="26">
        <v>83</v>
      </c>
      <c r="K45" s="26">
        <v>53</v>
      </c>
      <c r="L45" s="19" t="str">
        <f t="shared" si="4"/>
        <v>○</v>
      </c>
      <c r="M45" s="19" t="str">
        <f t="shared" si="5"/>
        <v>○</v>
      </c>
      <c r="N45" s="19" t="str">
        <f t="shared" si="6"/>
        <v>○</v>
      </c>
    </row>
    <row r="46" spans="1:14" s="19" customFormat="1" ht="15" customHeight="1">
      <c r="A46" s="27">
        <v>41</v>
      </c>
      <c r="B46" s="28" t="s">
        <v>71</v>
      </c>
      <c r="C46" s="29">
        <v>107</v>
      </c>
      <c r="D46" s="29">
        <v>61</v>
      </c>
      <c r="E46" s="29">
        <v>46</v>
      </c>
      <c r="F46" s="29">
        <v>22</v>
      </c>
      <c r="G46" s="29">
        <v>18</v>
      </c>
      <c r="H46" s="29">
        <v>4</v>
      </c>
      <c r="I46" s="29">
        <v>85</v>
      </c>
      <c r="J46" s="29">
        <v>43</v>
      </c>
      <c r="K46" s="29">
        <v>42</v>
      </c>
      <c r="L46" s="19" t="str">
        <f t="shared" si="4"/>
        <v>○</v>
      </c>
      <c r="M46" s="19" t="str">
        <f t="shared" si="5"/>
        <v>○</v>
      </c>
      <c r="N46" s="19" t="str">
        <f t="shared" si="6"/>
        <v>○</v>
      </c>
    </row>
    <row r="47" spans="1:14" s="19" customFormat="1" ht="15" customHeight="1">
      <c r="A47" s="30"/>
      <c r="B47" s="31" t="s">
        <v>85</v>
      </c>
      <c r="C47" s="37">
        <f aca="true" t="shared" si="7" ref="C47:K47">SUM(C17:C46)</f>
        <v>6425</v>
      </c>
      <c r="D47" s="37">
        <f t="shared" si="7"/>
        <v>3327</v>
      </c>
      <c r="E47" s="37">
        <f t="shared" si="7"/>
        <v>3098</v>
      </c>
      <c r="F47" s="37">
        <f t="shared" si="7"/>
        <v>693</v>
      </c>
      <c r="G47" s="37">
        <f t="shared" si="7"/>
        <v>539</v>
      </c>
      <c r="H47" s="37">
        <f t="shared" si="7"/>
        <v>154</v>
      </c>
      <c r="I47" s="37">
        <f t="shared" si="7"/>
        <v>5732</v>
      </c>
      <c r="J47" s="37">
        <f t="shared" si="7"/>
        <v>2788</v>
      </c>
      <c r="K47" s="37">
        <f t="shared" si="7"/>
        <v>2944</v>
      </c>
      <c r="L47" s="19" t="str">
        <f t="shared" si="4"/>
        <v>○</v>
      </c>
      <c r="M47" s="19" t="str">
        <f t="shared" si="5"/>
        <v>○</v>
      </c>
      <c r="N47" s="19" t="str">
        <f t="shared" si="6"/>
        <v>○</v>
      </c>
    </row>
    <row r="48" spans="1:14" s="19" customFormat="1" ht="15" customHeight="1">
      <c r="A48" s="38"/>
      <c r="B48" s="39" t="s">
        <v>86</v>
      </c>
      <c r="C48" s="40">
        <f aca="true" t="shared" si="8" ref="C48:K48">C16+C47</f>
        <v>27566</v>
      </c>
      <c r="D48" s="40">
        <f t="shared" si="8"/>
        <v>15347</v>
      </c>
      <c r="E48" s="40">
        <f>E16+E47</f>
        <v>12219</v>
      </c>
      <c r="F48" s="40">
        <f t="shared" si="8"/>
        <v>4664</v>
      </c>
      <c r="G48" s="40">
        <f t="shared" si="8"/>
        <v>3547</v>
      </c>
      <c r="H48" s="40">
        <f t="shared" si="8"/>
        <v>1117</v>
      </c>
      <c r="I48" s="40">
        <f t="shared" si="8"/>
        <v>22902</v>
      </c>
      <c r="J48" s="40">
        <f t="shared" si="8"/>
        <v>11800</v>
      </c>
      <c r="K48" s="40">
        <f t="shared" si="8"/>
        <v>11102</v>
      </c>
      <c r="L48" s="19" t="str">
        <f t="shared" si="4"/>
        <v>○</v>
      </c>
      <c r="M48" s="19" t="str">
        <f t="shared" si="5"/>
        <v>○</v>
      </c>
      <c r="N48" s="19" t="str">
        <f t="shared" si="6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N51"/>
  <sheetViews>
    <sheetView view="pageBreakPreview" zoomScale="75" zoomScaleSheetLayoutView="75" zoomScalePageLayoutView="0" workbookViewId="0" topLeftCell="A1">
      <pane xSplit="2" ySplit="7" topLeftCell="V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D63" sqref="AD63"/>
    </sheetView>
  </sheetViews>
  <sheetFormatPr defaultColWidth="9.00390625" defaultRowHeight="13.5"/>
  <cols>
    <col min="1" max="1" width="3.625" style="42" customWidth="1"/>
    <col min="2" max="2" width="13.75390625" style="42" bestFit="1" customWidth="1"/>
    <col min="3" max="17" width="12.625" style="42" customWidth="1"/>
    <col min="18" max="18" width="3.625" style="42" customWidth="1"/>
    <col min="19" max="19" width="13.75390625" style="42" bestFit="1" customWidth="1"/>
    <col min="20" max="25" width="12.625" style="42" customWidth="1"/>
    <col min="26" max="33" width="14.625" style="42" customWidth="1"/>
    <col min="34" max="40" width="3.375" style="42" bestFit="1" customWidth="1"/>
    <col min="41" max="16384" width="9.00390625" style="42" customWidth="1"/>
  </cols>
  <sheetData>
    <row r="1" spans="1:19" ht="21">
      <c r="A1" s="51" t="s">
        <v>105</v>
      </c>
      <c r="B1" s="41"/>
      <c r="R1" s="51" t="s">
        <v>105</v>
      </c>
      <c r="S1" s="41"/>
    </row>
    <row r="2" spans="1:19" ht="15" customHeight="1">
      <c r="A2" s="51"/>
      <c r="B2" s="41"/>
      <c r="R2" s="51"/>
      <c r="S2" s="41"/>
    </row>
    <row r="3" spans="1:19" ht="17.25">
      <c r="A3" s="61" t="s">
        <v>106</v>
      </c>
      <c r="B3" s="41"/>
      <c r="R3" s="61" t="s">
        <v>107</v>
      </c>
      <c r="S3" s="41"/>
    </row>
    <row r="4" spans="1:33" ht="16.5" customHeight="1">
      <c r="A4" s="147" t="s">
        <v>88</v>
      </c>
      <c r="B4" s="143" t="s">
        <v>89</v>
      </c>
      <c r="C4" s="150" t="s">
        <v>90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  <c r="R4" s="147" t="s">
        <v>88</v>
      </c>
      <c r="S4" s="143" t="s">
        <v>89</v>
      </c>
      <c r="T4" s="150" t="s">
        <v>27</v>
      </c>
      <c r="U4" s="151"/>
      <c r="V4" s="151"/>
      <c r="W4" s="151"/>
      <c r="X4" s="151"/>
      <c r="Y4" s="152"/>
      <c r="Z4" s="150" t="s">
        <v>104</v>
      </c>
      <c r="AA4" s="151"/>
      <c r="AB4" s="151"/>
      <c r="AC4" s="151"/>
      <c r="AD4" s="151"/>
      <c r="AE4" s="152"/>
      <c r="AF4" s="150" t="s">
        <v>91</v>
      </c>
      <c r="AG4" s="152"/>
    </row>
    <row r="5" spans="1:33" ht="16.5" customHeight="1">
      <c r="A5" s="148"/>
      <c r="B5" s="144"/>
      <c r="C5" s="150" t="s">
        <v>87</v>
      </c>
      <c r="D5" s="151"/>
      <c r="E5" s="151"/>
      <c r="F5" s="150" t="s">
        <v>97</v>
      </c>
      <c r="G5" s="151"/>
      <c r="H5" s="151"/>
      <c r="I5" s="150" t="s">
        <v>98</v>
      </c>
      <c r="J5" s="151"/>
      <c r="K5" s="151"/>
      <c r="L5" s="150" t="s">
        <v>99</v>
      </c>
      <c r="M5" s="151"/>
      <c r="N5" s="151"/>
      <c r="O5" s="150" t="s">
        <v>100</v>
      </c>
      <c r="P5" s="151"/>
      <c r="Q5" s="152"/>
      <c r="R5" s="148"/>
      <c r="S5" s="144"/>
      <c r="T5" s="150" t="s">
        <v>101</v>
      </c>
      <c r="U5" s="151"/>
      <c r="V5" s="151"/>
      <c r="W5" s="150" t="s">
        <v>103</v>
      </c>
      <c r="X5" s="151"/>
      <c r="Y5" s="151"/>
      <c r="Z5" s="155" t="s">
        <v>94</v>
      </c>
      <c r="AA5" s="153"/>
      <c r="AB5" s="155" t="s">
        <v>12</v>
      </c>
      <c r="AC5" s="153"/>
      <c r="AD5" s="155" t="s">
        <v>95</v>
      </c>
      <c r="AE5" s="153"/>
      <c r="AF5" s="159" t="s">
        <v>92</v>
      </c>
      <c r="AG5" s="153" t="s">
        <v>93</v>
      </c>
    </row>
    <row r="6" spans="1:33" ht="16.5" customHeight="1">
      <c r="A6" s="148"/>
      <c r="B6" s="145"/>
      <c r="C6" s="52" t="s">
        <v>92</v>
      </c>
      <c r="D6" s="155" t="s">
        <v>14</v>
      </c>
      <c r="E6" s="158"/>
      <c r="F6" s="52" t="s">
        <v>92</v>
      </c>
      <c r="G6" s="155" t="s">
        <v>14</v>
      </c>
      <c r="H6" s="158"/>
      <c r="I6" s="52" t="s">
        <v>92</v>
      </c>
      <c r="J6" s="155" t="s">
        <v>14</v>
      </c>
      <c r="K6" s="158"/>
      <c r="L6" s="52" t="s">
        <v>92</v>
      </c>
      <c r="M6" s="155" t="s">
        <v>14</v>
      </c>
      <c r="N6" s="158"/>
      <c r="O6" s="52" t="s">
        <v>92</v>
      </c>
      <c r="P6" s="155" t="s">
        <v>14</v>
      </c>
      <c r="Q6" s="153"/>
      <c r="R6" s="148"/>
      <c r="S6" s="145"/>
      <c r="T6" s="52" t="s">
        <v>92</v>
      </c>
      <c r="U6" s="155" t="s">
        <v>14</v>
      </c>
      <c r="V6" s="158"/>
      <c r="W6" s="52" t="s">
        <v>92</v>
      </c>
      <c r="X6" s="155" t="s">
        <v>14</v>
      </c>
      <c r="Y6" s="158"/>
      <c r="Z6" s="156"/>
      <c r="AA6" s="157"/>
      <c r="AB6" s="156"/>
      <c r="AC6" s="157"/>
      <c r="AD6" s="156"/>
      <c r="AE6" s="157"/>
      <c r="AF6" s="160"/>
      <c r="AG6" s="154"/>
    </row>
    <row r="7" spans="1:33" ht="16.5" customHeight="1">
      <c r="A7" s="149"/>
      <c r="B7" s="146"/>
      <c r="C7" s="53" t="s">
        <v>96</v>
      </c>
      <c r="D7" s="53"/>
      <c r="E7" s="54" t="s">
        <v>102</v>
      </c>
      <c r="F7" s="53" t="s">
        <v>96</v>
      </c>
      <c r="G7" s="53"/>
      <c r="H7" s="54" t="s">
        <v>102</v>
      </c>
      <c r="I7" s="53" t="s">
        <v>96</v>
      </c>
      <c r="J7" s="53"/>
      <c r="K7" s="54" t="s">
        <v>102</v>
      </c>
      <c r="L7" s="53" t="s">
        <v>96</v>
      </c>
      <c r="M7" s="53"/>
      <c r="N7" s="54" t="s">
        <v>102</v>
      </c>
      <c r="O7" s="53" t="s">
        <v>96</v>
      </c>
      <c r="P7" s="53"/>
      <c r="Q7" s="54" t="s">
        <v>102</v>
      </c>
      <c r="R7" s="149"/>
      <c r="S7" s="146"/>
      <c r="T7" s="53" t="s">
        <v>96</v>
      </c>
      <c r="U7" s="53"/>
      <c r="V7" s="54" t="s">
        <v>102</v>
      </c>
      <c r="W7" s="53" t="s">
        <v>96</v>
      </c>
      <c r="X7" s="53"/>
      <c r="Y7" s="54" t="s">
        <v>102</v>
      </c>
      <c r="Z7" s="55" t="s">
        <v>13</v>
      </c>
      <c r="AA7" s="55" t="s">
        <v>14</v>
      </c>
      <c r="AB7" s="55" t="s">
        <v>13</v>
      </c>
      <c r="AC7" s="55" t="s">
        <v>14</v>
      </c>
      <c r="AD7" s="55" t="s">
        <v>13</v>
      </c>
      <c r="AE7" s="55" t="s">
        <v>14</v>
      </c>
      <c r="AF7" s="53" t="s">
        <v>96</v>
      </c>
      <c r="AG7" s="56" t="s">
        <v>96</v>
      </c>
    </row>
    <row r="8" spans="1:40" ht="16.5" customHeight="1">
      <c r="A8" s="43">
        <v>1</v>
      </c>
      <c r="B8" s="48" t="s">
        <v>31</v>
      </c>
      <c r="C8" s="65">
        <v>35894424</v>
      </c>
      <c r="D8" s="65">
        <v>35861492</v>
      </c>
      <c r="E8" s="65">
        <v>504538</v>
      </c>
      <c r="F8" s="65">
        <v>18981924</v>
      </c>
      <c r="G8" s="65">
        <v>18299187</v>
      </c>
      <c r="H8" s="65">
        <v>428099</v>
      </c>
      <c r="I8" s="65">
        <v>1113518</v>
      </c>
      <c r="J8" s="65">
        <v>694098</v>
      </c>
      <c r="K8" s="65">
        <v>414843</v>
      </c>
      <c r="L8" s="65">
        <v>62895</v>
      </c>
      <c r="M8" s="65">
        <v>62895</v>
      </c>
      <c r="N8" s="65">
        <v>0</v>
      </c>
      <c r="O8" s="65">
        <v>1861817</v>
      </c>
      <c r="P8" s="65">
        <v>1744643</v>
      </c>
      <c r="Q8" s="65">
        <v>38</v>
      </c>
      <c r="R8" s="43">
        <v>1</v>
      </c>
      <c r="S8" s="48" t="str">
        <f>B8</f>
        <v>那 覇 市</v>
      </c>
      <c r="T8" s="71">
        <v>27938307</v>
      </c>
      <c r="U8" s="71">
        <v>27586392</v>
      </c>
      <c r="V8" s="71">
        <v>146708</v>
      </c>
      <c r="W8" s="71">
        <v>85852885</v>
      </c>
      <c r="X8" s="71">
        <v>84248707</v>
      </c>
      <c r="Y8" s="71">
        <v>1494226</v>
      </c>
      <c r="Z8" s="71">
        <v>77350799</v>
      </c>
      <c r="AA8" s="71">
        <v>43980226</v>
      </c>
      <c r="AB8" s="71">
        <v>23145043</v>
      </c>
      <c r="AC8" s="71">
        <v>13982534</v>
      </c>
      <c r="AD8" s="71">
        <v>100495842</v>
      </c>
      <c r="AE8" s="71">
        <v>57962760</v>
      </c>
      <c r="AF8" s="71">
        <v>186348727</v>
      </c>
      <c r="AG8" s="71">
        <v>142211467</v>
      </c>
      <c r="AH8" s="42" t="str">
        <f>IF(W8=SUM(C8,F8,I8,L8,O8,T8),"○","×")</f>
        <v>○</v>
      </c>
      <c r="AI8" s="42" t="str">
        <f>IF(X8=SUM(D8,G8,J8,M8,P8,U8),"○","×")</f>
        <v>○</v>
      </c>
      <c r="AJ8" s="42" t="str">
        <f>IF(Y8=SUM(E8,H8,K8,N8,Q8,V8),"○","×")</f>
        <v>○</v>
      </c>
      <c r="AK8" s="42" t="str">
        <f>IF(AD8=SUM(Z8,AB8),"○","×")</f>
        <v>○</v>
      </c>
      <c r="AL8" s="42" t="str">
        <f>IF(AE8=SUM(AA8,AC8),"○","×")</f>
        <v>○</v>
      </c>
      <c r="AM8" s="42" t="str">
        <f>IF(AF8=AD8+W8,"○","×")</f>
        <v>○</v>
      </c>
      <c r="AN8" s="42" t="str">
        <f>IF(AG8=AE8+X8,"○","×")</f>
        <v>○</v>
      </c>
    </row>
    <row r="9" spans="1:40" ht="16.5" customHeight="1">
      <c r="A9" s="44">
        <v>2</v>
      </c>
      <c r="B9" s="49" t="s">
        <v>32</v>
      </c>
      <c r="C9" s="66">
        <v>4624562</v>
      </c>
      <c r="D9" s="66">
        <v>4613913</v>
      </c>
      <c r="E9" s="66">
        <v>17825</v>
      </c>
      <c r="F9" s="66">
        <v>3813733</v>
      </c>
      <c r="G9" s="66">
        <v>3678482</v>
      </c>
      <c r="H9" s="66">
        <v>270658</v>
      </c>
      <c r="I9" s="66">
        <v>64621</v>
      </c>
      <c r="J9" s="66">
        <v>64621</v>
      </c>
      <c r="K9" s="66">
        <v>0</v>
      </c>
      <c r="L9" s="66">
        <v>0</v>
      </c>
      <c r="M9" s="66">
        <v>0</v>
      </c>
      <c r="N9" s="66">
        <v>0</v>
      </c>
      <c r="O9" s="66">
        <v>1023719</v>
      </c>
      <c r="P9" s="66">
        <v>1023719</v>
      </c>
      <c r="Q9" s="66">
        <v>0</v>
      </c>
      <c r="R9" s="44">
        <v>2</v>
      </c>
      <c r="S9" s="49" t="str">
        <f aca="true" t="shared" si="0" ref="S9:S49">B9</f>
        <v>宜野湾市</v>
      </c>
      <c r="T9" s="72">
        <v>4546136</v>
      </c>
      <c r="U9" s="72">
        <v>4544581</v>
      </c>
      <c r="V9" s="72">
        <v>2333</v>
      </c>
      <c r="W9" s="72">
        <v>14072771</v>
      </c>
      <c r="X9" s="72">
        <v>13925316</v>
      </c>
      <c r="Y9" s="72">
        <v>290816</v>
      </c>
      <c r="Z9" s="72">
        <v>1672546</v>
      </c>
      <c r="AA9" s="72">
        <v>1672205</v>
      </c>
      <c r="AB9" s="72">
        <v>5974396</v>
      </c>
      <c r="AC9" s="72">
        <v>3873312</v>
      </c>
      <c r="AD9" s="72">
        <v>7646942</v>
      </c>
      <c r="AE9" s="72">
        <v>5545517</v>
      </c>
      <c r="AF9" s="72">
        <v>21719713</v>
      </c>
      <c r="AG9" s="72">
        <v>19470833</v>
      </c>
      <c r="AH9" s="42" t="str">
        <f aca="true" t="shared" si="1" ref="AH9:AH51">IF(W9=SUM(C9,F9,I9,L9,O9,T9),"○","×")</f>
        <v>○</v>
      </c>
      <c r="AI9" s="42" t="str">
        <f aca="true" t="shared" si="2" ref="AI9:AI51">IF(X9=SUM(D9,G9,J9,M9,P9,U9),"○","×")</f>
        <v>○</v>
      </c>
      <c r="AJ9" s="42" t="str">
        <f aca="true" t="shared" si="3" ref="AJ9:AJ51">IF(Y9=SUM(E9,H9,K9,N9,Q9,V9),"○","×")</f>
        <v>○</v>
      </c>
      <c r="AK9" s="42" t="str">
        <f aca="true" t="shared" si="4" ref="AK9:AK51">IF(AD9=SUM(Z9,AB9),"○","×")</f>
        <v>○</v>
      </c>
      <c r="AL9" s="42" t="str">
        <f aca="true" t="shared" si="5" ref="AL9:AL51">IF(AE9=SUM(AA9,AC9),"○","×")</f>
        <v>○</v>
      </c>
      <c r="AM9" s="42" t="str">
        <f aca="true" t="shared" si="6" ref="AM9:AM51">IF(AF9=AD9+W9,"○","×")</f>
        <v>○</v>
      </c>
      <c r="AN9" s="42" t="str">
        <f aca="true" t="shared" si="7" ref="AN9:AN51">IF(AG9=AE9+X9,"○","×")</f>
        <v>○</v>
      </c>
    </row>
    <row r="10" spans="1:40" ht="16.5" customHeight="1">
      <c r="A10" s="44">
        <v>3</v>
      </c>
      <c r="B10" s="49" t="s">
        <v>33</v>
      </c>
      <c r="C10" s="66">
        <v>5484189</v>
      </c>
      <c r="D10" s="66">
        <v>5399580</v>
      </c>
      <c r="E10" s="66">
        <v>83849</v>
      </c>
      <c r="F10" s="66">
        <v>5634886</v>
      </c>
      <c r="G10" s="66">
        <v>5324549</v>
      </c>
      <c r="H10" s="66">
        <v>541991</v>
      </c>
      <c r="I10" s="66">
        <v>130098</v>
      </c>
      <c r="J10" s="66">
        <v>113701</v>
      </c>
      <c r="K10" s="66">
        <v>16396</v>
      </c>
      <c r="L10" s="66">
        <v>0</v>
      </c>
      <c r="M10" s="66">
        <v>0</v>
      </c>
      <c r="N10" s="66">
        <v>0</v>
      </c>
      <c r="O10" s="66">
        <v>129962</v>
      </c>
      <c r="P10" s="66">
        <v>129962</v>
      </c>
      <c r="Q10" s="66">
        <v>0</v>
      </c>
      <c r="R10" s="44">
        <v>3</v>
      </c>
      <c r="S10" s="49" t="str">
        <f t="shared" si="0"/>
        <v>石 垣 市</v>
      </c>
      <c r="T10" s="72">
        <v>2881435</v>
      </c>
      <c r="U10" s="72">
        <v>2878589</v>
      </c>
      <c r="V10" s="72">
        <v>4699</v>
      </c>
      <c r="W10" s="72">
        <v>14260570</v>
      </c>
      <c r="X10" s="72">
        <v>13846381</v>
      </c>
      <c r="Y10" s="72">
        <v>646935</v>
      </c>
      <c r="Z10" s="72">
        <v>11074239</v>
      </c>
      <c r="AA10" s="72">
        <v>8081167</v>
      </c>
      <c r="AB10" s="72">
        <v>12807945</v>
      </c>
      <c r="AC10" s="72">
        <v>6819765</v>
      </c>
      <c r="AD10" s="72">
        <v>23882184</v>
      </c>
      <c r="AE10" s="72">
        <v>14900932</v>
      </c>
      <c r="AF10" s="72">
        <v>38142754</v>
      </c>
      <c r="AG10" s="72">
        <v>28747313</v>
      </c>
      <c r="AH10" s="42" t="str">
        <f t="shared" si="1"/>
        <v>○</v>
      </c>
      <c r="AI10" s="42" t="str">
        <f t="shared" si="2"/>
        <v>○</v>
      </c>
      <c r="AJ10" s="42" t="str">
        <f t="shared" si="3"/>
        <v>○</v>
      </c>
      <c r="AK10" s="42" t="str">
        <f t="shared" si="4"/>
        <v>○</v>
      </c>
      <c r="AL10" s="42" t="str">
        <f t="shared" si="5"/>
        <v>○</v>
      </c>
      <c r="AM10" s="42" t="str">
        <f t="shared" si="6"/>
        <v>○</v>
      </c>
      <c r="AN10" s="42" t="str">
        <f t="shared" si="7"/>
        <v>○</v>
      </c>
    </row>
    <row r="11" spans="1:40" ht="16.5" customHeight="1">
      <c r="A11" s="44">
        <v>4</v>
      </c>
      <c r="B11" s="49" t="s">
        <v>34</v>
      </c>
      <c r="C11" s="66">
        <v>8022345</v>
      </c>
      <c r="D11" s="66">
        <v>7992157</v>
      </c>
      <c r="E11" s="66">
        <v>33380</v>
      </c>
      <c r="F11" s="66">
        <v>10406872</v>
      </c>
      <c r="G11" s="66">
        <v>10162882</v>
      </c>
      <c r="H11" s="66">
        <v>505602</v>
      </c>
      <c r="I11" s="66">
        <v>150224</v>
      </c>
      <c r="J11" s="66">
        <v>116183</v>
      </c>
      <c r="K11" s="66">
        <v>33242</v>
      </c>
      <c r="L11" s="66">
        <v>2586</v>
      </c>
      <c r="M11" s="66">
        <v>2586</v>
      </c>
      <c r="N11" s="66">
        <v>0</v>
      </c>
      <c r="O11" s="66">
        <v>879638</v>
      </c>
      <c r="P11" s="66">
        <v>879638</v>
      </c>
      <c r="Q11" s="66">
        <v>0</v>
      </c>
      <c r="R11" s="44">
        <v>4</v>
      </c>
      <c r="S11" s="49" t="str">
        <f t="shared" si="0"/>
        <v>浦 添 市</v>
      </c>
      <c r="T11" s="72">
        <v>10903594</v>
      </c>
      <c r="U11" s="72">
        <v>10897914</v>
      </c>
      <c r="V11" s="72">
        <v>2762</v>
      </c>
      <c r="W11" s="72">
        <v>30365259</v>
      </c>
      <c r="X11" s="72">
        <v>30051360</v>
      </c>
      <c r="Y11" s="72">
        <v>574986</v>
      </c>
      <c r="Z11" s="72">
        <v>5701916</v>
      </c>
      <c r="AA11" s="72">
        <v>3879166</v>
      </c>
      <c r="AB11" s="72">
        <v>15086633</v>
      </c>
      <c r="AC11" s="72">
        <v>9584176</v>
      </c>
      <c r="AD11" s="72">
        <v>20788549</v>
      </c>
      <c r="AE11" s="72">
        <v>13463342</v>
      </c>
      <c r="AF11" s="72">
        <v>51153808</v>
      </c>
      <c r="AG11" s="72">
        <v>43514702</v>
      </c>
      <c r="AH11" s="42" t="str">
        <f t="shared" si="1"/>
        <v>○</v>
      </c>
      <c r="AI11" s="42" t="str">
        <f t="shared" si="2"/>
        <v>○</v>
      </c>
      <c r="AJ11" s="42" t="str">
        <f t="shared" si="3"/>
        <v>○</v>
      </c>
      <c r="AK11" s="42" t="str">
        <f t="shared" si="4"/>
        <v>○</v>
      </c>
      <c r="AL11" s="42" t="str">
        <f t="shared" si="5"/>
        <v>○</v>
      </c>
      <c r="AM11" s="42" t="str">
        <f t="shared" si="6"/>
        <v>○</v>
      </c>
      <c r="AN11" s="42" t="str">
        <f t="shared" si="7"/>
        <v>○</v>
      </c>
    </row>
    <row r="12" spans="1:40" ht="16.5" customHeight="1">
      <c r="A12" s="44">
        <v>5</v>
      </c>
      <c r="B12" s="49" t="s">
        <v>35</v>
      </c>
      <c r="C12" s="66">
        <v>9411579</v>
      </c>
      <c r="D12" s="66">
        <v>9273124</v>
      </c>
      <c r="E12" s="66">
        <v>97877</v>
      </c>
      <c r="F12" s="66">
        <v>10778306</v>
      </c>
      <c r="G12" s="66">
        <v>10229754</v>
      </c>
      <c r="H12" s="66">
        <v>1039551</v>
      </c>
      <c r="I12" s="66">
        <v>384198</v>
      </c>
      <c r="J12" s="66">
        <v>273399</v>
      </c>
      <c r="K12" s="66">
        <v>110799</v>
      </c>
      <c r="L12" s="66">
        <v>0</v>
      </c>
      <c r="M12" s="66">
        <v>0</v>
      </c>
      <c r="N12" s="66">
        <v>0</v>
      </c>
      <c r="O12" s="66">
        <v>165530</v>
      </c>
      <c r="P12" s="66">
        <v>165530</v>
      </c>
      <c r="Q12" s="66">
        <v>0</v>
      </c>
      <c r="R12" s="44">
        <v>5</v>
      </c>
      <c r="S12" s="49" t="str">
        <f t="shared" si="0"/>
        <v>名 護 市</v>
      </c>
      <c r="T12" s="72">
        <v>5441061</v>
      </c>
      <c r="U12" s="72">
        <v>5414107</v>
      </c>
      <c r="V12" s="72">
        <v>21134</v>
      </c>
      <c r="W12" s="72">
        <v>26180674</v>
      </c>
      <c r="X12" s="72">
        <v>25355914</v>
      </c>
      <c r="Y12" s="72">
        <v>1269361</v>
      </c>
      <c r="Z12" s="72">
        <v>1946515</v>
      </c>
      <c r="AA12" s="72">
        <v>1930041</v>
      </c>
      <c r="AB12" s="72">
        <v>8363462</v>
      </c>
      <c r="AC12" s="72">
        <v>5434896</v>
      </c>
      <c r="AD12" s="72">
        <v>10309977</v>
      </c>
      <c r="AE12" s="72">
        <v>7364937</v>
      </c>
      <c r="AF12" s="72">
        <v>36490651</v>
      </c>
      <c r="AG12" s="72">
        <v>32720851</v>
      </c>
      <c r="AH12" s="42" t="str">
        <f t="shared" si="1"/>
        <v>○</v>
      </c>
      <c r="AI12" s="42" t="str">
        <f t="shared" si="2"/>
        <v>○</v>
      </c>
      <c r="AJ12" s="42" t="str">
        <f t="shared" si="3"/>
        <v>○</v>
      </c>
      <c r="AK12" s="42" t="str">
        <f t="shared" si="4"/>
        <v>○</v>
      </c>
      <c r="AL12" s="42" t="str">
        <f t="shared" si="5"/>
        <v>○</v>
      </c>
      <c r="AM12" s="42" t="str">
        <f t="shared" si="6"/>
        <v>○</v>
      </c>
      <c r="AN12" s="42" t="str">
        <f t="shared" si="7"/>
        <v>○</v>
      </c>
    </row>
    <row r="13" spans="1:40" ht="16.5" customHeight="1">
      <c r="A13" s="45">
        <v>6</v>
      </c>
      <c r="B13" s="50" t="s">
        <v>36</v>
      </c>
      <c r="C13" s="67">
        <v>5433079</v>
      </c>
      <c r="D13" s="67">
        <v>5425037</v>
      </c>
      <c r="E13" s="67">
        <v>12298</v>
      </c>
      <c r="F13" s="67">
        <v>8281837</v>
      </c>
      <c r="G13" s="67">
        <v>7822102</v>
      </c>
      <c r="H13" s="67">
        <v>919598</v>
      </c>
      <c r="I13" s="67">
        <v>154379</v>
      </c>
      <c r="J13" s="67">
        <v>154379</v>
      </c>
      <c r="K13" s="67">
        <v>0</v>
      </c>
      <c r="L13" s="67">
        <v>0</v>
      </c>
      <c r="M13" s="67">
        <v>0</v>
      </c>
      <c r="N13" s="67">
        <v>0</v>
      </c>
      <c r="O13" s="67">
        <v>88916</v>
      </c>
      <c r="P13" s="67">
        <v>88916</v>
      </c>
      <c r="Q13" s="67">
        <v>0</v>
      </c>
      <c r="R13" s="45">
        <v>6</v>
      </c>
      <c r="S13" s="50" t="str">
        <f t="shared" si="0"/>
        <v>糸 満 市</v>
      </c>
      <c r="T13" s="73">
        <v>2668651</v>
      </c>
      <c r="U13" s="73">
        <v>2661634</v>
      </c>
      <c r="V13" s="73">
        <v>7673</v>
      </c>
      <c r="W13" s="73">
        <v>16626862</v>
      </c>
      <c r="X13" s="73">
        <v>16152068</v>
      </c>
      <c r="Y13" s="73">
        <v>939569</v>
      </c>
      <c r="Z13" s="73">
        <v>1442323</v>
      </c>
      <c r="AA13" s="73">
        <v>1441116</v>
      </c>
      <c r="AB13" s="73">
        <v>4415821</v>
      </c>
      <c r="AC13" s="73">
        <v>2960762</v>
      </c>
      <c r="AD13" s="73">
        <v>5858144</v>
      </c>
      <c r="AE13" s="73">
        <v>4401878</v>
      </c>
      <c r="AF13" s="73">
        <v>22485006</v>
      </c>
      <c r="AG13" s="73">
        <v>20553946</v>
      </c>
      <c r="AH13" s="42" t="str">
        <f t="shared" si="1"/>
        <v>○</v>
      </c>
      <c r="AI13" s="42" t="str">
        <f t="shared" si="2"/>
        <v>○</v>
      </c>
      <c r="AJ13" s="42" t="str">
        <f t="shared" si="3"/>
        <v>○</v>
      </c>
      <c r="AK13" s="42" t="str">
        <f t="shared" si="4"/>
        <v>○</v>
      </c>
      <c r="AL13" s="42" t="str">
        <f t="shared" si="5"/>
        <v>○</v>
      </c>
      <c r="AM13" s="42" t="str">
        <f t="shared" si="6"/>
        <v>○</v>
      </c>
      <c r="AN13" s="42" t="str">
        <f t="shared" si="7"/>
        <v>○</v>
      </c>
    </row>
    <row r="14" spans="1:40" ht="16.5" customHeight="1">
      <c r="A14" s="44">
        <v>7</v>
      </c>
      <c r="B14" s="49" t="s">
        <v>37</v>
      </c>
      <c r="C14" s="66">
        <v>7484072</v>
      </c>
      <c r="D14" s="66">
        <v>7239300</v>
      </c>
      <c r="E14" s="66">
        <v>90952</v>
      </c>
      <c r="F14" s="66">
        <v>10924312</v>
      </c>
      <c r="G14" s="66">
        <v>10432524</v>
      </c>
      <c r="H14" s="66">
        <v>904894</v>
      </c>
      <c r="I14" s="66">
        <v>83281</v>
      </c>
      <c r="J14" s="66">
        <v>82063</v>
      </c>
      <c r="K14" s="66">
        <v>1218</v>
      </c>
      <c r="L14" s="66">
        <v>0</v>
      </c>
      <c r="M14" s="66">
        <v>0</v>
      </c>
      <c r="N14" s="66">
        <v>0</v>
      </c>
      <c r="O14" s="66">
        <v>91479</v>
      </c>
      <c r="P14" s="66">
        <v>91479</v>
      </c>
      <c r="Q14" s="66">
        <v>0</v>
      </c>
      <c r="R14" s="44">
        <v>7</v>
      </c>
      <c r="S14" s="49" t="str">
        <f t="shared" si="0"/>
        <v>沖 縄 市</v>
      </c>
      <c r="T14" s="72">
        <v>7136968</v>
      </c>
      <c r="U14" s="72">
        <v>7131468</v>
      </c>
      <c r="V14" s="72">
        <v>8059</v>
      </c>
      <c r="W14" s="72">
        <v>25720112</v>
      </c>
      <c r="X14" s="72">
        <v>24976834</v>
      </c>
      <c r="Y14" s="72">
        <v>1005123</v>
      </c>
      <c r="Z14" s="72">
        <v>4056007</v>
      </c>
      <c r="AA14" s="72">
        <v>3090792</v>
      </c>
      <c r="AB14" s="72">
        <v>10699831</v>
      </c>
      <c r="AC14" s="72">
        <v>6916675</v>
      </c>
      <c r="AD14" s="72">
        <v>14755838</v>
      </c>
      <c r="AE14" s="72">
        <v>10007467</v>
      </c>
      <c r="AF14" s="72">
        <v>40475950</v>
      </c>
      <c r="AG14" s="72">
        <v>34984301</v>
      </c>
      <c r="AH14" s="42" t="str">
        <f t="shared" si="1"/>
        <v>○</v>
      </c>
      <c r="AI14" s="42" t="str">
        <f t="shared" si="2"/>
        <v>○</v>
      </c>
      <c r="AJ14" s="42" t="str">
        <f t="shared" si="3"/>
        <v>○</v>
      </c>
      <c r="AK14" s="42" t="str">
        <f t="shared" si="4"/>
        <v>○</v>
      </c>
      <c r="AL14" s="42" t="str">
        <f t="shared" si="5"/>
        <v>○</v>
      </c>
      <c r="AM14" s="42" t="str">
        <f t="shared" si="6"/>
        <v>○</v>
      </c>
      <c r="AN14" s="42" t="str">
        <f t="shared" si="7"/>
        <v>○</v>
      </c>
    </row>
    <row r="15" spans="1:40" ht="16.5" customHeight="1">
      <c r="A15" s="44">
        <v>8</v>
      </c>
      <c r="B15" s="49" t="s">
        <v>38</v>
      </c>
      <c r="C15" s="66">
        <v>5867146</v>
      </c>
      <c r="D15" s="66">
        <v>5839389</v>
      </c>
      <c r="E15" s="66">
        <v>289260</v>
      </c>
      <c r="F15" s="66">
        <v>5225250</v>
      </c>
      <c r="G15" s="66">
        <v>4950383</v>
      </c>
      <c r="H15" s="66">
        <v>118039</v>
      </c>
      <c r="I15" s="66">
        <v>77739</v>
      </c>
      <c r="J15" s="66">
        <v>75217</v>
      </c>
      <c r="K15" s="66">
        <v>2522</v>
      </c>
      <c r="L15" s="66">
        <v>0</v>
      </c>
      <c r="M15" s="66">
        <v>0</v>
      </c>
      <c r="N15" s="66">
        <v>0</v>
      </c>
      <c r="O15" s="66">
        <v>52054</v>
      </c>
      <c r="P15" s="66">
        <v>52054</v>
      </c>
      <c r="Q15" s="66">
        <v>0</v>
      </c>
      <c r="R15" s="44">
        <v>8</v>
      </c>
      <c r="S15" s="49" t="str">
        <f t="shared" si="0"/>
        <v>豊見城市</v>
      </c>
      <c r="T15" s="72">
        <v>3339333</v>
      </c>
      <c r="U15" s="72">
        <v>3322673</v>
      </c>
      <c r="V15" s="72">
        <v>1298</v>
      </c>
      <c r="W15" s="72">
        <v>14561522</v>
      </c>
      <c r="X15" s="72">
        <v>14239716</v>
      </c>
      <c r="Y15" s="72">
        <v>411119</v>
      </c>
      <c r="Z15" s="72">
        <v>1132004</v>
      </c>
      <c r="AA15" s="72">
        <v>1114982</v>
      </c>
      <c r="AB15" s="72">
        <v>4274090</v>
      </c>
      <c r="AC15" s="72">
        <v>2431711</v>
      </c>
      <c r="AD15" s="72">
        <v>5406094</v>
      </c>
      <c r="AE15" s="72">
        <v>3546693</v>
      </c>
      <c r="AF15" s="72">
        <v>19967616</v>
      </c>
      <c r="AG15" s="72">
        <v>17786409</v>
      </c>
      <c r="AH15" s="42" t="str">
        <f t="shared" si="1"/>
        <v>○</v>
      </c>
      <c r="AI15" s="42" t="str">
        <f t="shared" si="2"/>
        <v>○</v>
      </c>
      <c r="AJ15" s="42" t="str">
        <f t="shared" si="3"/>
        <v>○</v>
      </c>
      <c r="AK15" s="42" t="str">
        <f t="shared" si="4"/>
        <v>○</v>
      </c>
      <c r="AL15" s="42" t="str">
        <f t="shared" si="5"/>
        <v>○</v>
      </c>
      <c r="AM15" s="42" t="str">
        <f t="shared" si="6"/>
        <v>○</v>
      </c>
      <c r="AN15" s="42" t="str">
        <f t="shared" si="7"/>
        <v>○</v>
      </c>
    </row>
    <row r="16" spans="1:40" ht="16.5" customHeight="1">
      <c r="A16" s="44">
        <v>9</v>
      </c>
      <c r="B16" s="49" t="s">
        <v>39</v>
      </c>
      <c r="C16" s="66">
        <v>17625694</v>
      </c>
      <c r="D16" s="66">
        <v>17398373</v>
      </c>
      <c r="E16" s="66">
        <v>115328</v>
      </c>
      <c r="F16" s="66">
        <v>8886677</v>
      </c>
      <c r="G16" s="66">
        <v>8706736</v>
      </c>
      <c r="H16" s="66">
        <v>335258</v>
      </c>
      <c r="I16" s="66">
        <v>405987</v>
      </c>
      <c r="J16" s="66">
        <v>184699</v>
      </c>
      <c r="K16" s="66">
        <v>166953</v>
      </c>
      <c r="L16" s="66">
        <v>42611</v>
      </c>
      <c r="M16" s="66">
        <v>42611</v>
      </c>
      <c r="N16" s="66">
        <v>0</v>
      </c>
      <c r="O16" s="66">
        <v>154679</v>
      </c>
      <c r="P16" s="66">
        <v>154679</v>
      </c>
      <c r="Q16" s="66">
        <v>0</v>
      </c>
      <c r="R16" s="44">
        <v>9</v>
      </c>
      <c r="S16" s="49" t="str">
        <f t="shared" si="0"/>
        <v>うるま市</v>
      </c>
      <c r="T16" s="72">
        <v>5654962</v>
      </c>
      <c r="U16" s="72">
        <v>5652162</v>
      </c>
      <c r="V16" s="72">
        <v>3298</v>
      </c>
      <c r="W16" s="72">
        <v>32770610</v>
      </c>
      <c r="X16" s="72">
        <v>32139260</v>
      </c>
      <c r="Y16" s="72">
        <v>620837</v>
      </c>
      <c r="Z16" s="72">
        <v>13542934</v>
      </c>
      <c r="AA16" s="72">
        <v>11313586</v>
      </c>
      <c r="AB16" s="72">
        <v>34345101</v>
      </c>
      <c r="AC16" s="72">
        <v>22368268</v>
      </c>
      <c r="AD16" s="72">
        <v>47888035</v>
      </c>
      <c r="AE16" s="72">
        <v>33681854</v>
      </c>
      <c r="AF16" s="72">
        <v>80658645</v>
      </c>
      <c r="AG16" s="72">
        <v>65821114</v>
      </c>
      <c r="AH16" s="42" t="str">
        <f t="shared" si="1"/>
        <v>○</v>
      </c>
      <c r="AI16" s="42" t="str">
        <f t="shared" si="2"/>
        <v>○</v>
      </c>
      <c r="AJ16" s="42" t="str">
        <f t="shared" si="3"/>
        <v>○</v>
      </c>
      <c r="AK16" s="42" t="str">
        <f t="shared" si="4"/>
        <v>○</v>
      </c>
      <c r="AL16" s="42" t="str">
        <f t="shared" si="5"/>
        <v>○</v>
      </c>
      <c r="AM16" s="42" t="str">
        <f t="shared" si="6"/>
        <v>○</v>
      </c>
      <c r="AN16" s="42" t="str">
        <f t="shared" si="7"/>
        <v>○</v>
      </c>
    </row>
    <row r="17" spans="1:40" ht="16.5" customHeight="1">
      <c r="A17" s="44">
        <v>10</v>
      </c>
      <c r="B17" s="49" t="s">
        <v>40</v>
      </c>
      <c r="C17" s="66">
        <v>5846050</v>
      </c>
      <c r="D17" s="66">
        <v>5810726</v>
      </c>
      <c r="E17" s="66">
        <v>43592</v>
      </c>
      <c r="F17" s="66">
        <v>7990273</v>
      </c>
      <c r="G17" s="66">
        <v>7911337</v>
      </c>
      <c r="H17" s="66">
        <v>112814</v>
      </c>
      <c r="I17" s="66">
        <v>316710</v>
      </c>
      <c r="J17" s="66">
        <v>225200</v>
      </c>
      <c r="K17" s="66">
        <v>24219</v>
      </c>
      <c r="L17" s="66">
        <v>0</v>
      </c>
      <c r="M17" s="66">
        <v>0</v>
      </c>
      <c r="N17" s="66">
        <v>0</v>
      </c>
      <c r="O17" s="66">
        <v>148979</v>
      </c>
      <c r="P17" s="66">
        <v>148979</v>
      </c>
      <c r="Q17" s="66">
        <v>0</v>
      </c>
      <c r="R17" s="44">
        <v>10</v>
      </c>
      <c r="S17" s="49" t="str">
        <f t="shared" si="0"/>
        <v>宮古島市</v>
      </c>
      <c r="T17" s="72">
        <v>2635220</v>
      </c>
      <c r="U17" s="72">
        <v>2633166</v>
      </c>
      <c r="V17" s="72">
        <v>3078</v>
      </c>
      <c r="W17" s="72">
        <v>16937232</v>
      </c>
      <c r="X17" s="72">
        <v>16729408</v>
      </c>
      <c r="Y17" s="72">
        <v>183703</v>
      </c>
      <c r="Z17" s="72">
        <v>7136804</v>
      </c>
      <c r="AA17" s="72">
        <v>5478391</v>
      </c>
      <c r="AB17" s="72">
        <v>12344410</v>
      </c>
      <c r="AC17" s="72">
        <v>8155146</v>
      </c>
      <c r="AD17" s="72">
        <v>19481214</v>
      </c>
      <c r="AE17" s="72">
        <v>13633537</v>
      </c>
      <c r="AF17" s="72">
        <v>36418446</v>
      </c>
      <c r="AG17" s="72">
        <v>30362945</v>
      </c>
      <c r="AH17" s="42" t="str">
        <f t="shared" si="1"/>
        <v>○</v>
      </c>
      <c r="AI17" s="42" t="str">
        <f t="shared" si="2"/>
        <v>○</v>
      </c>
      <c r="AJ17" s="42" t="str">
        <f t="shared" si="3"/>
        <v>○</v>
      </c>
      <c r="AK17" s="42" t="str">
        <f t="shared" si="4"/>
        <v>○</v>
      </c>
      <c r="AL17" s="42" t="str">
        <f t="shared" si="5"/>
        <v>○</v>
      </c>
      <c r="AM17" s="42" t="str">
        <f t="shared" si="6"/>
        <v>○</v>
      </c>
      <c r="AN17" s="42" t="str">
        <f t="shared" si="7"/>
        <v>○</v>
      </c>
    </row>
    <row r="18" spans="1:40" ht="16.5" customHeight="1">
      <c r="A18" s="62">
        <v>11</v>
      </c>
      <c r="B18" s="63" t="s">
        <v>41</v>
      </c>
      <c r="C18" s="68">
        <v>3751990</v>
      </c>
      <c r="D18" s="68">
        <v>3745361</v>
      </c>
      <c r="E18" s="68">
        <v>7176</v>
      </c>
      <c r="F18" s="68">
        <v>5609644</v>
      </c>
      <c r="G18" s="68">
        <v>5498212</v>
      </c>
      <c r="H18" s="68">
        <v>221285</v>
      </c>
      <c r="I18" s="68">
        <v>36051</v>
      </c>
      <c r="J18" s="68">
        <v>14096</v>
      </c>
      <c r="K18" s="68">
        <v>4391</v>
      </c>
      <c r="L18" s="68">
        <v>1112</v>
      </c>
      <c r="M18" s="68">
        <v>1112</v>
      </c>
      <c r="N18" s="68">
        <v>0</v>
      </c>
      <c r="O18" s="68">
        <v>89982</v>
      </c>
      <c r="P18" s="68">
        <v>89982</v>
      </c>
      <c r="Q18" s="68">
        <v>0</v>
      </c>
      <c r="R18" s="62">
        <v>11</v>
      </c>
      <c r="S18" s="63" t="str">
        <f t="shared" si="0"/>
        <v>南城市</v>
      </c>
      <c r="T18" s="74">
        <v>1072670</v>
      </c>
      <c r="U18" s="74">
        <v>1072311</v>
      </c>
      <c r="V18" s="74">
        <v>539</v>
      </c>
      <c r="W18" s="74">
        <v>10561449</v>
      </c>
      <c r="X18" s="74">
        <v>10421074</v>
      </c>
      <c r="Y18" s="74">
        <v>233391</v>
      </c>
      <c r="Z18" s="74">
        <v>1267380</v>
      </c>
      <c r="AA18" s="74">
        <v>1263027</v>
      </c>
      <c r="AB18" s="74">
        <v>3691043</v>
      </c>
      <c r="AC18" s="74">
        <v>2471729</v>
      </c>
      <c r="AD18" s="74">
        <v>4958423</v>
      </c>
      <c r="AE18" s="74">
        <v>3734756</v>
      </c>
      <c r="AF18" s="74">
        <v>15519872</v>
      </c>
      <c r="AG18" s="74">
        <v>14155830</v>
      </c>
      <c r="AH18" s="42" t="str">
        <f t="shared" si="1"/>
        <v>○</v>
      </c>
      <c r="AI18" s="42" t="str">
        <f t="shared" si="2"/>
        <v>○</v>
      </c>
      <c r="AJ18" s="42" t="str">
        <f t="shared" si="3"/>
        <v>○</v>
      </c>
      <c r="AK18" s="42" t="str">
        <f t="shared" si="4"/>
        <v>○</v>
      </c>
      <c r="AL18" s="42" t="str">
        <f t="shared" si="5"/>
        <v>○</v>
      </c>
      <c r="AM18" s="42" t="str">
        <f t="shared" si="6"/>
        <v>○</v>
      </c>
      <c r="AN18" s="42" t="str">
        <f t="shared" si="7"/>
        <v>○</v>
      </c>
    </row>
    <row r="19" spans="1:40" ht="16.5" customHeight="1">
      <c r="A19" s="57"/>
      <c r="B19" s="31" t="s">
        <v>82</v>
      </c>
      <c r="C19" s="69">
        <f>SUM(C8:C18)</f>
        <v>109445130</v>
      </c>
      <c r="D19" s="69">
        <f aca="true" t="shared" si="8" ref="D19:Q19">SUM(D8:D18)</f>
        <v>108598452</v>
      </c>
      <c r="E19" s="69">
        <f t="shared" si="8"/>
        <v>1296075</v>
      </c>
      <c r="F19" s="69">
        <f t="shared" si="8"/>
        <v>96533714</v>
      </c>
      <c r="G19" s="69">
        <f t="shared" si="8"/>
        <v>93016148</v>
      </c>
      <c r="H19" s="69">
        <f t="shared" si="8"/>
        <v>5397789</v>
      </c>
      <c r="I19" s="69">
        <f t="shared" si="8"/>
        <v>2916806</v>
      </c>
      <c r="J19" s="69">
        <f t="shared" si="8"/>
        <v>1997656</v>
      </c>
      <c r="K19" s="69">
        <f t="shared" si="8"/>
        <v>774583</v>
      </c>
      <c r="L19" s="69">
        <f t="shared" si="8"/>
        <v>109204</v>
      </c>
      <c r="M19" s="69">
        <f t="shared" si="8"/>
        <v>109204</v>
      </c>
      <c r="N19" s="69">
        <f t="shared" si="8"/>
        <v>0</v>
      </c>
      <c r="O19" s="69">
        <f t="shared" si="8"/>
        <v>4686755</v>
      </c>
      <c r="P19" s="69">
        <f t="shared" si="8"/>
        <v>4569581</v>
      </c>
      <c r="Q19" s="69">
        <f t="shared" si="8"/>
        <v>38</v>
      </c>
      <c r="R19" s="57"/>
      <c r="S19" s="64" t="str">
        <f>B19</f>
        <v>【市部計】</v>
      </c>
      <c r="T19" s="75">
        <f aca="true" t="shared" si="9" ref="T19:AG19">SUM(T8:T18)</f>
        <v>74218337</v>
      </c>
      <c r="U19" s="75">
        <f t="shared" si="9"/>
        <v>73794997</v>
      </c>
      <c r="V19" s="75">
        <f t="shared" si="9"/>
        <v>201581</v>
      </c>
      <c r="W19" s="75">
        <f t="shared" si="9"/>
        <v>287909946</v>
      </c>
      <c r="X19" s="75">
        <f t="shared" si="9"/>
        <v>282086038</v>
      </c>
      <c r="Y19" s="75">
        <f t="shared" si="9"/>
        <v>7670066</v>
      </c>
      <c r="Z19" s="75">
        <f t="shared" si="9"/>
        <v>126323467</v>
      </c>
      <c r="AA19" s="75">
        <f t="shared" si="9"/>
        <v>83244699</v>
      </c>
      <c r="AB19" s="75">
        <f t="shared" si="9"/>
        <v>135147775</v>
      </c>
      <c r="AC19" s="75">
        <f t="shared" si="9"/>
        <v>84998974</v>
      </c>
      <c r="AD19" s="75">
        <f t="shared" si="9"/>
        <v>261471242</v>
      </c>
      <c r="AE19" s="75">
        <f t="shared" si="9"/>
        <v>168243673</v>
      </c>
      <c r="AF19" s="75">
        <f t="shared" si="9"/>
        <v>549381188</v>
      </c>
      <c r="AG19" s="75">
        <f t="shared" si="9"/>
        <v>450329711</v>
      </c>
      <c r="AH19" s="42" t="str">
        <f>IF(W19=SUM(C19,F19,I19,L19,O19,T19),"○","×")</f>
        <v>○</v>
      </c>
      <c r="AI19" s="42" t="str">
        <f>IF(X19=SUM(D19,G19,J19,M19,P19,U19),"○","×")</f>
        <v>○</v>
      </c>
      <c r="AJ19" s="42" t="str">
        <f>IF(Y19=SUM(E19,H19,K19,N19,Q19,V19),"○","×")</f>
        <v>○</v>
      </c>
      <c r="AK19" s="42" t="str">
        <f>IF(AD19=SUM(Z19,AB19),"○","×")</f>
        <v>○</v>
      </c>
      <c r="AL19" s="42" t="str">
        <f>IF(AE19=SUM(AA19,AC19),"○","×")</f>
        <v>○</v>
      </c>
      <c r="AM19" s="42" t="str">
        <f>IF(AF19=AD19+W19,"○","×")</f>
        <v>○</v>
      </c>
      <c r="AN19" s="42" t="str">
        <f>IF(AG19=AE19+X19,"○","×")</f>
        <v>○</v>
      </c>
    </row>
    <row r="20" spans="1:40" ht="16.5" customHeight="1">
      <c r="A20" s="45">
        <v>12</v>
      </c>
      <c r="B20" s="50" t="s">
        <v>42</v>
      </c>
      <c r="C20" s="67">
        <v>1175156</v>
      </c>
      <c r="D20" s="67">
        <v>1147445</v>
      </c>
      <c r="E20" s="67">
        <v>28829</v>
      </c>
      <c r="F20" s="67">
        <v>813378</v>
      </c>
      <c r="G20" s="67">
        <v>806646</v>
      </c>
      <c r="H20" s="67">
        <v>12974</v>
      </c>
      <c r="I20" s="67">
        <v>6214</v>
      </c>
      <c r="J20" s="67">
        <v>6214</v>
      </c>
      <c r="K20" s="67">
        <v>0</v>
      </c>
      <c r="L20" s="67">
        <v>0</v>
      </c>
      <c r="M20" s="67">
        <v>0</v>
      </c>
      <c r="N20" s="67">
        <v>0</v>
      </c>
      <c r="O20" s="67">
        <v>7511</v>
      </c>
      <c r="P20" s="67">
        <v>7511</v>
      </c>
      <c r="Q20" s="67">
        <v>0</v>
      </c>
      <c r="R20" s="45">
        <v>12</v>
      </c>
      <c r="S20" s="50" t="str">
        <f t="shared" si="0"/>
        <v>国 頭 村</v>
      </c>
      <c r="T20" s="73">
        <v>215365</v>
      </c>
      <c r="U20" s="73">
        <v>215083</v>
      </c>
      <c r="V20" s="73">
        <v>387</v>
      </c>
      <c r="W20" s="73">
        <v>2217624</v>
      </c>
      <c r="X20" s="73">
        <v>2182899</v>
      </c>
      <c r="Y20" s="73">
        <v>42190</v>
      </c>
      <c r="Z20" s="73">
        <v>433323</v>
      </c>
      <c r="AA20" s="73">
        <v>433314</v>
      </c>
      <c r="AB20" s="73">
        <v>1744075</v>
      </c>
      <c r="AC20" s="73">
        <v>1106445</v>
      </c>
      <c r="AD20" s="73">
        <v>2177398</v>
      </c>
      <c r="AE20" s="73">
        <v>1539759</v>
      </c>
      <c r="AF20" s="73">
        <v>4395022</v>
      </c>
      <c r="AG20" s="73">
        <v>3722658</v>
      </c>
      <c r="AH20" s="42" t="str">
        <f t="shared" si="1"/>
        <v>○</v>
      </c>
      <c r="AI20" s="42" t="str">
        <f t="shared" si="2"/>
        <v>○</v>
      </c>
      <c r="AJ20" s="42" t="str">
        <f t="shared" si="3"/>
        <v>○</v>
      </c>
      <c r="AK20" s="42" t="str">
        <f t="shared" si="4"/>
        <v>○</v>
      </c>
      <c r="AL20" s="42" t="str">
        <f t="shared" si="5"/>
        <v>○</v>
      </c>
      <c r="AM20" s="42" t="str">
        <f t="shared" si="6"/>
        <v>○</v>
      </c>
      <c r="AN20" s="42" t="str">
        <f t="shared" si="7"/>
        <v>○</v>
      </c>
    </row>
    <row r="21" spans="1:40" ht="16.5" customHeight="1">
      <c r="A21" s="44">
        <v>13</v>
      </c>
      <c r="B21" s="49" t="s">
        <v>43</v>
      </c>
      <c r="C21" s="66">
        <v>564931</v>
      </c>
      <c r="D21" s="66">
        <v>561982</v>
      </c>
      <c r="E21" s="66">
        <v>2949</v>
      </c>
      <c r="F21" s="66">
        <v>399333</v>
      </c>
      <c r="G21" s="66">
        <v>391482</v>
      </c>
      <c r="H21" s="66">
        <v>16243</v>
      </c>
      <c r="I21" s="66">
        <v>33</v>
      </c>
      <c r="J21" s="66">
        <v>33</v>
      </c>
      <c r="K21" s="66">
        <v>0</v>
      </c>
      <c r="L21" s="66">
        <v>0</v>
      </c>
      <c r="M21" s="66">
        <v>0</v>
      </c>
      <c r="N21" s="66">
        <v>0</v>
      </c>
      <c r="O21" s="66">
        <v>1232</v>
      </c>
      <c r="P21" s="66">
        <v>1232</v>
      </c>
      <c r="Q21" s="66">
        <v>0</v>
      </c>
      <c r="R21" s="44">
        <v>13</v>
      </c>
      <c r="S21" s="49" t="str">
        <f t="shared" si="0"/>
        <v>大宜味村</v>
      </c>
      <c r="T21" s="72">
        <v>99649</v>
      </c>
      <c r="U21" s="72">
        <v>99649</v>
      </c>
      <c r="V21" s="72">
        <v>0</v>
      </c>
      <c r="W21" s="72">
        <v>1065178</v>
      </c>
      <c r="X21" s="72">
        <v>1054378</v>
      </c>
      <c r="Y21" s="72">
        <v>19192</v>
      </c>
      <c r="Z21" s="72">
        <v>141473</v>
      </c>
      <c r="AA21" s="72">
        <v>141468</v>
      </c>
      <c r="AB21" s="72">
        <v>2951923</v>
      </c>
      <c r="AC21" s="72">
        <v>2433406</v>
      </c>
      <c r="AD21" s="72">
        <v>3093396</v>
      </c>
      <c r="AE21" s="72">
        <v>2574874</v>
      </c>
      <c r="AF21" s="72">
        <v>4158574</v>
      </c>
      <c r="AG21" s="72">
        <v>3629252</v>
      </c>
      <c r="AH21" s="42" t="str">
        <f t="shared" si="1"/>
        <v>○</v>
      </c>
      <c r="AI21" s="42" t="str">
        <f t="shared" si="2"/>
        <v>○</v>
      </c>
      <c r="AJ21" s="42" t="str">
        <f t="shared" si="3"/>
        <v>○</v>
      </c>
      <c r="AK21" s="42" t="str">
        <f t="shared" si="4"/>
        <v>○</v>
      </c>
      <c r="AL21" s="42" t="str">
        <f t="shared" si="5"/>
        <v>○</v>
      </c>
      <c r="AM21" s="42" t="str">
        <f t="shared" si="6"/>
        <v>○</v>
      </c>
      <c r="AN21" s="42" t="str">
        <f t="shared" si="7"/>
        <v>○</v>
      </c>
    </row>
    <row r="22" spans="1:40" ht="16.5" customHeight="1">
      <c r="A22" s="44">
        <v>14</v>
      </c>
      <c r="B22" s="49" t="s">
        <v>44</v>
      </c>
      <c r="C22" s="66">
        <v>297113</v>
      </c>
      <c r="D22" s="66">
        <v>291060</v>
      </c>
      <c r="E22" s="66">
        <v>6547</v>
      </c>
      <c r="F22" s="66">
        <v>404476</v>
      </c>
      <c r="G22" s="66">
        <v>384679</v>
      </c>
      <c r="H22" s="66">
        <v>39595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1452</v>
      </c>
      <c r="P22" s="66">
        <v>1452</v>
      </c>
      <c r="Q22" s="66">
        <v>0</v>
      </c>
      <c r="R22" s="44">
        <v>14</v>
      </c>
      <c r="S22" s="49" t="str">
        <f t="shared" si="0"/>
        <v>東    村</v>
      </c>
      <c r="T22" s="72">
        <v>31944</v>
      </c>
      <c r="U22" s="72">
        <v>31623</v>
      </c>
      <c r="V22" s="72">
        <v>482</v>
      </c>
      <c r="W22" s="72">
        <v>734985</v>
      </c>
      <c r="X22" s="72">
        <v>708814</v>
      </c>
      <c r="Y22" s="72">
        <v>46624</v>
      </c>
      <c r="Z22" s="72">
        <v>110180</v>
      </c>
      <c r="AA22" s="72">
        <v>110177</v>
      </c>
      <c r="AB22" s="72">
        <v>864064</v>
      </c>
      <c r="AC22" s="72">
        <v>531174</v>
      </c>
      <c r="AD22" s="72">
        <v>974244</v>
      </c>
      <c r="AE22" s="72">
        <v>641351</v>
      </c>
      <c r="AF22" s="72">
        <v>1709229</v>
      </c>
      <c r="AG22" s="72">
        <v>1350165</v>
      </c>
      <c r="AH22" s="42" t="str">
        <f t="shared" si="1"/>
        <v>○</v>
      </c>
      <c r="AI22" s="42" t="str">
        <f t="shared" si="2"/>
        <v>○</v>
      </c>
      <c r="AJ22" s="42" t="str">
        <f t="shared" si="3"/>
        <v>○</v>
      </c>
      <c r="AK22" s="42" t="str">
        <f t="shared" si="4"/>
        <v>○</v>
      </c>
      <c r="AL22" s="42" t="str">
        <f t="shared" si="5"/>
        <v>○</v>
      </c>
      <c r="AM22" s="42" t="str">
        <f t="shared" si="6"/>
        <v>○</v>
      </c>
      <c r="AN22" s="42" t="str">
        <f t="shared" si="7"/>
        <v>○</v>
      </c>
    </row>
    <row r="23" spans="1:40" ht="16.5" customHeight="1">
      <c r="A23" s="44">
        <v>15</v>
      </c>
      <c r="B23" s="49" t="s">
        <v>45</v>
      </c>
      <c r="C23" s="66">
        <v>1045611</v>
      </c>
      <c r="D23" s="66">
        <v>1029204</v>
      </c>
      <c r="E23" s="66">
        <v>16574</v>
      </c>
      <c r="F23" s="66">
        <v>1362529</v>
      </c>
      <c r="G23" s="66">
        <v>1202884</v>
      </c>
      <c r="H23" s="66">
        <v>307087</v>
      </c>
      <c r="I23" s="66">
        <v>765</v>
      </c>
      <c r="J23" s="66">
        <v>765</v>
      </c>
      <c r="K23" s="66">
        <v>0</v>
      </c>
      <c r="L23" s="66">
        <v>0</v>
      </c>
      <c r="M23" s="66">
        <v>0</v>
      </c>
      <c r="N23" s="66">
        <v>0</v>
      </c>
      <c r="O23" s="66">
        <v>99017</v>
      </c>
      <c r="P23" s="66">
        <v>99017</v>
      </c>
      <c r="Q23" s="66">
        <v>0</v>
      </c>
      <c r="R23" s="44">
        <v>15</v>
      </c>
      <c r="S23" s="49" t="str">
        <f t="shared" si="0"/>
        <v>今帰仁村</v>
      </c>
      <c r="T23" s="72">
        <v>329964</v>
      </c>
      <c r="U23" s="72">
        <v>329790</v>
      </c>
      <c r="V23" s="72">
        <v>260</v>
      </c>
      <c r="W23" s="72">
        <v>2837886</v>
      </c>
      <c r="X23" s="72">
        <v>2661660</v>
      </c>
      <c r="Y23" s="72">
        <v>323921</v>
      </c>
      <c r="Z23" s="72">
        <v>364327</v>
      </c>
      <c r="AA23" s="72">
        <v>355903</v>
      </c>
      <c r="AB23" s="72">
        <v>2417673</v>
      </c>
      <c r="AC23" s="72">
        <v>1514924</v>
      </c>
      <c r="AD23" s="72">
        <v>2782000</v>
      </c>
      <c r="AE23" s="72">
        <v>1870827</v>
      </c>
      <c r="AF23" s="72">
        <v>5619886</v>
      </c>
      <c r="AG23" s="72">
        <v>4532487</v>
      </c>
      <c r="AH23" s="42" t="str">
        <f t="shared" si="1"/>
        <v>○</v>
      </c>
      <c r="AI23" s="42" t="str">
        <f t="shared" si="2"/>
        <v>○</v>
      </c>
      <c r="AJ23" s="42" t="str">
        <f t="shared" si="3"/>
        <v>○</v>
      </c>
      <c r="AK23" s="42" t="str">
        <f t="shared" si="4"/>
        <v>○</v>
      </c>
      <c r="AL23" s="42" t="str">
        <f t="shared" si="5"/>
        <v>○</v>
      </c>
      <c r="AM23" s="42" t="str">
        <f t="shared" si="6"/>
        <v>○</v>
      </c>
      <c r="AN23" s="42" t="str">
        <f t="shared" si="7"/>
        <v>○</v>
      </c>
    </row>
    <row r="24" spans="1:40" ht="16.5" customHeight="1">
      <c r="A24" s="44">
        <v>16</v>
      </c>
      <c r="B24" s="49" t="s">
        <v>46</v>
      </c>
      <c r="C24" s="66">
        <v>2671184</v>
      </c>
      <c r="D24" s="66">
        <v>2667413</v>
      </c>
      <c r="E24" s="66">
        <v>4135</v>
      </c>
      <c r="F24" s="66">
        <v>1918716</v>
      </c>
      <c r="G24" s="66">
        <v>1898265</v>
      </c>
      <c r="H24" s="66">
        <v>37250</v>
      </c>
      <c r="I24" s="66">
        <v>56794</v>
      </c>
      <c r="J24" s="66">
        <v>56794</v>
      </c>
      <c r="K24" s="66">
        <v>0</v>
      </c>
      <c r="L24" s="66">
        <v>0</v>
      </c>
      <c r="M24" s="66">
        <v>0</v>
      </c>
      <c r="N24" s="66">
        <v>0</v>
      </c>
      <c r="O24" s="66">
        <v>59507</v>
      </c>
      <c r="P24" s="66">
        <v>59507</v>
      </c>
      <c r="Q24" s="66">
        <v>0</v>
      </c>
      <c r="R24" s="44">
        <v>16</v>
      </c>
      <c r="S24" s="49" t="str">
        <f t="shared" si="0"/>
        <v>本 部 町</v>
      </c>
      <c r="T24" s="72">
        <v>1299792</v>
      </c>
      <c r="U24" s="72">
        <v>1299642</v>
      </c>
      <c r="V24" s="72">
        <v>224</v>
      </c>
      <c r="W24" s="72">
        <v>6005993</v>
      </c>
      <c r="X24" s="72">
        <v>5981621</v>
      </c>
      <c r="Y24" s="72">
        <v>41609</v>
      </c>
      <c r="Z24" s="72">
        <v>1690241</v>
      </c>
      <c r="AA24" s="72">
        <v>682651</v>
      </c>
      <c r="AB24" s="72">
        <v>2235993</v>
      </c>
      <c r="AC24" s="72">
        <v>1443885</v>
      </c>
      <c r="AD24" s="72">
        <v>3926234</v>
      </c>
      <c r="AE24" s="72">
        <v>2126536</v>
      </c>
      <c r="AF24" s="72">
        <v>9932227</v>
      </c>
      <c r="AG24" s="72">
        <v>8108157</v>
      </c>
      <c r="AH24" s="42" t="str">
        <f t="shared" si="1"/>
        <v>○</v>
      </c>
      <c r="AI24" s="42" t="str">
        <f t="shared" si="2"/>
        <v>○</v>
      </c>
      <c r="AJ24" s="42" t="str">
        <f t="shared" si="3"/>
        <v>○</v>
      </c>
      <c r="AK24" s="42" t="str">
        <f t="shared" si="4"/>
        <v>○</v>
      </c>
      <c r="AL24" s="42" t="str">
        <f t="shared" si="5"/>
        <v>○</v>
      </c>
      <c r="AM24" s="42" t="str">
        <f t="shared" si="6"/>
        <v>○</v>
      </c>
      <c r="AN24" s="42" t="str">
        <f t="shared" si="7"/>
        <v>○</v>
      </c>
    </row>
    <row r="25" spans="1:40" ht="16.5" customHeight="1">
      <c r="A25" s="44">
        <v>17</v>
      </c>
      <c r="B25" s="49" t="s">
        <v>47</v>
      </c>
      <c r="C25" s="66">
        <v>4822072</v>
      </c>
      <c r="D25" s="66">
        <v>4791946</v>
      </c>
      <c r="E25" s="66">
        <v>18576</v>
      </c>
      <c r="F25" s="66">
        <v>1174089</v>
      </c>
      <c r="G25" s="66">
        <v>1061371</v>
      </c>
      <c r="H25" s="66">
        <v>75829</v>
      </c>
      <c r="I25" s="66">
        <v>124227</v>
      </c>
      <c r="J25" s="66">
        <v>124227</v>
      </c>
      <c r="K25" s="66">
        <v>0</v>
      </c>
      <c r="L25" s="66">
        <v>0</v>
      </c>
      <c r="M25" s="66">
        <v>0</v>
      </c>
      <c r="N25" s="66">
        <v>0</v>
      </c>
      <c r="O25" s="66">
        <v>52448</v>
      </c>
      <c r="P25" s="66">
        <v>52448</v>
      </c>
      <c r="Q25" s="66">
        <v>0</v>
      </c>
      <c r="R25" s="44">
        <v>17</v>
      </c>
      <c r="S25" s="49" t="str">
        <f t="shared" si="0"/>
        <v>恩 納 村</v>
      </c>
      <c r="T25" s="72">
        <v>2287913</v>
      </c>
      <c r="U25" s="72">
        <v>2282642</v>
      </c>
      <c r="V25" s="72">
        <v>5536</v>
      </c>
      <c r="W25" s="72">
        <v>8460749</v>
      </c>
      <c r="X25" s="72">
        <v>8312634</v>
      </c>
      <c r="Y25" s="72">
        <v>99941</v>
      </c>
      <c r="Z25" s="72">
        <v>339732</v>
      </c>
      <c r="AA25" s="72">
        <v>339720</v>
      </c>
      <c r="AB25" s="72">
        <v>3980353</v>
      </c>
      <c r="AC25" s="72">
        <v>2159223</v>
      </c>
      <c r="AD25" s="72">
        <v>4320085</v>
      </c>
      <c r="AE25" s="72">
        <v>2498943</v>
      </c>
      <c r="AF25" s="72">
        <v>12780834</v>
      </c>
      <c r="AG25" s="72">
        <v>10811577</v>
      </c>
      <c r="AH25" s="42" t="str">
        <f t="shared" si="1"/>
        <v>○</v>
      </c>
      <c r="AI25" s="42" t="str">
        <f t="shared" si="2"/>
        <v>○</v>
      </c>
      <c r="AJ25" s="42" t="str">
        <f t="shared" si="3"/>
        <v>○</v>
      </c>
      <c r="AK25" s="42" t="str">
        <f t="shared" si="4"/>
        <v>○</v>
      </c>
      <c r="AL25" s="42" t="str">
        <f t="shared" si="5"/>
        <v>○</v>
      </c>
      <c r="AM25" s="42" t="str">
        <f t="shared" si="6"/>
        <v>○</v>
      </c>
      <c r="AN25" s="42" t="str">
        <f t="shared" si="7"/>
        <v>○</v>
      </c>
    </row>
    <row r="26" spans="1:40" ht="16.5" customHeight="1">
      <c r="A26" s="44">
        <v>18</v>
      </c>
      <c r="B26" s="49" t="s">
        <v>48</v>
      </c>
      <c r="C26" s="66">
        <v>1041990</v>
      </c>
      <c r="D26" s="66">
        <v>1041260</v>
      </c>
      <c r="E26" s="66">
        <v>1096</v>
      </c>
      <c r="F26" s="66">
        <v>425248</v>
      </c>
      <c r="G26" s="66">
        <v>397334</v>
      </c>
      <c r="H26" s="66">
        <v>55827</v>
      </c>
      <c r="I26" s="66">
        <v>79</v>
      </c>
      <c r="J26" s="66">
        <v>79</v>
      </c>
      <c r="K26" s="66">
        <v>0</v>
      </c>
      <c r="L26" s="66">
        <v>0</v>
      </c>
      <c r="M26" s="66">
        <v>0</v>
      </c>
      <c r="N26" s="66">
        <v>0</v>
      </c>
      <c r="O26" s="66">
        <v>2932</v>
      </c>
      <c r="P26" s="66">
        <v>2932</v>
      </c>
      <c r="Q26" s="66">
        <v>0</v>
      </c>
      <c r="R26" s="44">
        <v>18</v>
      </c>
      <c r="S26" s="49" t="str">
        <f t="shared" si="0"/>
        <v>宜野座村</v>
      </c>
      <c r="T26" s="72">
        <v>432455</v>
      </c>
      <c r="U26" s="72">
        <v>432222</v>
      </c>
      <c r="V26" s="72">
        <v>348</v>
      </c>
      <c r="W26" s="72">
        <v>1902704</v>
      </c>
      <c r="X26" s="72">
        <v>1873827</v>
      </c>
      <c r="Y26" s="72">
        <v>57271</v>
      </c>
      <c r="Z26" s="72">
        <v>164584</v>
      </c>
      <c r="AA26" s="72">
        <v>164578</v>
      </c>
      <c r="AB26" s="72">
        <v>887311</v>
      </c>
      <c r="AC26" s="72">
        <v>586279</v>
      </c>
      <c r="AD26" s="72">
        <v>1051895</v>
      </c>
      <c r="AE26" s="72">
        <v>750857</v>
      </c>
      <c r="AF26" s="72">
        <v>2954599</v>
      </c>
      <c r="AG26" s="72">
        <v>2624684</v>
      </c>
      <c r="AH26" s="42" t="str">
        <f t="shared" si="1"/>
        <v>○</v>
      </c>
      <c r="AI26" s="42" t="str">
        <f t="shared" si="2"/>
        <v>○</v>
      </c>
      <c r="AJ26" s="42" t="str">
        <f t="shared" si="3"/>
        <v>○</v>
      </c>
      <c r="AK26" s="42" t="str">
        <f t="shared" si="4"/>
        <v>○</v>
      </c>
      <c r="AL26" s="42" t="str">
        <f t="shared" si="5"/>
        <v>○</v>
      </c>
      <c r="AM26" s="42" t="str">
        <f t="shared" si="6"/>
        <v>○</v>
      </c>
      <c r="AN26" s="42" t="str">
        <f t="shared" si="7"/>
        <v>○</v>
      </c>
    </row>
    <row r="27" spans="1:40" ht="16.5" customHeight="1">
      <c r="A27" s="44">
        <v>19</v>
      </c>
      <c r="B27" s="49" t="s">
        <v>49</v>
      </c>
      <c r="C27" s="66">
        <v>547835</v>
      </c>
      <c r="D27" s="66">
        <v>547169</v>
      </c>
      <c r="E27" s="66">
        <v>998</v>
      </c>
      <c r="F27" s="66">
        <v>559278</v>
      </c>
      <c r="G27" s="66">
        <v>552538</v>
      </c>
      <c r="H27" s="66">
        <v>13495</v>
      </c>
      <c r="I27" s="66">
        <v>137</v>
      </c>
      <c r="J27" s="66">
        <v>137</v>
      </c>
      <c r="K27" s="66">
        <v>0</v>
      </c>
      <c r="L27" s="66">
        <v>0</v>
      </c>
      <c r="M27" s="66">
        <v>0</v>
      </c>
      <c r="N27" s="66">
        <v>0</v>
      </c>
      <c r="O27" s="66">
        <v>18195</v>
      </c>
      <c r="P27" s="66">
        <v>18195</v>
      </c>
      <c r="Q27" s="66">
        <v>0</v>
      </c>
      <c r="R27" s="44">
        <v>19</v>
      </c>
      <c r="S27" s="49" t="str">
        <f t="shared" si="0"/>
        <v>金 武 町</v>
      </c>
      <c r="T27" s="72">
        <v>355622</v>
      </c>
      <c r="U27" s="72">
        <v>355330</v>
      </c>
      <c r="V27" s="72">
        <v>438</v>
      </c>
      <c r="W27" s="72">
        <v>1481067</v>
      </c>
      <c r="X27" s="72">
        <v>1473369</v>
      </c>
      <c r="Y27" s="72">
        <v>14931</v>
      </c>
      <c r="Z27" s="72">
        <v>3189375</v>
      </c>
      <c r="AA27" s="72">
        <v>457978</v>
      </c>
      <c r="AB27" s="72">
        <v>22539674</v>
      </c>
      <c r="AC27" s="72">
        <v>14833254</v>
      </c>
      <c r="AD27" s="72">
        <v>25729049</v>
      </c>
      <c r="AE27" s="72">
        <v>15291232</v>
      </c>
      <c r="AF27" s="72">
        <v>27210116</v>
      </c>
      <c r="AG27" s="72">
        <v>16764601</v>
      </c>
      <c r="AH27" s="42" t="str">
        <f t="shared" si="1"/>
        <v>○</v>
      </c>
      <c r="AI27" s="42" t="str">
        <f t="shared" si="2"/>
        <v>○</v>
      </c>
      <c r="AJ27" s="42" t="str">
        <f t="shared" si="3"/>
        <v>○</v>
      </c>
      <c r="AK27" s="42" t="str">
        <f t="shared" si="4"/>
        <v>○</v>
      </c>
      <c r="AL27" s="42" t="str">
        <f t="shared" si="5"/>
        <v>○</v>
      </c>
      <c r="AM27" s="42" t="str">
        <f t="shared" si="6"/>
        <v>○</v>
      </c>
      <c r="AN27" s="42" t="str">
        <f t="shared" si="7"/>
        <v>○</v>
      </c>
    </row>
    <row r="28" spans="1:40" ht="16.5" customHeight="1">
      <c r="A28" s="44">
        <v>20</v>
      </c>
      <c r="B28" s="49" t="s">
        <v>50</v>
      </c>
      <c r="C28" s="66">
        <v>303477</v>
      </c>
      <c r="D28" s="66">
        <v>302995</v>
      </c>
      <c r="E28" s="66">
        <v>723</v>
      </c>
      <c r="F28" s="66">
        <v>454592</v>
      </c>
      <c r="G28" s="66">
        <v>454592</v>
      </c>
      <c r="H28" s="66">
        <v>0</v>
      </c>
      <c r="I28" s="66">
        <v>100492</v>
      </c>
      <c r="J28" s="66">
        <v>98136</v>
      </c>
      <c r="K28" s="66">
        <v>2356</v>
      </c>
      <c r="L28" s="66">
        <v>56727</v>
      </c>
      <c r="M28" s="66">
        <v>56727</v>
      </c>
      <c r="N28" s="66">
        <v>0</v>
      </c>
      <c r="O28" s="66">
        <v>18508</v>
      </c>
      <c r="P28" s="66">
        <v>18508</v>
      </c>
      <c r="Q28" s="66">
        <v>0</v>
      </c>
      <c r="R28" s="44">
        <v>20</v>
      </c>
      <c r="S28" s="49" t="str">
        <f t="shared" si="0"/>
        <v>伊 江 村</v>
      </c>
      <c r="T28" s="72">
        <v>147148</v>
      </c>
      <c r="U28" s="72">
        <v>146900</v>
      </c>
      <c r="V28" s="72">
        <v>372</v>
      </c>
      <c r="W28" s="72">
        <v>1080944</v>
      </c>
      <c r="X28" s="72">
        <v>1077858</v>
      </c>
      <c r="Y28" s="72">
        <v>3451</v>
      </c>
      <c r="Z28" s="72">
        <v>206157</v>
      </c>
      <c r="AA28" s="72">
        <v>203493</v>
      </c>
      <c r="AB28" s="72">
        <v>705044</v>
      </c>
      <c r="AC28" s="72">
        <v>468443</v>
      </c>
      <c r="AD28" s="72">
        <v>911201</v>
      </c>
      <c r="AE28" s="72">
        <v>671936</v>
      </c>
      <c r="AF28" s="72">
        <v>1992145</v>
      </c>
      <c r="AG28" s="72">
        <v>1749794</v>
      </c>
      <c r="AH28" s="42" t="str">
        <f t="shared" si="1"/>
        <v>○</v>
      </c>
      <c r="AI28" s="42" t="str">
        <f t="shared" si="2"/>
        <v>○</v>
      </c>
      <c r="AJ28" s="42" t="str">
        <f t="shared" si="3"/>
        <v>○</v>
      </c>
      <c r="AK28" s="42" t="str">
        <f t="shared" si="4"/>
        <v>○</v>
      </c>
      <c r="AL28" s="42" t="str">
        <f t="shared" si="5"/>
        <v>○</v>
      </c>
      <c r="AM28" s="42" t="str">
        <f t="shared" si="6"/>
        <v>○</v>
      </c>
      <c r="AN28" s="42" t="str">
        <f t="shared" si="7"/>
        <v>○</v>
      </c>
    </row>
    <row r="29" spans="1:40" ht="16.5" customHeight="1">
      <c r="A29" s="44">
        <v>21</v>
      </c>
      <c r="B29" s="49" t="s">
        <v>51</v>
      </c>
      <c r="C29" s="66">
        <v>1938550</v>
      </c>
      <c r="D29" s="66">
        <v>1938223</v>
      </c>
      <c r="E29" s="66">
        <v>489</v>
      </c>
      <c r="F29" s="66">
        <v>1941051</v>
      </c>
      <c r="G29" s="66">
        <v>1912350</v>
      </c>
      <c r="H29" s="66">
        <v>58041</v>
      </c>
      <c r="I29" s="66">
        <v>13019</v>
      </c>
      <c r="J29" s="66">
        <v>13019</v>
      </c>
      <c r="K29" s="66">
        <v>0</v>
      </c>
      <c r="L29" s="66">
        <v>0</v>
      </c>
      <c r="M29" s="66">
        <v>0</v>
      </c>
      <c r="N29" s="66">
        <v>0</v>
      </c>
      <c r="O29" s="66">
        <v>20335</v>
      </c>
      <c r="P29" s="66">
        <v>20335</v>
      </c>
      <c r="Q29" s="66">
        <v>0</v>
      </c>
      <c r="R29" s="44">
        <v>21</v>
      </c>
      <c r="S29" s="49" t="str">
        <f t="shared" si="0"/>
        <v>読 谷 村</v>
      </c>
      <c r="T29" s="72">
        <v>1211186</v>
      </c>
      <c r="U29" s="72">
        <v>1210962</v>
      </c>
      <c r="V29" s="72">
        <v>336</v>
      </c>
      <c r="W29" s="72">
        <v>5124141</v>
      </c>
      <c r="X29" s="72">
        <v>5094889</v>
      </c>
      <c r="Y29" s="72">
        <v>58866</v>
      </c>
      <c r="Z29" s="72">
        <v>772008</v>
      </c>
      <c r="AA29" s="72">
        <v>771985</v>
      </c>
      <c r="AB29" s="72">
        <v>2689581</v>
      </c>
      <c r="AC29" s="72">
        <v>1782208</v>
      </c>
      <c r="AD29" s="72">
        <v>3461589</v>
      </c>
      <c r="AE29" s="72">
        <v>2554193</v>
      </c>
      <c r="AF29" s="72">
        <v>8585730</v>
      </c>
      <c r="AG29" s="72">
        <v>7649082</v>
      </c>
      <c r="AH29" s="42" t="str">
        <f t="shared" si="1"/>
        <v>○</v>
      </c>
      <c r="AI29" s="42" t="str">
        <f t="shared" si="2"/>
        <v>○</v>
      </c>
      <c r="AJ29" s="42" t="str">
        <f t="shared" si="3"/>
        <v>○</v>
      </c>
      <c r="AK29" s="42" t="str">
        <f t="shared" si="4"/>
        <v>○</v>
      </c>
      <c r="AL29" s="42" t="str">
        <f t="shared" si="5"/>
        <v>○</v>
      </c>
      <c r="AM29" s="42" t="str">
        <f t="shared" si="6"/>
        <v>○</v>
      </c>
      <c r="AN29" s="42" t="str">
        <f t="shared" si="7"/>
        <v>○</v>
      </c>
    </row>
    <row r="30" spans="1:40" ht="16.5" customHeight="1">
      <c r="A30" s="44">
        <v>22</v>
      </c>
      <c r="B30" s="49" t="s">
        <v>52</v>
      </c>
      <c r="C30" s="66">
        <v>429521</v>
      </c>
      <c r="D30" s="66">
        <v>429117</v>
      </c>
      <c r="E30" s="66">
        <v>607</v>
      </c>
      <c r="F30" s="66">
        <v>668442</v>
      </c>
      <c r="G30" s="66">
        <v>647595</v>
      </c>
      <c r="H30" s="66">
        <v>42151</v>
      </c>
      <c r="I30" s="66">
        <v>77315</v>
      </c>
      <c r="J30" s="66">
        <v>77315</v>
      </c>
      <c r="K30" s="66">
        <v>0</v>
      </c>
      <c r="L30" s="66">
        <v>0</v>
      </c>
      <c r="M30" s="66">
        <v>0</v>
      </c>
      <c r="N30" s="66">
        <v>0</v>
      </c>
      <c r="O30" s="66">
        <v>1233</v>
      </c>
      <c r="P30" s="66">
        <v>1233</v>
      </c>
      <c r="Q30" s="66">
        <v>0</v>
      </c>
      <c r="R30" s="44">
        <v>22</v>
      </c>
      <c r="S30" s="49" t="str">
        <f t="shared" si="0"/>
        <v>嘉手納町</v>
      </c>
      <c r="T30" s="72">
        <v>602246</v>
      </c>
      <c r="U30" s="72">
        <v>602060</v>
      </c>
      <c r="V30" s="72">
        <v>279</v>
      </c>
      <c r="W30" s="72">
        <v>1778757</v>
      </c>
      <c r="X30" s="72">
        <v>1757320</v>
      </c>
      <c r="Y30" s="72">
        <v>43037</v>
      </c>
      <c r="Z30" s="72">
        <v>216320</v>
      </c>
      <c r="AA30" s="72">
        <v>216311</v>
      </c>
      <c r="AB30" s="72">
        <v>828040</v>
      </c>
      <c r="AC30" s="72">
        <v>567600</v>
      </c>
      <c r="AD30" s="72">
        <v>1044360</v>
      </c>
      <c r="AE30" s="72">
        <v>783911</v>
      </c>
      <c r="AF30" s="72">
        <v>2823117</v>
      </c>
      <c r="AG30" s="72">
        <v>2541231</v>
      </c>
      <c r="AH30" s="42" t="str">
        <f t="shared" si="1"/>
        <v>○</v>
      </c>
      <c r="AI30" s="42" t="str">
        <f t="shared" si="2"/>
        <v>○</v>
      </c>
      <c r="AJ30" s="42" t="str">
        <f t="shared" si="3"/>
        <v>○</v>
      </c>
      <c r="AK30" s="42" t="str">
        <f t="shared" si="4"/>
        <v>○</v>
      </c>
      <c r="AL30" s="42" t="str">
        <f t="shared" si="5"/>
        <v>○</v>
      </c>
      <c r="AM30" s="42" t="str">
        <f t="shared" si="6"/>
        <v>○</v>
      </c>
      <c r="AN30" s="42" t="str">
        <f t="shared" si="7"/>
        <v>○</v>
      </c>
    </row>
    <row r="31" spans="1:40" ht="16.5" customHeight="1">
      <c r="A31" s="44">
        <v>23</v>
      </c>
      <c r="B31" s="49" t="s">
        <v>53</v>
      </c>
      <c r="C31" s="66">
        <v>4365384</v>
      </c>
      <c r="D31" s="66">
        <v>4359198</v>
      </c>
      <c r="E31" s="66">
        <v>11826</v>
      </c>
      <c r="F31" s="66">
        <v>1796219</v>
      </c>
      <c r="G31" s="66">
        <v>1707301</v>
      </c>
      <c r="H31" s="66">
        <v>178588</v>
      </c>
      <c r="I31" s="66">
        <v>27204</v>
      </c>
      <c r="J31" s="66">
        <v>27204</v>
      </c>
      <c r="K31" s="66">
        <v>0</v>
      </c>
      <c r="L31" s="66">
        <v>122</v>
      </c>
      <c r="M31" s="66">
        <v>122</v>
      </c>
      <c r="N31" s="66">
        <v>0</v>
      </c>
      <c r="O31" s="66">
        <v>4966</v>
      </c>
      <c r="P31" s="66">
        <v>4966</v>
      </c>
      <c r="Q31" s="66">
        <v>0</v>
      </c>
      <c r="R31" s="44">
        <v>23</v>
      </c>
      <c r="S31" s="49" t="str">
        <f t="shared" si="0"/>
        <v>北 谷 町</v>
      </c>
      <c r="T31" s="72">
        <v>2767727</v>
      </c>
      <c r="U31" s="72">
        <v>2767310</v>
      </c>
      <c r="V31" s="72">
        <v>626</v>
      </c>
      <c r="W31" s="72">
        <v>8961622</v>
      </c>
      <c r="X31" s="72">
        <v>8866101</v>
      </c>
      <c r="Y31" s="72">
        <v>191040</v>
      </c>
      <c r="Z31" s="72">
        <v>590764</v>
      </c>
      <c r="AA31" s="72">
        <v>590747</v>
      </c>
      <c r="AB31" s="72">
        <v>2534115</v>
      </c>
      <c r="AC31" s="72">
        <v>1539724</v>
      </c>
      <c r="AD31" s="72">
        <v>3124879</v>
      </c>
      <c r="AE31" s="72">
        <v>2130471</v>
      </c>
      <c r="AF31" s="72">
        <v>12086501</v>
      </c>
      <c r="AG31" s="72">
        <v>10996572</v>
      </c>
      <c r="AH31" s="42" t="str">
        <f t="shared" si="1"/>
        <v>○</v>
      </c>
      <c r="AI31" s="42" t="str">
        <f t="shared" si="2"/>
        <v>○</v>
      </c>
      <c r="AJ31" s="42" t="str">
        <f t="shared" si="3"/>
        <v>○</v>
      </c>
      <c r="AK31" s="42" t="str">
        <f t="shared" si="4"/>
        <v>○</v>
      </c>
      <c r="AL31" s="42" t="str">
        <f t="shared" si="5"/>
        <v>○</v>
      </c>
      <c r="AM31" s="42" t="str">
        <f t="shared" si="6"/>
        <v>○</v>
      </c>
      <c r="AN31" s="42" t="str">
        <f t="shared" si="7"/>
        <v>○</v>
      </c>
    </row>
    <row r="32" spans="1:40" ht="16.5" customHeight="1">
      <c r="A32" s="44">
        <v>24</v>
      </c>
      <c r="B32" s="49" t="s">
        <v>54</v>
      </c>
      <c r="C32" s="66">
        <v>809778</v>
      </c>
      <c r="D32" s="66">
        <v>808047</v>
      </c>
      <c r="E32" s="66">
        <v>2096</v>
      </c>
      <c r="F32" s="66">
        <v>1600454</v>
      </c>
      <c r="G32" s="66">
        <v>1569934</v>
      </c>
      <c r="H32" s="66">
        <v>60578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44478</v>
      </c>
      <c r="P32" s="66">
        <v>44478</v>
      </c>
      <c r="Q32" s="66">
        <v>0</v>
      </c>
      <c r="R32" s="44">
        <v>24</v>
      </c>
      <c r="S32" s="49" t="str">
        <f t="shared" si="0"/>
        <v>北中城村</v>
      </c>
      <c r="T32" s="72">
        <v>491929</v>
      </c>
      <c r="U32" s="72">
        <v>491812</v>
      </c>
      <c r="V32" s="72">
        <v>176</v>
      </c>
      <c r="W32" s="72">
        <v>2946639</v>
      </c>
      <c r="X32" s="72">
        <v>2914271</v>
      </c>
      <c r="Y32" s="72">
        <v>62850</v>
      </c>
      <c r="Z32" s="72">
        <v>278777</v>
      </c>
      <c r="AA32" s="72">
        <v>278767</v>
      </c>
      <c r="AB32" s="72">
        <v>4666868</v>
      </c>
      <c r="AC32" s="72">
        <v>2548836</v>
      </c>
      <c r="AD32" s="72">
        <v>4945645</v>
      </c>
      <c r="AE32" s="72">
        <v>2827603</v>
      </c>
      <c r="AF32" s="72">
        <v>7892284</v>
      </c>
      <c r="AG32" s="72">
        <v>5741874</v>
      </c>
      <c r="AH32" s="42" t="str">
        <f t="shared" si="1"/>
        <v>○</v>
      </c>
      <c r="AI32" s="42" t="str">
        <f t="shared" si="2"/>
        <v>○</v>
      </c>
      <c r="AJ32" s="42" t="str">
        <f t="shared" si="3"/>
        <v>○</v>
      </c>
      <c r="AK32" s="42" t="str">
        <f t="shared" si="4"/>
        <v>○</v>
      </c>
      <c r="AL32" s="42" t="str">
        <f t="shared" si="5"/>
        <v>○</v>
      </c>
      <c r="AM32" s="42" t="str">
        <f t="shared" si="6"/>
        <v>○</v>
      </c>
      <c r="AN32" s="42" t="str">
        <f t="shared" si="7"/>
        <v>○</v>
      </c>
    </row>
    <row r="33" spans="1:40" ht="16.5" customHeight="1">
      <c r="A33" s="44">
        <v>25</v>
      </c>
      <c r="B33" s="49" t="s">
        <v>55</v>
      </c>
      <c r="C33" s="66">
        <v>1148399</v>
      </c>
      <c r="D33" s="66">
        <v>1137620</v>
      </c>
      <c r="E33" s="66">
        <v>18004</v>
      </c>
      <c r="F33" s="66">
        <v>1906595</v>
      </c>
      <c r="G33" s="66">
        <v>1884571</v>
      </c>
      <c r="H33" s="66">
        <v>44047</v>
      </c>
      <c r="I33" s="66">
        <v>196671</v>
      </c>
      <c r="J33" s="66">
        <v>108134</v>
      </c>
      <c r="K33" s="66">
        <v>88537</v>
      </c>
      <c r="L33" s="66">
        <v>0</v>
      </c>
      <c r="M33" s="66">
        <v>0</v>
      </c>
      <c r="N33" s="66">
        <v>0</v>
      </c>
      <c r="O33" s="66">
        <v>20040</v>
      </c>
      <c r="P33" s="66">
        <v>20040</v>
      </c>
      <c r="Q33" s="66">
        <v>0</v>
      </c>
      <c r="R33" s="44">
        <v>25</v>
      </c>
      <c r="S33" s="49" t="str">
        <f t="shared" si="0"/>
        <v>中 城 村</v>
      </c>
      <c r="T33" s="72">
        <v>719528</v>
      </c>
      <c r="U33" s="72">
        <v>719251</v>
      </c>
      <c r="V33" s="72">
        <v>416</v>
      </c>
      <c r="W33" s="72">
        <v>3991233</v>
      </c>
      <c r="X33" s="72">
        <v>3869616</v>
      </c>
      <c r="Y33" s="72">
        <v>151004</v>
      </c>
      <c r="Z33" s="72">
        <v>393719</v>
      </c>
      <c r="AA33" s="72">
        <v>378799</v>
      </c>
      <c r="AB33" s="72">
        <v>81824149</v>
      </c>
      <c r="AC33" s="72">
        <v>52959727</v>
      </c>
      <c r="AD33" s="72">
        <v>82217868</v>
      </c>
      <c r="AE33" s="72">
        <v>53338526</v>
      </c>
      <c r="AF33" s="72">
        <v>86209101</v>
      </c>
      <c r="AG33" s="72">
        <v>57208142</v>
      </c>
      <c r="AH33" s="42" t="str">
        <f t="shared" si="1"/>
        <v>○</v>
      </c>
      <c r="AI33" s="42" t="str">
        <f t="shared" si="2"/>
        <v>○</v>
      </c>
      <c r="AJ33" s="42" t="str">
        <f t="shared" si="3"/>
        <v>○</v>
      </c>
      <c r="AK33" s="42" t="str">
        <f t="shared" si="4"/>
        <v>○</v>
      </c>
      <c r="AL33" s="42" t="str">
        <f t="shared" si="5"/>
        <v>○</v>
      </c>
      <c r="AM33" s="42" t="str">
        <f t="shared" si="6"/>
        <v>○</v>
      </c>
      <c r="AN33" s="42" t="str">
        <f t="shared" si="7"/>
        <v>○</v>
      </c>
    </row>
    <row r="34" spans="1:40" ht="16.5" customHeight="1">
      <c r="A34" s="44">
        <v>26</v>
      </c>
      <c r="B34" s="49" t="s">
        <v>56</v>
      </c>
      <c r="C34" s="66">
        <v>5846464</v>
      </c>
      <c r="D34" s="66">
        <v>5823649</v>
      </c>
      <c r="E34" s="66">
        <v>19775</v>
      </c>
      <c r="F34" s="66">
        <v>7908381</v>
      </c>
      <c r="G34" s="66">
        <v>7852244</v>
      </c>
      <c r="H34" s="66">
        <v>104529</v>
      </c>
      <c r="I34" s="66">
        <v>30554</v>
      </c>
      <c r="J34" s="66">
        <v>30554</v>
      </c>
      <c r="K34" s="66">
        <v>0</v>
      </c>
      <c r="L34" s="66">
        <v>0</v>
      </c>
      <c r="M34" s="66">
        <v>0</v>
      </c>
      <c r="N34" s="66">
        <v>0</v>
      </c>
      <c r="O34" s="66">
        <v>100149</v>
      </c>
      <c r="P34" s="66">
        <v>100149</v>
      </c>
      <c r="Q34" s="66">
        <v>0</v>
      </c>
      <c r="R34" s="44">
        <v>26</v>
      </c>
      <c r="S34" s="49" t="str">
        <f t="shared" si="0"/>
        <v>西 原 町</v>
      </c>
      <c r="T34" s="72">
        <v>2828346</v>
      </c>
      <c r="U34" s="72">
        <v>2827990</v>
      </c>
      <c r="V34" s="72">
        <v>533</v>
      </c>
      <c r="W34" s="72">
        <v>16713894</v>
      </c>
      <c r="X34" s="72">
        <v>16634586</v>
      </c>
      <c r="Y34" s="72">
        <v>124837</v>
      </c>
      <c r="Z34" s="72">
        <v>1237180</v>
      </c>
      <c r="AA34" s="72">
        <v>670127</v>
      </c>
      <c r="AB34" s="72">
        <v>4119120</v>
      </c>
      <c r="AC34" s="72">
        <v>2276236</v>
      </c>
      <c r="AD34" s="72">
        <v>5356300</v>
      </c>
      <c r="AE34" s="72">
        <v>2946363</v>
      </c>
      <c r="AF34" s="72">
        <v>22070194</v>
      </c>
      <c r="AG34" s="72">
        <v>19580949</v>
      </c>
      <c r="AH34" s="42" t="str">
        <f t="shared" si="1"/>
        <v>○</v>
      </c>
      <c r="AI34" s="42" t="str">
        <f t="shared" si="2"/>
        <v>○</v>
      </c>
      <c r="AJ34" s="42" t="str">
        <f t="shared" si="3"/>
        <v>○</v>
      </c>
      <c r="AK34" s="42" t="str">
        <f t="shared" si="4"/>
        <v>○</v>
      </c>
      <c r="AL34" s="42" t="str">
        <f t="shared" si="5"/>
        <v>○</v>
      </c>
      <c r="AM34" s="42" t="str">
        <f t="shared" si="6"/>
        <v>○</v>
      </c>
      <c r="AN34" s="42" t="str">
        <f t="shared" si="7"/>
        <v>○</v>
      </c>
    </row>
    <row r="35" spans="1:40" ht="16.5" customHeight="1">
      <c r="A35" s="44">
        <v>27</v>
      </c>
      <c r="B35" s="49" t="s">
        <v>57</v>
      </c>
      <c r="C35" s="66">
        <v>813009</v>
      </c>
      <c r="D35" s="66">
        <v>802441</v>
      </c>
      <c r="E35" s="66">
        <v>20926</v>
      </c>
      <c r="F35" s="66">
        <v>752237</v>
      </c>
      <c r="G35" s="66">
        <v>733775</v>
      </c>
      <c r="H35" s="66">
        <v>37020</v>
      </c>
      <c r="I35" s="66">
        <v>7943</v>
      </c>
      <c r="J35" s="66">
        <v>7943</v>
      </c>
      <c r="K35" s="66">
        <v>0</v>
      </c>
      <c r="L35" s="66">
        <v>0</v>
      </c>
      <c r="M35" s="66">
        <v>0</v>
      </c>
      <c r="N35" s="66">
        <v>0</v>
      </c>
      <c r="O35" s="66">
        <v>7209</v>
      </c>
      <c r="P35" s="66">
        <v>7209</v>
      </c>
      <c r="Q35" s="66">
        <v>0</v>
      </c>
      <c r="R35" s="44">
        <v>27</v>
      </c>
      <c r="S35" s="49" t="str">
        <f t="shared" si="0"/>
        <v>与那原町</v>
      </c>
      <c r="T35" s="72">
        <v>954760</v>
      </c>
      <c r="U35" s="72">
        <v>954544</v>
      </c>
      <c r="V35" s="72">
        <v>322</v>
      </c>
      <c r="W35" s="72">
        <v>2535158</v>
      </c>
      <c r="X35" s="72">
        <v>2505912</v>
      </c>
      <c r="Y35" s="72">
        <v>58268</v>
      </c>
      <c r="Z35" s="72">
        <v>567201</v>
      </c>
      <c r="AA35" s="72">
        <v>563013</v>
      </c>
      <c r="AB35" s="72">
        <v>1236933</v>
      </c>
      <c r="AC35" s="72">
        <v>752746</v>
      </c>
      <c r="AD35" s="72">
        <v>1804134</v>
      </c>
      <c r="AE35" s="72">
        <v>1315759</v>
      </c>
      <c r="AF35" s="72">
        <v>4339292</v>
      </c>
      <c r="AG35" s="72">
        <v>3821671</v>
      </c>
      <c r="AH35" s="42" t="str">
        <f t="shared" si="1"/>
        <v>○</v>
      </c>
      <c r="AI35" s="42" t="str">
        <f t="shared" si="2"/>
        <v>○</v>
      </c>
      <c r="AJ35" s="42" t="str">
        <f t="shared" si="3"/>
        <v>○</v>
      </c>
      <c r="AK35" s="42" t="str">
        <f t="shared" si="4"/>
        <v>○</v>
      </c>
      <c r="AL35" s="42" t="str">
        <f t="shared" si="5"/>
        <v>○</v>
      </c>
      <c r="AM35" s="42" t="str">
        <f t="shared" si="6"/>
        <v>○</v>
      </c>
      <c r="AN35" s="42" t="str">
        <f t="shared" si="7"/>
        <v>○</v>
      </c>
    </row>
    <row r="36" spans="1:40" ht="16.5" customHeight="1">
      <c r="A36" s="44">
        <v>28</v>
      </c>
      <c r="B36" s="49" t="s">
        <v>58</v>
      </c>
      <c r="C36" s="66">
        <v>3007227</v>
      </c>
      <c r="D36" s="66">
        <v>2997216</v>
      </c>
      <c r="E36" s="66">
        <v>19697</v>
      </c>
      <c r="F36" s="66">
        <v>2052475</v>
      </c>
      <c r="G36" s="66">
        <v>2012371</v>
      </c>
      <c r="H36" s="66">
        <v>80504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1188465</v>
      </c>
      <c r="P36" s="66">
        <v>1188465</v>
      </c>
      <c r="Q36" s="66">
        <v>0</v>
      </c>
      <c r="R36" s="44">
        <v>28</v>
      </c>
      <c r="S36" s="49" t="str">
        <f t="shared" si="0"/>
        <v>南風原町</v>
      </c>
      <c r="T36" s="72">
        <v>2617823</v>
      </c>
      <c r="U36" s="72">
        <v>2617074</v>
      </c>
      <c r="V36" s="72">
        <v>1125</v>
      </c>
      <c r="W36" s="72">
        <v>8865990</v>
      </c>
      <c r="X36" s="72">
        <v>8815126</v>
      </c>
      <c r="Y36" s="72">
        <v>101326</v>
      </c>
      <c r="Z36" s="72">
        <v>683352</v>
      </c>
      <c r="AA36" s="72">
        <v>682319</v>
      </c>
      <c r="AB36" s="72">
        <v>2014150</v>
      </c>
      <c r="AC36" s="72">
        <v>1300103</v>
      </c>
      <c r="AD36" s="72">
        <v>2697502</v>
      </c>
      <c r="AE36" s="72">
        <v>1982422</v>
      </c>
      <c r="AF36" s="72">
        <v>11563492</v>
      </c>
      <c r="AG36" s="72">
        <v>10797548</v>
      </c>
      <c r="AH36" s="42" t="str">
        <f t="shared" si="1"/>
        <v>○</v>
      </c>
      <c r="AI36" s="42" t="str">
        <f t="shared" si="2"/>
        <v>○</v>
      </c>
      <c r="AJ36" s="42" t="str">
        <f t="shared" si="3"/>
        <v>○</v>
      </c>
      <c r="AK36" s="42" t="str">
        <f t="shared" si="4"/>
        <v>○</v>
      </c>
      <c r="AL36" s="42" t="str">
        <f t="shared" si="5"/>
        <v>○</v>
      </c>
      <c r="AM36" s="42" t="str">
        <f t="shared" si="6"/>
        <v>○</v>
      </c>
      <c r="AN36" s="42" t="str">
        <f t="shared" si="7"/>
        <v>○</v>
      </c>
    </row>
    <row r="37" spans="1:40" ht="16.5" customHeight="1">
      <c r="A37" s="44">
        <v>29</v>
      </c>
      <c r="B37" s="49" t="s">
        <v>59</v>
      </c>
      <c r="C37" s="66">
        <v>95423</v>
      </c>
      <c r="D37" s="66">
        <v>95423</v>
      </c>
      <c r="E37" s="66">
        <v>0</v>
      </c>
      <c r="F37" s="66">
        <v>130751</v>
      </c>
      <c r="G37" s="66">
        <v>130745</v>
      </c>
      <c r="H37" s="66">
        <v>30</v>
      </c>
      <c r="I37" s="66">
        <v>5326</v>
      </c>
      <c r="J37" s="66">
        <v>5326</v>
      </c>
      <c r="K37" s="66">
        <v>0</v>
      </c>
      <c r="L37" s="66">
        <v>0</v>
      </c>
      <c r="M37" s="66">
        <v>0</v>
      </c>
      <c r="N37" s="66">
        <v>0</v>
      </c>
      <c r="O37" s="66">
        <v>181</v>
      </c>
      <c r="P37" s="66">
        <v>181</v>
      </c>
      <c r="Q37" s="66">
        <v>0</v>
      </c>
      <c r="R37" s="44">
        <v>29</v>
      </c>
      <c r="S37" s="49" t="str">
        <f t="shared" si="0"/>
        <v>渡嘉敷村</v>
      </c>
      <c r="T37" s="72">
        <v>31352</v>
      </c>
      <c r="U37" s="72">
        <v>31352</v>
      </c>
      <c r="V37" s="72">
        <v>0</v>
      </c>
      <c r="W37" s="72">
        <v>263033</v>
      </c>
      <c r="X37" s="72">
        <v>263027</v>
      </c>
      <c r="Y37" s="72">
        <v>30</v>
      </c>
      <c r="Z37" s="72">
        <v>38081</v>
      </c>
      <c r="AA37" s="72">
        <v>38080</v>
      </c>
      <c r="AB37" s="72">
        <v>233483</v>
      </c>
      <c r="AC37" s="72">
        <v>155781</v>
      </c>
      <c r="AD37" s="72">
        <v>271564</v>
      </c>
      <c r="AE37" s="72">
        <v>193861</v>
      </c>
      <c r="AF37" s="72">
        <v>534597</v>
      </c>
      <c r="AG37" s="72">
        <v>456888</v>
      </c>
      <c r="AH37" s="42" t="str">
        <f t="shared" si="1"/>
        <v>○</v>
      </c>
      <c r="AI37" s="42" t="str">
        <f t="shared" si="2"/>
        <v>○</v>
      </c>
      <c r="AJ37" s="42" t="str">
        <f t="shared" si="3"/>
        <v>○</v>
      </c>
      <c r="AK37" s="42" t="str">
        <f t="shared" si="4"/>
        <v>○</v>
      </c>
      <c r="AL37" s="42" t="str">
        <f t="shared" si="5"/>
        <v>○</v>
      </c>
      <c r="AM37" s="42" t="str">
        <f t="shared" si="6"/>
        <v>○</v>
      </c>
      <c r="AN37" s="42" t="str">
        <f t="shared" si="7"/>
        <v>○</v>
      </c>
    </row>
    <row r="38" spans="1:40" ht="16.5" customHeight="1">
      <c r="A38" s="44">
        <v>30</v>
      </c>
      <c r="B38" s="49" t="s">
        <v>60</v>
      </c>
      <c r="C38" s="66">
        <v>243741</v>
      </c>
      <c r="D38" s="66">
        <v>242714</v>
      </c>
      <c r="E38" s="66">
        <v>1557</v>
      </c>
      <c r="F38" s="66">
        <v>145727</v>
      </c>
      <c r="G38" s="66">
        <v>145727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801</v>
      </c>
      <c r="P38" s="66">
        <v>801</v>
      </c>
      <c r="Q38" s="66">
        <v>0</v>
      </c>
      <c r="R38" s="44">
        <v>30</v>
      </c>
      <c r="S38" s="49" t="str">
        <f t="shared" si="0"/>
        <v>座間味村</v>
      </c>
      <c r="T38" s="72">
        <v>26742</v>
      </c>
      <c r="U38" s="72">
        <v>26158</v>
      </c>
      <c r="V38" s="72">
        <v>875</v>
      </c>
      <c r="W38" s="72">
        <v>417011</v>
      </c>
      <c r="X38" s="72">
        <v>415400</v>
      </c>
      <c r="Y38" s="72">
        <v>2432</v>
      </c>
      <c r="Z38" s="72">
        <v>136393</v>
      </c>
      <c r="AA38" s="72">
        <v>106145</v>
      </c>
      <c r="AB38" s="72">
        <v>159574</v>
      </c>
      <c r="AC38" s="72">
        <v>106382</v>
      </c>
      <c r="AD38" s="72">
        <v>295967</v>
      </c>
      <c r="AE38" s="72">
        <v>212527</v>
      </c>
      <c r="AF38" s="72">
        <v>712978</v>
      </c>
      <c r="AG38" s="72">
        <v>627927</v>
      </c>
      <c r="AH38" s="42" t="str">
        <f t="shared" si="1"/>
        <v>○</v>
      </c>
      <c r="AI38" s="42" t="str">
        <f t="shared" si="2"/>
        <v>○</v>
      </c>
      <c r="AJ38" s="42" t="str">
        <f t="shared" si="3"/>
        <v>○</v>
      </c>
      <c r="AK38" s="42" t="str">
        <f t="shared" si="4"/>
        <v>○</v>
      </c>
      <c r="AL38" s="42" t="str">
        <f t="shared" si="5"/>
        <v>○</v>
      </c>
      <c r="AM38" s="42" t="str">
        <f t="shared" si="6"/>
        <v>○</v>
      </c>
      <c r="AN38" s="42" t="str">
        <f t="shared" si="7"/>
        <v>○</v>
      </c>
    </row>
    <row r="39" spans="1:40" ht="16.5" customHeight="1">
      <c r="A39" s="44">
        <v>31</v>
      </c>
      <c r="B39" s="49" t="s">
        <v>61</v>
      </c>
      <c r="C39" s="66">
        <v>109003</v>
      </c>
      <c r="D39" s="66">
        <v>108518</v>
      </c>
      <c r="E39" s="66">
        <v>727</v>
      </c>
      <c r="F39" s="66">
        <v>72409</v>
      </c>
      <c r="G39" s="66">
        <v>72409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1873</v>
      </c>
      <c r="P39" s="66">
        <v>1873</v>
      </c>
      <c r="Q39" s="66">
        <v>0</v>
      </c>
      <c r="R39" s="44">
        <v>31</v>
      </c>
      <c r="S39" s="49" t="str">
        <f t="shared" si="0"/>
        <v>粟 国 村</v>
      </c>
      <c r="T39" s="72">
        <v>14806</v>
      </c>
      <c r="U39" s="72">
        <v>14665</v>
      </c>
      <c r="V39" s="72">
        <v>211</v>
      </c>
      <c r="W39" s="72">
        <v>198091</v>
      </c>
      <c r="X39" s="72">
        <v>197465</v>
      </c>
      <c r="Y39" s="72">
        <v>938</v>
      </c>
      <c r="Z39" s="72">
        <v>189288</v>
      </c>
      <c r="AA39" s="72">
        <v>182887</v>
      </c>
      <c r="AB39" s="72">
        <v>515751</v>
      </c>
      <c r="AC39" s="72">
        <v>326850</v>
      </c>
      <c r="AD39" s="72">
        <v>705039</v>
      </c>
      <c r="AE39" s="72">
        <v>509737</v>
      </c>
      <c r="AF39" s="72">
        <v>903130</v>
      </c>
      <c r="AG39" s="72">
        <v>707202</v>
      </c>
      <c r="AH39" s="42" t="str">
        <f t="shared" si="1"/>
        <v>○</v>
      </c>
      <c r="AI39" s="42" t="str">
        <f t="shared" si="2"/>
        <v>○</v>
      </c>
      <c r="AJ39" s="42" t="str">
        <f t="shared" si="3"/>
        <v>○</v>
      </c>
      <c r="AK39" s="42" t="str">
        <f t="shared" si="4"/>
        <v>○</v>
      </c>
      <c r="AL39" s="42" t="str">
        <f t="shared" si="5"/>
        <v>○</v>
      </c>
      <c r="AM39" s="42" t="str">
        <f t="shared" si="6"/>
        <v>○</v>
      </c>
      <c r="AN39" s="42" t="str">
        <f t="shared" si="7"/>
        <v>○</v>
      </c>
    </row>
    <row r="40" spans="1:40" ht="16.5" customHeight="1">
      <c r="A40" s="44">
        <v>32</v>
      </c>
      <c r="B40" s="49" t="s">
        <v>62</v>
      </c>
      <c r="C40" s="66">
        <v>63639</v>
      </c>
      <c r="D40" s="66">
        <v>63639</v>
      </c>
      <c r="E40" s="66">
        <v>0</v>
      </c>
      <c r="F40" s="66">
        <v>48701</v>
      </c>
      <c r="G40" s="66">
        <v>48701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44">
        <v>32</v>
      </c>
      <c r="S40" s="49" t="str">
        <f t="shared" si="0"/>
        <v>渡名喜村</v>
      </c>
      <c r="T40" s="72">
        <v>7073</v>
      </c>
      <c r="U40" s="72">
        <v>7073</v>
      </c>
      <c r="V40" s="72">
        <v>0</v>
      </c>
      <c r="W40" s="72">
        <v>119413</v>
      </c>
      <c r="X40" s="72">
        <v>119413</v>
      </c>
      <c r="Y40" s="72">
        <v>0</v>
      </c>
      <c r="Z40" s="72">
        <v>46218</v>
      </c>
      <c r="AA40" s="72">
        <v>46217</v>
      </c>
      <c r="AB40" s="72">
        <v>605772</v>
      </c>
      <c r="AC40" s="72">
        <v>154002</v>
      </c>
      <c r="AD40" s="72">
        <v>651990</v>
      </c>
      <c r="AE40" s="72">
        <v>200219</v>
      </c>
      <c r="AF40" s="72">
        <v>771403</v>
      </c>
      <c r="AG40" s="72">
        <v>319632</v>
      </c>
      <c r="AH40" s="42" t="str">
        <f t="shared" si="1"/>
        <v>○</v>
      </c>
      <c r="AI40" s="42" t="str">
        <f t="shared" si="2"/>
        <v>○</v>
      </c>
      <c r="AJ40" s="42" t="str">
        <f t="shared" si="3"/>
        <v>○</v>
      </c>
      <c r="AK40" s="42" t="str">
        <f t="shared" si="4"/>
        <v>○</v>
      </c>
      <c r="AL40" s="42" t="str">
        <f t="shared" si="5"/>
        <v>○</v>
      </c>
      <c r="AM40" s="42" t="str">
        <f t="shared" si="6"/>
        <v>○</v>
      </c>
      <c r="AN40" s="42" t="str">
        <f t="shared" si="7"/>
        <v>○</v>
      </c>
    </row>
    <row r="41" spans="1:40" ht="16.5" customHeight="1">
      <c r="A41" s="45">
        <v>33</v>
      </c>
      <c r="B41" s="50" t="s">
        <v>63</v>
      </c>
      <c r="C41" s="67">
        <v>541422</v>
      </c>
      <c r="D41" s="67">
        <v>539768</v>
      </c>
      <c r="E41" s="67">
        <v>2167</v>
      </c>
      <c r="F41" s="67">
        <v>1194267</v>
      </c>
      <c r="G41" s="67">
        <v>1191145</v>
      </c>
      <c r="H41" s="67">
        <v>3122</v>
      </c>
      <c r="I41" s="67">
        <v>3999</v>
      </c>
      <c r="J41" s="67">
        <v>2220</v>
      </c>
      <c r="K41" s="67">
        <v>1781</v>
      </c>
      <c r="L41" s="67">
        <v>0</v>
      </c>
      <c r="M41" s="67">
        <v>0</v>
      </c>
      <c r="N41" s="67">
        <v>0</v>
      </c>
      <c r="O41" s="67">
        <v>30014</v>
      </c>
      <c r="P41" s="67">
        <v>30014</v>
      </c>
      <c r="Q41" s="67">
        <v>0</v>
      </c>
      <c r="R41" s="45">
        <v>33</v>
      </c>
      <c r="S41" s="50" t="str">
        <f t="shared" si="0"/>
        <v>南大東村</v>
      </c>
      <c r="T41" s="73">
        <v>170689</v>
      </c>
      <c r="U41" s="73">
        <v>170375</v>
      </c>
      <c r="V41" s="73">
        <v>471</v>
      </c>
      <c r="W41" s="73">
        <v>1940391</v>
      </c>
      <c r="X41" s="73">
        <v>1933522</v>
      </c>
      <c r="Y41" s="73">
        <v>7541</v>
      </c>
      <c r="Z41" s="73">
        <v>293643</v>
      </c>
      <c r="AA41" s="73">
        <v>242759</v>
      </c>
      <c r="AB41" s="73">
        <v>845687</v>
      </c>
      <c r="AC41" s="73">
        <v>564862</v>
      </c>
      <c r="AD41" s="73">
        <v>1139330</v>
      </c>
      <c r="AE41" s="73">
        <v>807621</v>
      </c>
      <c r="AF41" s="73">
        <v>3079721</v>
      </c>
      <c r="AG41" s="73">
        <v>2741143</v>
      </c>
      <c r="AH41" s="42" t="str">
        <f t="shared" si="1"/>
        <v>○</v>
      </c>
      <c r="AI41" s="42" t="str">
        <f t="shared" si="2"/>
        <v>○</v>
      </c>
      <c r="AJ41" s="42" t="str">
        <f t="shared" si="3"/>
        <v>○</v>
      </c>
      <c r="AK41" s="42" t="str">
        <f t="shared" si="4"/>
        <v>○</v>
      </c>
      <c r="AL41" s="42" t="str">
        <f t="shared" si="5"/>
        <v>○</v>
      </c>
      <c r="AM41" s="42" t="str">
        <f t="shared" si="6"/>
        <v>○</v>
      </c>
      <c r="AN41" s="42" t="str">
        <f t="shared" si="7"/>
        <v>○</v>
      </c>
    </row>
    <row r="42" spans="1:40" ht="16.5" customHeight="1">
      <c r="A42" s="44">
        <v>34</v>
      </c>
      <c r="B42" s="49" t="s">
        <v>64</v>
      </c>
      <c r="C42" s="66">
        <v>175754</v>
      </c>
      <c r="D42" s="66">
        <v>175391</v>
      </c>
      <c r="E42" s="66">
        <v>545</v>
      </c>
      <c r="F42" s="66">
        <v>724762</v>
      </c>
      <c r="G42" s="66">
        <v>724762</v>
      </c>
      <c r="H42" s="66">
        <v>0</v>
      </c>
      <c r="I42" s="66">
        <v>177</v>
      </c>
      <c r="J42" s="66">
        <v>177</v>
      </c>
      <c r="K42" s="66">
        <v>0</v>
      </c>
      <c r="L42" s="66">
        <v>0</v>
      </c>
      <c r="M42" s="66">
        <v>0</v>
      </c>
      <c r="N42" s="66">
        <v>0</v>
      </c>
      <c r="O42" s="66">
        <v>84087</v>
      </c>
      <c r="P42" s="66">
        <v>69032</v>
      </c>
      <c r="Q42" s="66">
        <v>15055</v>
      </c>
      <c r="R42" s="44">
        <v>34</v>
      </c>
      <c r="S42" s="49" t="str">
        <f t="shared" si="0"/>
        <v>北大東村</v>
      </c>
      <c r="T42" s="72">
        <v>41586</v>
      </c>
      <c r="U42" s="72">
        <v>41370</v>
      </c>
      <c r="V42" s="72">
        <v>324</v>
      </c>
      <c r="W42" s="72">
        <v>1026366</v>
      </c>
      <c r="X42" s="72">
        <v>1010732</v>
      </c>
      <c r="Y42" s="72">
        <v>15924</v>
      </c>
      <c r="Z42" s="72">
        <v>114323</v>
      </c>
      <c r="AA42" s="72">
        <v>90565</v>
      </c>
      <c r="AB42" s="72">
        <v>289668</v>
      </c>
      <c r="AC42" s="72">
        <v>202056</v>
      </c>
      <c r="AD42" s="72">
        <v>403991</v>
      </c>
      <c r="AE42" s="72">
        <v>292621</v>
      </c>
      <c r="AF42" s="72">
        <v>1430357</v>
      </c>
      <c r="AG42" s="72">
        <v>1303353</v>
      </c>
      <c r="AH42" s="42" t="str">
        <f t="shared" si="1"/>
        <v>○</v>
      </c>
      <c r="AI42" s="42" t="str">
        <f t="shared" si="2"/>
        <v>○</v>
      </c>
      <c r="AJ42" s="42" t="str">
        <f t="shared" si="3"/>
        <v>○</v>
      </c>
      <c r="AK42" s="42" t="str">
        <f t="shared" si="4"/>
        <v>○</v>
      </c>
      <c r="AL42" s="42" t="str">
        <f t="shared" si="5"/>
        <v>○</v>
      </c>
      <c r="AM42" s="42" t="str">
        <f t="shared" si="6"/>
        <v>○</v>
      </c>
      <c r="AN42" s="42" t="str">
        <f t="shared" si="7"/>
        <v>○</v>
      </c>
    </row>
    <row r="43" spans="1:40" ht="16.5" customHeight="1">
      <c r="A43" s="44">
        <v>35</v>
      </c>
      <c r="B43" s="49" t="s">
        <v>65</v>
      </c>
      <c r="C43" s="66">
        <v>230535</v>
      </c>
      <c r="D43" s="66">
        <v>230535</v>
      </c>
      <c r="E43" s="66">
        <v>0</v>
      </c>
      <c r="F43" s="66">
        <v>236083</v>
      </c>
      <c r="G43" s="66">
        <v>235981</v>
      </c>
      <c r="H43" s="66">
        <v>509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1878</v>
      </c>
      <c r="P43" s="66">
        <v>1878</v>
      </c>
      <c r="Q43" s="66">
        <v>0</v>
      </c>
      <c r="R43" s="44">
        <v>35</v>
      </c>
      <c r="S43" s="49" t="str">
        <f t="shared" si="0"/>
        <v>伊平屋村</v>
      </c>
      <c r="T43" s="72">
        <v>21524</v>
      </c>
      <c r="U43" s="72">
        <v>21524</v>
      </c>
      <c r="V43" s="72">
        <v>0</v>
      </c>
      <c r="W43" s="72">
        <v>490020</v>
      </c>
      <c r="X43" s="72">
        <v>489918</v>
      </c>
      <c r="Y43" s="72">
        <v>509</v>
      </c>
      <c r="Z43" s="72">
        <v>70109</v>
      </c>
      <c r="AA43" s="72">
        <v>70107</v>
      </c>
      <c r="AB43" s="72">
        <v>447291</v>
      </c>
      <c r="AC43" s="72">
        <v>298194</v>
      </c>
      <c r="AD43" s="72">
        <v>517400</v>
      </c>
      <c r="AE43" s="72">
        <v>368301</v>
      </c>
      <c r="AF43" s="72">
        <v>1007420</v>
      </c>
      <c r="AG43" s="72">
        <v>858219</v>
      </c>
      <c r="AH43" s="42" t="str">
        <f t="shared" si="1"/>
        <v>○</v>
      </c>
      <c r="AI43" s="42" t="str">
        <f t="shared" si="2"/>
        <v>○</v>
      </c>
      <c r="AJ43" s="42" t="str">
        <f t="shared" si="3"/>
        <v>○</v>
      </c>
      <c r="AK43" s="42" t="str">
        <f t="shared" si="4"/>
        <v>○</v>
      </c>
      <c r="AL43" s="42" t="str">
        <f t="shared" si="5"/>
        <v>○</v>
      </c>
      <c r="AM43" s="42" t="str">
        <f t="shared" si="6"/>
        <v>○</v>
      </c>
      <c r="AN43" s="42" t="str">
        <f t="shared" si="7"/>
        <v>○</v>
      </c>
    </row>
    <row r="44" spans="1:40" ht="16.5" customHeight="1">
      <c r="A44" s="44">
        <v>36</v>
      </c>
      <c r="B44" s="49" t="s">
        <v>66</v>
      </c>
      <c r="C44" s="66">
        <v>204670</v>
      </c>
      <c r="D44" s="66">
        <v>201121</v>
      </c>
      <c r="E44" s="66">
        <v>3548</v>
      </c>
      <c r="F44" s="66">
        <v>293213</v>
      </c>
      <c r="G44" s="66">
        <v>291367</v>
      </c>
      <c r="H44" s="66">
        <v>1846</v>
      </c>
      <c r="I44" s="66">
        <v>15293</v>
      </c>
      <c r="J44" s="66">
        <v>15293</v>
      </c>
      <c r="K44" s="66">
        <v>0</v>
      </c>
      <c r="L44" s="66">
        <v>0</v>
      </c>
      <c r="M44" s="66">
        <v>0</v>
      </c>
      <c r="N44" s="66">
        <v>0</v>
      </c>
      <c r="O44" s="66">
        <v>10947</v>
      </c>
      <c r="P44" s="66">
        <v>10947</v>
      </c>
      <c r="Q44" s="66">
        <v>0</v>
      </c>
      <c r="R44" s="44">
        <v>36</v>
      </c>
      <c r="S44" s="49" t="str">
        <f t="shared" si="0"/>
        <v>伊是名村</v>
      </c>
      <c r="T44" s="72">
        <v>33114</v>
      </c>
      <c r="U44" s="72">
        <v>33114</v>
      </c>
      <c r="V44" s="72">
        <v>0</v>
      </c>
      <c r="W44" s="72">
        <v>557237</v>
      </c>
      <c r="X44" s="72">
        <v>551842</v>
      </c>
      <c r="Y44" s="72">
        <v>5394</v>
      </c>
      <c r="Z44" s="72">
        <v>87224</v>
      </c>
      <c r="AA44" s="72">
        <v>87221</v>
      </c>
      <c r="AB44" s="72">
        <v>1000682</v>
      </c>
      <c r="AC44" s="72">
        <v>597985</v>
      </c>
      <c r="AD44" s="72">
        <v>1087906</v>
      </c>
      <c r="AE44" s="72">
        <v>685206</v>
      </c>
      <c r="AF44" s="72">
        <v>1645143</v>
      </c>
      <c r="AG44" s="72">
        <v>1237048</v>
      </c>
      <c r="AH44" s="42" t="str">
        <f t="shared" si="1"/>
        <v>○</v>
      </c>
      <c r="AI44" s="42" t="str">
        <f t="shared" si="2"/>
        <v>○</v>
      </c>
      <c r="AJ44" s="42" t="str">
        <f t="shared" si="3"/>
        <v>○</v>
      </c>
      <c r="AK44" s="42" t="str">
        <f t="shared" si="4"/>
        <v>○</v>
      </c>
      <c r="AL44" s="42" t="str">
        <f t="shared" si="5"/>
        <v>○</v>
      </c>
      <c r="AM44" s="42" t="str">
        <f t="shared" si="6"/>
        <v>○</v>
      </c>
      <c r="AN44" s="42" t="str">
        <f t="shared" si="7"/>
        <v>○</v>
      </c>
    </row>
    <row r="45" spans="1:40" ht="16.5" customHeight="1">
      <c r="A45" s="44">
        <v>37</v>
      </c>
      <c r="B45" s="49" t="s">
        <v>67</v>
      </c>
      <c r="C45" s="66">
        <v>1038509</v>
      </c>
      <c r="D45" s="66">
        <v>1030258</v>
      </c>
      <c r="E45" s="66">
        <v>10423</v>
      </c>
      <c r="F45" s="66">
        <v>1688435</v>
      </c>
      <c r="G45" s="66">
        <v>1661667</v>
      </c>
      <c r="H45" s="66">
        <v>84111</v>
      </c>
      <c r="I45" s="66">
        <v>4389</v>
      </c>
      <c r="J45" s="66">
        <v>4389</v>
      </c>
      <c r="K45" s="66">
        <v>0</v>
      </c>
      <c r="L45" s="66">
        <v>0</v>
      </c>
      <c r="M45" s="66">
        <v>0</v>
      </c>
      <c r="N45" s="66">
        <v>0</v>
      </c>
      <c r="O45" s="66">
        <v>12451</v>
      </c>
      <c r="P45" s="66">
        <v>12451</v>
      </c>
      <c r="Q45" s="66">
        <v>0</v>
      </c>
      <c r="R45" s="44">
        <v>37</v>
      </c>
      <c r="S45" s="49" t="str">
        <f t="shared" si="0"/>
        <v>久米島町</v>
      </c>
      <c r="T45" s="72">
        <v>307125</v>
      </c>
      <c r="U45" s="72">
        <v>306767</v>
      </c>
      <c r="V45" s="72">
        <v>1711</v>
      </c>
      <c r="W45" s="72">
        <v>3050909</v>
      </c>
      <c r="X45" s="72">
        <v>3015532</v>
      </c>
      <c r="Y45" s="72">
        <v>96245</v>
      </c>
      <c r="Z45" s="72">
        <v>583859</v>
      </c>
      <c r="AA45" s="72">
        <v>468093</v>
      </c>
      <c r="AB45" s="72">
        <v>2096276</v>
      </c>
      <c r="AC45" s="72">
        <v>1178722</v>
      </c>
      <c r="AD45" s="72">
        <v>2680135</v>
      </c>
      <c r="AE45" s="72">
        <v>1646815</v>
      </c>
      <c r="AF45" s="72">
        <v>5731044</v>
      </c>
      <c r="AG45" s="72">
        <v>4662347</v>
      </c>
      <c r="AH45" s="42" t="str">
        <f t="shared" si="1"/>
        <v>○</v>
      </c>
      <c r="AI45" s="42" t="str">
        <f t="shared" si="2"/>
        <v>○</v>
      </c>
      <c r="AJ45" s="42" t="str">
        <f t="shared" si="3"/>
        <v>○</v>
      </c>
      <c r="AK45" s="42" t="str">
        <f t="shared" si="4"/>
        <v>○</v>
      </c>
      <c r="AL45" s="42" t="str">
        <f t="shared" si="5"/>
        <v>○</v>
      </c>
      <c r="AM45" s="42" t="str">
        <f t="shared" si="6"/>
        <v>○</v>
      </c>
      <c r="AN45" s="42" t="str">
        <f t="shared" si="7"/>
        <v>○</v>
      </c>
    </row>
    <row r="46" spans="1:40" ht="16.5" customHeight="1">
      <c r="A46" s="44">
        <v>38</v>
      </c>
      <c r="B46" s="49" t="s">
        <v>68</v>
      </c>
      <c r="C46" s="66">
        <v>2939057</v>
      </c>
      <c r="D46" s="66">
        <v>2916023</v>
      </c>
      <c r="E46" s="66">
        <v>46073</v>
      </c>
      <c r="F46" s="66">
        <v>1282770</v>
      </c>
      <c r="G46" s="66">
        <v>1229218</v>
      </c>
      <c r="H46" s="66">
        <v>107131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29850</v>
      </c>
      <c r="P46" s="66">
        <v>29850</v>
      </c>
      <c r="Q46" s="66">
        <v>0</v>
      </c>
      <c r="R46" s="44">
        <v>38</v>
      </c>
      <c r="S46" s="49" t="str">
        <f t="shared" si="0"/>
        <v>八重瀬町</v>
      </c>
      <c r="T46" s="72">
        <v>1754936</v>
      </c>
      <c r="U46" s="72">
        <v>1754936</v>
      </c>
      <c r="V46" s="72">
        <v>0</v>
      </c>
      <c r="W46" s="72">
        <v>6006613</v>
      </c>
      <c r="X46" s="72">
        <v>5930027</v>
      </c>
      <c r="Y46" s="72">
        <v>153204</v>
      </c>
      <c r="Z46" s="72">
        <v>1695913</v>
      </c>
      <c r="AA46" s="72">
        <v>1694847</v>
      </c>
      <c r="AB46" s="72">
        <v>3354777</v>
      </c>
      <c r="AC46" s="72">
        <v>2175332</v>
      </c>
      <c r="AD46" s="72">
        <v>5050690</v>
      </c>
      <c r="AE46" s="72">
        <v>3870179</v>
      </c>
      <c r="AF46" s="72">
        <v>11057303</v>
      </c>
      <c r="AG46" s="72">
        <v>9800206</v>
      </c>
      <c r="AH46" s="42" t="str">
        <f t="shared" si="1"/>
        <v>○</v>
      </c>
      <c r="AI46" s="42" t="str">
        <f t="shared" si="2"/>
        <v>○</v>
      </c>
      <c r="AJ46" s="42" t="str">
        <f t="shared" si="3"/>
        <v>○</v>
      </c>
      <c r="AK46" s="42" t="str">
        <f t="shared" si="4"/>
        <v>○</v>
      </c>
      <c r="AL46" s="42" t="str">
        <f t="shared" si="5"/>
        <v>○</v>
      </c>
      <c r="AM46" s="42" t="str">
        <f t="shared" si="6"/>
        <v>○</v>
      </c>
      <c r="AN46" s="42" t="str">
        <f t="shared" si="7"/>
        <v>○</v>
      </c>
    </row>
    <row r="47" spans="1:40" ht="16.5" customHeight="1">
      <c r="A47" s="44">
        <v>39</v>
      </c>
      <c r="B47" s="49" t="s">
        <v>69</v>
      </c>
      <c r="C47" s="66">
        <v>165834</v>
      </c>
      <c r="D47" s="66">
        <v>146348</v>
      </c>
      <c r="E47" s="66">
        <v>19486</v>
      </c>
      <c r="F47" s="66">
        <v>478985</v>
      </c>
      <c r="G47" s="66">
        <v>470861</v>
      </c>
      <c r="H47" s="66">
        <v>8124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228</v>
      </c>
      <c r="P47" s="66">
        <v>228</v>
      </c>
      <c r="Q47" s="66">
        <v>0</v>
      </c>
      <c r="R47" s="44">
        <v>39</v>
      </c>
      <c r="S47" s="49" t="str">
        <f t="shared" si="0"/>
        <v>多良間村</v>
      </c>
      <c r="T47" s="72">
        <v>22900</v>
      </c>
      <c r="U47" s="72">
        <v>22900</v>
      </c>
      <c r="V47" s="72">
        <v>0</v>
      </c>
      <c r="W47" s="72">
        <v>667947</v>
      </c>
      <c r="X47" s="72">
        <v>640337</v>
      </c>
      <c r="Y47" s="72">
        <v>27610</v>
      </c>
      <c r="Z47" s="72">
        <v>297927</v>
      </c>
      <c r="AA47" s="72">
        <v>255167</v>
      </c>
      <c r="AB47" s="72">
        <v>718206</v>
      </c>
      <c r="AC47" s="72">
        <v>430078</v>
      </c>
      <c r="AD47" s="72">
        <v>1016133</v>
      </c>
      <c r="AE47" s="72">
        <v>685245</v>
      </c>
      <c r="AF47" s="72">
        <v>1684080</v>
      </c>
      <c r="AG47" s="72">
        <v>1325582</v>
      </c>
      <c r="AH47" s="42" t="str">
        <f t="shared" si="1"/>
        <v>○</v>
      </c>
      <c r="AI47" s="42" t="str">
        <f t="shared" si="2"/>
        <v>○</v>
      </c>
      <c r="AJ47" s="42" t="str">
        <f t="shared" si="3"/>
        <v>○</v>
      </c>
      <c r="AK47" s="42" t="str">
        <f t="shared" si="4"/>
        <v>○</v>
      </c>
      <c r="AL47" s="42" t="str">
        <f t="shared" si="5"/>
        <v>○</v>
      </c>
      <c r="AM47" s="42" t="str">
        <f t="shared" si="6"/>
        <v>○</v>
      </c>
      <c r="AN47" s="42" t="str">
        <f t="shared" si="7"/>
        <v>○</v>
      </c>
    </row>
    <row r="48" spans="1:40" ht="16.5" customHeight="1">
      <c r="A48" s="44">
        <v>40</v>
      </c>
      <c r="B48" s="49" t="s">
        <v>70</v>
      </c>
      <c r="C48" s="66">
        <v>1629328</v>
      </c>
      <c r="D48" s="66">
        <v>1620544</v>
      </c>
      <c r="E48" s="66">
        <v>16882</v>
      </c>
      <c r="F48" s="66">
        <v>592902</v>
      </c>
      <c r="G48" s="66">
        <v>585074</v>
      </c>
      <c r="H48" s="66">
        <v>16161</v>
      </c>
      <c r="I48" s="66">
        <v>68369</v>
      </c>
      <c r="J48" s="66">
        <v>59187</v>
      </c>
      <c r="K48" s="66">
        <v>732</v>
      </c>
      <c r="L48" s="66">
        <v>0</v>
      </c>
      <c r="M48" s="66">
        <v>0</v>
      </c>
      <c r="N48" s="66">
        <v>0</v>
      </c>
      <c r="O48" s="66">
        <v>59182</v>
      </c>
      <c r="P48" s="66">
        <v>59182</v>
      </c>
      <c r="Q48" s="66">
        <v>0</v>
      </c>
      <c r="R48" s="44">
        <v>40</v>
      </c>
      <c r="S48" s="49" t="str">
        <f t="shared" si="0"/>
        <v>竹 富 町</v>
      </c>
      <c r="T48" s="72">
        <v>200717</v>
      </c>
      <c r="U48" s="72">
        <v>187789</v>
      </c>
      <c r="V48" s="72">
        <v>5708</v>
      </c>
      <c r="W48" s="72">
        <v>2550498</v>
      </c>
      <c r="X48" s="72">
        <v>2511776</v>
      </c>
      <c r="Y48" s="72">
        <v>39483</v>
      </c>
      <c r="Z48" s="72">
        <v>638238</v>
      </c>
      <c r="AA48" s="72">
        <v>637602</v>
      </c>
      <c r="AB48" s="72">
        <v>3201662</v>
      </c>
      <c r="AC48" s="72">
        <v>1641155</v>
      </c>
      <c r="AD48" s="72">
        <v>3839900</v>
      </c>
      <c r="AE48" s="72">
        <v>2278757</v>
      </c>
      <c r="AF48" s="72">
        <v>6390398</v>
      </c>
      <c r="AG48" s="72">
        <v>4790533</v>
      </c>
      <c r="AH48" s="42" t="str">
        <f t="shared" si="1"/>
        <v>○</v>
      </c>
      <c r="AI48" s="42" t="str">
        <f t="shared" si="2"/>
        <v>○</v>
      </c>
      <c r="AJ48" s="42" t="str">
        <f t="shared" si="3"/>
        <v>○</v>
      </c>
      <c r="AK48" s="42" t="str">
        <f t="shared" si="4"/>
        <v>○</v>
      </c>
      <c r="AL48" s="42" t="str">
        <f t="shared" si="5"/>
        <v>○</v>
      </c>
      <c r="AM48" s="42" t="str">
        <f t="shared" si="6"/>
        <v>○</v>
      </c>
      <c r="AN48" s="42" t="str">
        <f t="shared" si="7"/>
        <v>○</v>
      </c>
    </row>
    <row r="49" spans="1:40" ht="16.5" customHeight="1">
      <c r="A49" s="44">
        <v>41</v>
      </c>
      <c r="B49" s="49" t="s">
        <v>71</v>
      </c>
      <c r="C49" s="66">
        <v>387679</v>
      </c>
      <c r="D49" s="66">
        <v>367201</v>
      </c>
      <c r="E49" s="66">
        <v>20530</v>
      </c>
      <c r="F49" s="66">
        <v>477587</v>
      </c>
      <c r="G49" s="66">
        <v>468857</v>
      </c>
      <c r="H49" s="66">
        <v>8730</v>
      </c>
      <c r="I49" s="66">
        <v>22191</v>
      </c>
      <c r="J49" s="66">
        <v>22191</v>
      </c>
      <c r="K49" s="66">
        <v>0</v>
      </c>
      <c r="L49" s="66">
        <v>0</v>
      </c>
      <c r="M49" s="66">
        <v>0</v>
      </c>
      <c r="N49" s="66">
        <v>0</v>
      </c>
      <c r="O49" s="66">
        <v>30606</v>
      </c>
      <c r="P49" s="66">
        <v>30606</v>
      </c>
      <c r="Q49" s="66">
        <v>0</v>
      </c>
      <c r="R49" s="44">
        <v>41</v>
      </c>
      <c r="S49" s="49" t="str">
        <f t="shared" si="0"/>
        <v>与那国町</v>
      </c>
      <c r="T49" s="72">
        <v>63621</v>
      </c>
      <c r="U49" s="72">
        <v>63461</v>
      </c>
      <c r="V49" s="72">
        <v>240</v>
      </c>
      <c r="W49" s="72">
        <v>981684</v>
      </c>
      <c r="X49" s="72">
        <v>952316</v>
      </c>
      <c r="Y49" s="72">
        <v>29500</v>
      </c>
      <c r="Z49" s="72">
        <v>227325</v>
      </c>
      <c r="AA49" s="72">
        <v>172090</v>
      </c>
      <c r="AB49" s="72">
        <v>1488112</v>
      </c>
      <c r="AC49" s="72">
        <v>669144</v>
      </c>
      <c r="AD49" s="72">
        <v>1715437</v>
      </c>
      <c r="AE49" s="72">
        <v>841234</v>
      </c>
      <c r="AF49" s="72">
        <v>2697121</v>
      </c>
      <c r="AG49" s="72">
        <v>1793550</v>
      </c>
      <c r="AH49" s="42" t="str">
        <f t="shared" si="1"/>
        <v>○</v>
      </c>
      <c r="AI49" s="42" t="str">
        <f t="shared" si="2"/>
        <v>○</v>
      </c>
      <c r="AJ49" s="42" t="str">
        <f t="shared" si="3"/>
        <v>○</v>
      </c>
      <c r="AK49" s="42" t="str">
        <f t="shared" si="4"/>
        <v>○</v>
      </c>
      <c r="AL49" s="42" t="str">
        <f t="shared" si="5"/>
        <v>○</v>
      </c>
      <c r="AM49" s="42" t="str">
        <f t="shared" si="6"/>
        <v>○</v>
      </c>
      <c r="AN49" s="42" t="str">
        <f t="shared" si="7"/>
        <v>○</v>
      </c>
    </row>
    <row r="50" spans="1:40" ht="16.5" customHeight="1">
      <c r="A50" s="57"/>
      <c r="B50" s="59" t="s">
        <v>85</v>
      </c>
      <c r="C50" s="69">
        <f>SUM(C20:C49)</f>
        <v>38652295</v>
      </c>
      <c r="D50" s="69">
        <f aca="true" t="shared" si="10" ref="D50:Q50">SUM(D20:D49)</f>
        <v>38413468</v>
      </c>
      <c r="E50" s="69">
        <f t="shared" si="10"/>
        <v>295785</v>
      </c>
      <c r="F50" s="69">
        <f t="shared" si="10"/>
        <v>33504085</v>
      </c>
      <c r="G50" s="69">
        <f t="shared" si="10"/>
        <v>32726446</v>
      </c>
      <c r="H50" s="69">
        <f t="shared" si="10"/>
        <v>1393522</v>
      </c>
      <c r="I50" s="69">
        <f t="shared" si="10"/>
        <v>761191</v>
      </c>
      <c r="J50" s="69">
        <f t="shared" si="10"/>
        <v>659337</v>
      </c>
      <c r="K50" s="69">
        <f t="shared" si="10"/>
        <v>93406</v>
      </c>
      <c r="L50" s="69">
        <f t="shared" si="10"/>
        <v>56849</v>
      </c>
      <c r="M50" s="69">
        <f t="shared" si="10"/>
        <v>56849</v>
      </c>
      <c r="N50" s="69">
        <f t="shared" si="10"/>
        <v>0</v>
      </c>
      <c r="O50" s="69">
        <f t="shared" si="10"/>
        <v>1909775</v>
      </c>
      <c r="P50" s="69">
        <f t="shared" si="10"/>
        <v>1894720</v>
      </c>
      <c r="Q50" s="69">
        <f t="shared" si="10"/>
        <v>15055</v>
      </c>
      <c r="R50" s="57"/>
      <c r="S50" s="58" t="s">
        <v>10</v>
      </c>
      <c r="T50" s="75">
        <f aca="true" t="shared" si="11" ref="T50:AG50">SUM(T20:T49)</f>
        <v>20089582</v>
      </c>
      <c r="U50" s="75">
        <f t="shared" si="11"/>
        <v>20065368</v>
      </c>
      <c r="V50" s="75">
        <f t="shared" si="11"/>
        <v>21400</v>
      </c>
      <c r="W50" s="75">
        <f t="shared" si="11"/>
        <v>94973777</v>
      </c>
      <c r="X50" s="75">
        <f t="shared" si="11"/>
        <v>93816188</v>
      </c>
      <c r="Y50" s="75">
        <f t="shared" si="11"/>
        <v>1819168</v>
      </c>
      <c r="Z50" s="75">
        <f t="shared" si="11"/>
        <v>15797254</v>
      </c>
      <c r="AA50" s="75">
        <f t="shared" si="11"/>
        <v>11133130</v>
      </c>
      <c r="AB50" s="75">
        <f t="shared" si="11"/>
        <v>153196007</v>
      </c>
      <c r="AC50" s="75">
        <f t="shared" si="11"/>
        <v>97304756</v>
      </c>
      <c r="AD50" s="75">
        <f t="shared" si="11"/>
        <v>168993261</v>
      </c>
      <c r="AE50" s="75">
        <f t="shared" si="11"/>
        <v>108437886</v>
      </c>
      <c r="AF50" s="75">
        <f t="shared" si="11"/>
        <v>263967038</v>
      </c>
      <c r="AG50" s="75">
        <f t="shared" si="11"/>
        <v>202254074</v>
      </c>
      <c r="AH50" s="42" t="str">
        <f t="shared" si="1"/>
        <v>○</v>
      </c>
      <c r="AI50" s="42" t="str">
        <f t="shared" si="2"/>
        <v>○</v>
      </c>
      <c r="AJ50" s="42" t="str">
        <f t="shared" si="3"/>
        <v>○</v>
      </c>
      <c r="AK50" s="42" t="str">
        <f t="shared" si="4"/>
        <v>○</v>
      </c>
      <c r="AL50" s="42" t="str">
        <f t="shared" si="5"/>
        <v>○</v>
      </c>
      <c r="AM50" s="42" t="str">
        <f t="shared" si="6"/>
        <v>○</v>
      </c>
      <c r="AN50" s="42" t="str">
        <f t="shared" si="7"/>
        <v>○</v>
      </c>
    </row>
    <row r="51" spans="1:40" ht="16.5" customHeight="1">
      <c r="A51" s="46"/>
      <c r="B51" s="60" t="s">
        <v>86</v>
      </c>
      <c r="C51" s="70">
        <f aca="true" t="shared" si="12" ref="C51:Q51">C19+C50</f>
        <v>148097425</v>
      </c>
      <c r="D51" s="70">
        <f t="shared" si="12"/>
        <v>147011920</v>
      </c>
      <c r="E51" s="70">
        <f t="shared" si="12"/>
        <v>1591860</v>
      </c>
      <c r="F51" s="70">
        <f t="shared" si="12"/>
        <v>130037799</v>
      </c>
      <c r="G51" s="70">
        <f t="shared" si="12"/>
        <v>125742594</v>
      </c>
      <c r="H51" s="70">
        <f t="shared" si="12"/>
        <v>6791311</v>
      </c>
      <c r="I51" s="70">
        <f t="shared" si="12"/>
        <v>3677997</v>
      </c>
      <c r="J51" s="70">
        <f t="shared" si="12"/>
        <v>2656993</v>
      </c>
      <c r="K51" s="70">
        <f t="shared" si="12"/>
        <v>867989</v>
      </c>
      <c r="L51" s="70">
        <f t="shared" si="12"/>
        <v>166053</v>
      </c>
      <c r="M51" s="70">
        <f t="shared" si="12"/>
        <v>166053</v>
      </c>
      <c r="N51" s="70">
        <f t="shared" si="12"/>
        <v>0</v>
      </c>
      <c r="O51" s="70">
        <f t="shared" si="12"/>
        <v>6596530</v>
      </c>
      <c r="P51" s="70">
        <f t="shared" si="12"/>
        <v>6464301</v>
      </c>
      <c r="Q51" s="70">
        <f t="shared" si="12"/>
        <v>15093</v>
      </c>
      <c r="R51" s="46"/>
      <c r="S51" s="47" t="s">
        <v>11</v>
      </c>
      <c r="T51" s="76">
        <f aca="true" t="shared" si="13" ref="T51:AG51">T19+T50</f>
        <v>94307919</v>
      </c>
      <c r="U51" s="76">
        <f t="shared" si="13"/>
        <v>93860365</v>
      </c>
      <c r="V51" s="76">
        <f t="shared" si="13"/>
        <v>222981</v>
      </c>
      <c r="W51" s="76">
        <f t="shared" si="13"/>
        <v>382883723</v>
      </c>
      <c r="X51" s="76">
        <f t="shared" si="13"/>
        <v>375902226</v>
      </c>
      <c r="Y51" s="76">
        <f t="shared" si="13"/>
        <v>9489234</v>
      </c>
      <c r="Z51" s="76">
        <f t="shared" si="13"/>
        <v>142120721</v>
      </c>
      <c r="AA51" s="76">
        <f t="shared" si="13"/>
        <v>94377829</v>
      </c>
      <c r="AB51" s="76">
        <f t="shared" si="13"/>
        <v>288343782</v>
      </c>
      <c r="AC51" s="76">
        <f t="shared" si="13"/>
        <v>182303730</v>
      </c>
      <c r="AD51" s="76">
        <f t="shared" si="13"/>
        <v>430464503</v>
      </c>
      <c r="AE51" s="76">
        <f t="shared" si="13"/>
        <v>276681559</v>
      </c>
      <c r="AF51" s="76">
        <f t="shared" si="13"/>
        <v>813348226</v>
      </c>
      <c r="AG51" s="76">
        <f t="shared" si="13"/>
        <v>652583785</v>
      </c>
      <c r="AH51" s="42" t="str">
        <f t="shared" si="1"/>
        <v>○</v>
      </c>
      <c r="AI51" s="42" t="str">
        <f t="shared" si="2"/>
        <v>○</v>
      </c>
      <c r="AJ51" s="42" t="str">
        <f t="shared" si="3"/>
        <v>○</v>
      </c>
      <c r="AK51" s="42" t="str">
        <f t="shared" si="4"/>
        <v>○</v>
      </c>
      <c r="AL51" s="42" t="str">
        <f t="shared" si="5"/>
        <v>○</v>
      </c>
      <c r="AM51" s="42" t="str">
        <f t="shared" si="6"/>
        <v>○</v>
      </c>
      <c r="AN51" s="42" t="str">
        <f t="shared" si="7"/>
        <v>○</v>
      </c>
    </row>
  </sheetData>
  <sheetProtection/>
  <mergeCells count="27">
    <mergeCell ref="C4:Q4"/>
    <mergeCell ref="R4:R7"/>
    <mergeCell ref="S4:S7"/>
    <mergeCell ref="T4:Y4"/>
    <mergeCell ref="I5:K5"/>
    <mergeCell ref="J6:K6"/>
    <mergeCell ref="L5:N5"/>
    <mergeCell ref="D6:E6"/>
    <mergeCell ref="F5:H5"/>
    <mergeCell ref="G6:H6"/>
    <mergeCell ref="U6:V6"/>
    <mergeCell ref="AF5:AF6"/>
    <mergeCell ref="M6:N6"/>
    <mergeCell ref="O5:Q5"/>
    <mergeCell ref="P6:Q6"/>
    <mergeCell ref="W5:Y5"/>
    <mergeCell ref="X6:Y6"/>
    <mergeCell ref="B4:B7"/>
    <mergeCell ref="A4:A7"/>
    <mergeCell ref="Z4:AE4"/>
    <mergeCell ref="AG5:AG6"/>
    <mergeCell ref="C5:E5"/>
    <mergeCell ref="T5:V5"/>
    <mergeCell ref="AF4:AG4"/>
    <mergeCell ref="Z5:AA6"/>
    <mergeCell ref="AB5:AC6"/>
    <mergeCell ref="AD5:AE6"/>
  </mergeCells>
  <printOptions/>
  <pageMargins left="1.141732283464567" right="0.8661417322834646" top="0.9448818897637796" bottom="0.35433070866141736" header="0.5118110236220472" footer="0.31496062992125984"/>
  <pageSetup fitToWidth="2" horizontalDpi="600" verticalDpi="600" orientation="landscape" paperSize="9" scale="5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税政班 志村</cp:lastModifiedBy>
  <cp:lastPrinted>2015-07-27T05:38:45Z</cp:lastPrinted>
  <dcterms:created xsi:type="dcterms:W3CDTF">2003-03-07T02:17:14Z</dcterms:created>
  <dcterms:modified xsi:type="dcterms:W3CDTF">2016-06-15T04:39:12Z</dcterms:modified>
  <cp:category/>
  <cp:version/>
  <cp:contentType/>
  <cp:contentStatus/>
</cp:coreProperties>
</file>