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0520" windowHeight="4050" activeTab="0"/>
  </bookViews>
  <sheets>
    <sheet name="総括表" sheetId="1" r:id="rId1"/>
    <sheet name="内訳（納税義務者）" sheetId="2" r:id="rId2"/>
    <sheet name="内訳表" sheetId="3" r:id="rId3"/>
  </sheets>
  <definedNames>
    <definedName name="_xlnm.Print_Area" localSheetId="0">'総括表'!$A$1:$K$22</definedName>
    <definedName name="_xlnm.Print_Area" localSheetId="1">'内訳（納税義務者）'!$A$1:$K$48</definedName>
    <definedName name="_xlnm.Print_Area" localSheetId="2">'内訳表'!$A$1:$AG$51</definedName>
  </definedNames>
  <calcPr fullCalcOnLoad="1"/>
</workbook>
</file>

<file path=xl/sharedStrings.xml><?xml version="1.0" encoding="utf-8"?>
<sst xmlns="http://schemas.openxmlformats.org/spreadsheetml/2006/main" count="202" uniqueCount="121">
  <si>
    <t>種　　　類</t>
  </si>
  <si>
    <t>機械及び装置</t>
  </si>
  <si>
    <t>車両及び運搬具</t>
  </si>
  <si>
    <t>構　　築　　物</t>
  </si>
  <si>
    <t>船　　　　　舶</t>
  </si>
  <si>
    <t>航　　空　　機</t>
  </si>
  <si>
    <t>県知事が価格等を決定し，配分したもの</t>
  </si>
  <si>
    <t>課 税 標 準 額 の 内 訳</t>
  </si>
  <si>
    <t>工具，器具及び備品</t>
  </si>
  <si>
    <t>総務大臣が価格等を決定し，配分したもの</t>
  </si>
  <si>
    <t>（町 村 計）</t>
  </si>
  <si>
    <t>（市町村計）</t>
  </si>
  <si>
    <t>県知事が価格等を決定したもの</t>
  </si>
  <si>
    <t>決定価格（千円）</t>
  </si>
  <si>
    <t>課税標準額（千円）</t>
  </si>
  <si>
    <t>Ⅰ　市町村合計（総括表）</t>
  </si>
  <si>
    <t>法定免税点
未満のもの
（ロ）（人）</t>
  </si>
  <si>
    <t>法定免税点
以上のもの
(ｲ)-(ﾛ)(ﾊ)（人）</t>
  </si>
  <si>
    <t>納税義務者数</t>
  </si>
  <si>
    <t>課税標準の特例規定の適用を受けるもの　　　　　　　　</t>
  </si>
  <si>
    <t>（イ）　（千円）</t>
  </si>
  <si>
    <t>（ロ）　（千円）</t>
  </si>
  <si>
    <t>（ハ）　（千円）</t>
  </si>
  <si>
    <t>（ハ）以外のもの</t>
  </si>
  <si>
    <t>（ニ）　（千円）</t>
  </si>
  <si>
    <t>小　　計　　　（ホ）</t>
  </si>
  <si>
    <t>小　　計　　　（ヘ）</t>
  </si>
  <si>
    <t>市町村長が価格等を決定したもの</t>
  </si>
  <si>
    <t>市町村長が価格等を決定したもの</t>
  </si>
  <si>
    <t>条関係　　　　　　　　　　　　法第三百八十九</t>
  </si>
  <si>
    <t>総数
（イ）（人）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</si>
  <si>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</si>
  <si>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</si>
  <si>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</si>
  <si>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</si>
  <si>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</si>
  <si>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</si>
  <si>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</si>
  <si>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</si>
  <si>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</si>
  <si>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</si>
  <si>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</si>
  <si>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</si>
  <si>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</si>
  <si>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</si>
  <si>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</si>
  <si>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</si>
  <si>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</si>
  <si>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</si>
  <si>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</si>
  <si>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</si>
  <si>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</si>
  <si>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</si>
  <si>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</si>
  <si>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</si>
  <si>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</si>
  <si>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</si>
  <si>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</si>
  <si>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</si>
  <si>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</si>
  <si>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</si>
  <si>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</si>
  <si>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</si>
  <si>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</si>
  <si>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</si>
  <si>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</si>
  <si>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</si>
  <si>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</si>
  <si>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</si>
  <si>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</si>
  <si>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</si>
  <si>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</si>
  <si>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Ⅱ　納税義務者数に関する調（市町村内訳）</t>
  </si>
  <si>
    <t>番号</t>
  </si>
  <si>
    <t>　　　　　      区分
市町村名</t>
  </si>
  <si>
    <t>合計（個人＋法人）</t>
  </si>
  <si>
    <t>個人</t>
  </si>
  <si>
    <t>法人</t>
  </si>
  <si>
    <t>豊見城市</t>
  </si>
  <si>
    <t>うるま市</t>
  </si>
  <si>
    <t>宮古島市</t>
  </si>
  <si>
    <t>南城市</t>
  </si>
  <si>
    <t>【市部計】</t>
  </si>
  <si>
    <t>久米島町</t>
  </si>
  <si>
    <t>八重瀬町</t>
  </si>
  <si>
    <t>【町村計】</t>
  </si>
  <si>
    <t>【市町村計】</t>
  </si>
  <si>
    <t>構築物</t>
  </si>
  <si>
    <t>番号</t>
  </si>
  <si>
    <t>　　　　　 　区分
市町村名</t>
  </si>
  <si>
    <t>市町村長が価格等を決定したもの</t>
  </si>
  <si>
    <t>合　　　計</t>
  </si>
  <si>
    <t>決定価格</t>
  </si>
  <si>
    <t>課税標準額</t>
  </si>
  <si>
    <t>総務大臣が価格等を決定したもの</t>
  </si>
  <si>
    <t>小計</t>
  </si>
  <si>
    <t>（千円）</t>
  </si>
  <si>
    <t>機械及び装置</t>
  </si>
  <si>
    <t>船舶</t>
  </si>
  <si>
    <t>航空機</t>
  </si>
  <si>
    <t>車両及び運搬具</t>
  </si>
  <si>
    <t>工具、器具及び備品</t>
  </si>
  <si>
    <t>うち特例適用</t>
  </si>
  <si>
    <t>小計（ホ）</t>
  </si>
  <si>
    <t>法第３８９条関係</t>
  </si>
  <si>
    <t>Ⅲ　償却資産の決定価格・課税標準額等に関する調（市町村内訳）</t>
  </si>
  <si>
    <t>１市町村長が価格等を決定したもの（構築物～車両及び運搬具）</t>
  </si>
  <si>
    <t>２　市町村長が価格等を決定したもの（工具、器具及び備品～小計）～合計</t>
  </si>
  <si>
    <t>平成２３年度合計(b)</t>
  </si>
  <si>
    <t>増減(a-b)/b (%)</t>
  </si>
  <si>
    <t>増減
（ニ）（人）</t>
  </si>
  <si>
    <t>増減</t>
  </si>
  <si>
    <t>合計(a)
（ホ）+（へ）</t>
  </si>
  <si>
    <r>
      <t>(ロ)-(ハ)/(ハ)　</t>
    </r>
    <r>
      <rPr>
        <sz val="11"/>
        <rFont val="ＭＳ Ｐゴシック"/>
        <family val="3"/>
      </rPr>
      <t>（％）</t>
    </r>
  </si>
  <si>
    <t>（ホ）　（千円）</t>
  </si>
  <si>
    <t>H29
課税標準額</t>
  </si>
  <si>
    <t>平成30年度償却資産に関する概要調書報告書</t>
  </si>
  <si>
    <t>H30総数
（イ）（人）</t>
  </si>
  <si>
    <t>H29総数
（ニ）（人）</t>
  </si>
  <si>
    <t>H30
決定価格</t>
  </si>
  <si>
    <t>H30
課税標準額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</si>
</sst>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  <numFmt numFmtId="178" formatCode="#,##0;&quot;▲ &quot;#,##0"/>
    <numFmt numFmtId="179" formatCode="#,##0_);[Red]\(#,##0\)"/>
    <numFmt numFmtId="180" formatCode="#,##0_ "/>
    <numFmt numFmtId="181" formatCode="0.0%"/>
    <numFmt numFmtId="182" formatCode="#,##0.00_ "/>
    <numFmt numFmtId="183" formatCode="#,##0.0_ "/>
    <numFmt numFmtId="184" formatCode="#,##0.0;[Red]\-#,##0.0"/>
    <numFmt numFmtId="185" formatCode="#,##0.000;[Red]\-#,##0.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177" fontId="0" fillId="0" borderId="0" xfId="61" applyNumberFormat="1">
      <alignment vertical="center"/>
      <protection/>
    </xf>
    <xf numFmtId="38" fontId="5" fillId="0" borderId="0" xfId="48" applyFont="1" applyAlignment="1">
      <alignment horizontal="center" vertical="center"/>
    </xf>
    <xf numFmtId="38" fontId="7" fillId="0" borderId="0" xfId="48" applyFont="1" applyAlignment="1">
      <alignment vertical="center"/>
    </xf>
    <xf numFmtId="38" fontId="8" fillId="0" borderId="0" xfId="48" applyFont="1" applyAlignment="1">
      <alignment horizontal="center" vertical="distributed"/>
    </xf>
    <xf numFmtId="38" fontId="9" fillId="0" borderId="0" xfId="48" applyFont="1" applyAlignment="1">
      <alignment vertical="center"/>
    </xf>
    <xf numFmtId="38" fontId="10" fillId="0" borderId="0" xfId="48" applyFont="1" applyAlignment="1">
      <alignment vertical="center"/>
    </xf>
    <xf numFmtId="38" fontId="8" fillId="0" borderId="0" xfId="48" applyFont="1" applyBorder="1" applyAlignment="1">
      <alignment horizontal="center" vertical="distributed"/>
    </xf>
    <xf numFmtId="38" fontId="8" fillId="33" borderId="10" xfId="48" applyFont="1" applyFill="1" applyBorder="1" applyAlignment="1">
      <alignment horizontal="center" vertical="distributed" wrapText="1"/>
    </xf>
    <xf numFmtId="38" fontId="8" fillId="0" borderId="10" xfId="48" applyFont="1" applyBorder="1" applyAlignment="1">
      <alignment horizontal="right" vertical="distributed"/>
    </xf>
    <xf numFmtId="38" fontId="8" fillId="0" borderId="0" xfId="48" applyFont="1" applyBorder="1" applyAlignment="1">
      <alignment horizontal="right" vertical="distributed"/>
    </xf>
    <xf numFmtId="38" fontId="8" fillId="0" borderId="0" xfId="48" applyFont="1" applyFill="1" applyBorder="1" applyAlignment="1">
      <alignment horizontal="center" vertical="distributed" wrapText="1"/>
    </xf>
    <xf numFmtId="0" fontId="2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distributed" vertical="center"/>
    </xf>
    <xf numFmtId="0" fontId="2" fillId="34" borderId="10" xfId="0" applyFont="1" applyFill="1" applyBorder="1" applyAlignment="1">
      <alignment horizontal="distributed" vertical="center"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11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0" fillId="33" borderId="10" xfId="60" applyFont="1" applyFill="1" applyBorder="1" applyAlignment="1">
      <alignment horizontal="distributed" vertical="center" wrapText="1"/>
      <protection/>
    </xf>
    <xf numFmtId="0" fontId="0" fillId="0" borderId="11" xfId="60" applyFont="1" applyFill="1" applyBorder="1" applyAlignment="1">
      <alignment vertical="center"/>
      <protection/>
    </xf>
    <xf numFmtId="0" fontId="0" fillId="0" borderId="11" xfId="60" applyFont="1" applyFill="1" applyBorder="1" applyAlignment="1">
      <alignment horizontal="distributed" vertical="center"/>
      <protection/>
    </xf>
    <xf numFmtId="38" fontId="0" fillId="0" borderId="11" xfId="48" applyFont="1" applyFill="1" applyBorder="1" applyAlignment="1">
      <alignment vertical="center"/>
    </xf>
    <xf numFmtId="0" fontId="0" fillId="0" borderId="12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38" fontId="0" fillId="0" borderId="12" xfId="48" applyFont="1" applyFill="1" applyBorder="1" applyAlignment="1">
      <alignment vertical="center"/>
    </xf>
    <xf numFmtId="0" fontId="0" fillId="0" borderId="13" xfId="60" applyFont="1" applyFill="1" applyBorder="1" applyAlignment="1">
      <alignment vertical="center"/>
      <protection/>
    </xf>
    <xf numFmtId="0" fontId="0" fillId="0" borderId="13" xfId="60" applyFont="1" applyFill="1" applyBorder="1" applyAlignment="1">
      <alignment horizontal="distributed" vertical="center"/>
      <protection/>
    </xf>
    <xf numFmtId="38" fontId="0" fillId="0" borderId="13" xfId="48" applyFont="1" applyFill="1" applyBorder="1" applyAlignment="1">
      <alignment vertical="center"/>
    </xf>
    <xf numFmtId="0" fontId="0" fillId="34" borderId="14" xfId="60" applyFont="1" applyFill="1" applyBorder="1" applyAlignment="1">
      <alignment vertical="center"/>
      <protection/>
    </xf>
    <xf numFmtId="0" fontId="0" fillId="34" borderId="15" xfId="60" applyFont="1" applyFill="1" applyBorder="1" applyAlignment="1">
      <alignment horizontal="distributed" vertical="center"/>
      <protection/>
    </xf>
    <xf numFmtId="38" fontId="0" fillId="34" borderId="10" xfId="48" applyFont="1" applyFill="1" applyBorder="1" applyAlignment="1">
      <alignment vertical="center"/>
    </xf>
    <xf numFmtId="0" fontId="0" fillId="0" borderId="16" xfId="60" applyFont="1" applyFill="1" applyBorder="1" applyAlignment="1">
      <alignment vertical="center"/>
      <protection/>
    </xf>
    <xf numFmtId="0" fontId="0" fillId="0" borderId="16" xfId="60" applyFont="1" applyFill="1" applyBorder="1" applyAlignment="1">
      <alignment horizontal="distributed" vertical="center"/>
      <protection/>
    </xf>
    <xf numFmtId="38" fontId="0" fillId="0" borderId="16" xfId="48" applyFont="1" applyFill="1" applyBorder="1" applyAlignment="1">
      <alignment vertical="center"/>
    </xf>
    <xf numFmtId="0" fontId="0" fillId="0" borderId="17" xfId="60" applyFont="1" applyFill="1" applyBorder="1" applyAlignment="1">
      <alignment vertical="center"/>
      <protection/>
    </xf>
    <xf numFmtId="38" fontId="0" fillId="34" borderId="10" xfId="60" applyNumberFormat="1" applyFont="1" applyFill="1" applyBorder="1" applyAlignment="1">
      <alignment vertical="center"/>
      <protection/>
    </xf>
    <xf numFmtId="0" fontId="0" fillId="33" borderId="18" xfId="60" applyFont="1" applyFill="1" applyBorder="1" applyAlignment="1">
      <alignment vertical="center"/>
      <protection/>
    </xf>
    <xf numFmtId="0" fontId="0" fillId="33" borderId="19" xfId="60" applyFont="1" applyFill="1" applyBorder="1" applyAlignment="1">
      <alignment horizontal="distributed" vertical="center"/>
      <protection/>
    </xf>
    <xf numFmtId="38" fontId="0" fillId="33" borderId="20" xfId="60" applyNumberFormat="1" applyFont="1" applyFill="1" applyBorder="1" applyAlignment="1">
      <alignment vertical="center"/>
      <protection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distributed" vertical="center"/>
    </xf>
    <xf numFmtId="3" fontId="0" fillId="0" borderId="12" xfId="0" applyNumberFormat="1" applyFont="1" applyBorder="1" applyAlignment="1">
      <alignment horizontal="distributed" vertical="center"/>
    </xf>
    <xf numFmtId="3" fontId="0" fillId="0" borderId="16" xfId="0" applyNumberFormat="1" applyFont="1" applyBorder="1" applyAlignment="1">
      <alignment horizontal="distributed" vertical="center"/>
    </xf>
    <xf numFmtId="3" fontId="13" fillId="0" borderId="0" xfId="0" applyNumberFormat="1" applyFont="1" applyBorder="1" applyAlignment="1">
      <alignment vertical="center"/>
    </xf>
    <xf numFmtId="3" fontId="0" fillId="33" borderId="21" xfId="0" applyNumberFormat="1" applyFont="1" applyFill="1" applyBorder="1" applyAlignment="1">
      <alignment horizontal="center" vertical="center"/>
    </xf>
    <xf numFmtId="3" fontId="0" fillId="33" borderId="20" xfId="0" applyNumberFormat="1" applyFon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 shrinkToFit="1"/>
    </xf>
    <xf numFmtId="3" fontId="0" fillId="33" borderId="19" xfId="0" applyNumberFormat="1" applyFont="1" applyFill="1" applyBorder="1" applyAlignment="1">
      <alignment horizontal="right" vertical="center"/>
    </xf>
    <xf numFmtId="3" fontId="0" fillId="34" borderId="14" xfId="0" applyNumberFormat="1" applyFont="1" applyFill="1" applyBorder="1" applyAlignment="1">
      <alignment/>
    </xf>
    <xf numFmtId="3" fontId="0" fillId="34" borderId="15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3" fontId="9" fillId="0" borderId="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distributed" vertical="center"/>
    </xf>
    <xf numFmtId="3" fontId="0" fillId="34" borderId="15" xfId="0" applyNumberFormat="1" applyFont="1" applyFill="1" applyBorder="1" applyAlignment="1">
      <alignment horizontal="distributed" vertical="center"/>
    </xf>
    <xf numFmtId="3" fontId="0" fillId="0" borderId="11" xfId="0" applyNumberFormat="1" applyFont="1" applyBorder="1" applyAlignment="1">
      <alignment vertical="center" shrinkToFit="1"/>
    </xf>
    <xf numFmtId="3" fontId="0" fillId="0" borderId="12" xfId="0" applyNumberFormat="1" applyFont="1" applyBorder="1" applyAlignment="1">
      <alignment vertical="center" shrinkToFit="1"/>
    </xf>
    <xf numFmtId="3" fontId="0" fillId="0" borderId="16" xfId="0" applyNumberFormat="1" applyFont="1" applyBorder="1" applyAlignment="1">
      <alignment vertical="center" shrinkToFit="1"/>
    </xf>
    <xf numFmtId="3" fontId="0" fillId="0" borderId="13" xfId="0" applyNumberFormat="1" applyFont="1" applyBorder="1" applyAlignment="1">
      <alignment vertical="center" shrinkToFit="1"/>
    </xf>
    <xf numFmtId="3" fontId="0" fillId="34" borderId="10" xfId="0" applyNumberFormat="1" applyFont="1" applyFill="1" applyBorder="1" applyAlignment="1">
      <alignment vertical="center" shrinkToFit="1"/>
    </xf>
    <xf numFmtId="3" fontId="0" fillId="33" borderId="10" xfId="0" applyNumberFormat="1" applyFont="1" applyFill="1" applyBorder="1" applyAlignment="1">
      <alignment vertical="center" shrinkToFit="1"/>
    </xf>
    <xf numFmtId="180" fontId="0" fillId="0" borderId="11" xfId="0" applyNumberFormat="1" applyFont="1" applyBorder="1" applyAlignment="1">
      <alignment vertical="center"/>
    </xf>
    <xf numFmtId="180" fontId="0" fillId="0" borderId="12" xfId="0" applyNumberFormat="1" applyFont="1" applyBorder="1" applyAlignment="1">
      <alignment vertical="center"/>
    </xf>
    <xf numFmtId="180" fontId="0" fillId="0" borderId="16" xfId="0" applyNumberFormat="1" applyFont="1" applyBorder="1" applyAlignment="1">
      <alignment vertical="center"/>
    </xf>
    <xf numFmtId="180" fontId="0" fillId="0" borderId="13" xfId="0" applyNumberFormat="1" applyFont="1" applyBorder="1" applyAlignment="1">
      <alignment vertical="center"/>
    </xf>
    <xf numFmtId="180" fontId="0" fillId="34" borderId="10" xfId="0" applyNumberFormat="1" applyFont="1" applyFill="1" applyBorder="1" applyAlignment="1">
      <alignment vertical="center"/>
    </xf>
    <xf numFmtId="180" fontId="0" fillId="33" borderId="10" xfId="0" applyNumberFormat="1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/>
    </xf>
    <xf numFmtId="179" fontId="8" fillId="0" borderId="10" xfId="61" applyNumberFormat="1" applyFont="1" applyBorder="1">
      <alignment vertical="center"/>
      <protection/>
    </xf>
    <xf numFmtId="179" fontId="8" fillId="0" borderId="10" xfId="0" applyNumberFormat="1" applyFont="1" applyBorder="1" applyAlignment="1">
      <alignment horizontal="right" vertical="center"/>
    </xf>
    <xf numFmtId="38" fontId="8" fillId="0" borderId="10" xfId="48" applyFont="1" applyBorder="1" applyAlignment="1">
      <alignment vertical="center"/>
    </xf>
    <xf numFmtId="38" fontId="8" fillId="35" borderId="14" xfId="48" applyFont="1" applyFill="1" applyBorder="1" applyAlignment="1">
      <alignment vertical="center"/>
    </xf>
    <xf numFmtId="38" fontId="8" fillId="35" borderId="15" xfId="48" applyFont="1" applyFill="1" applyBorder="1" applyAlignment="1">
      <alignment vertical="center"/>
    </xf>
    <xf numFmtId="181" fontId="8" fillId="0" borderId="10" xfId="48" applyNumberFormat="1" applyFont="1" applyBorder="1" applyAlignment="1">
      <alignment vertical="center"/>
    </xf>
    <xf numFmtId="179" fontId="8" fillId="0" borderId="14" xfId="0" applyNumberFormat="1" applyFont="1" applyBorder="1" applyAlignment="1">
      <alignment horizontal="right" vertical="center"/>
    </xf>
    <xf numFmtId="179" fontId="8" fillId="0" borderId="14" xfId="61" applyNumberFormat="1" applyFont="1" applyBorder="1">
      <alignment vertical="center"/>
      <protection/>
    </xf>
    <xf numFmtId="38" fontId="8" fillId="0" borderId="14" xfId="48" applyFont="1" applyBorder="1" applyAlignment="1">
      <alignment vertical="center"/>
    </xf>
    <xf numFmtId="181" fontId="8" fillId="0" borderId="14" xfId="48" applyNumberFormat="1" applyFont="1" applyBorder="1" applyAlignment="1">
      <alignment vertical="center"/>
    </xf>
    <xf numFmtId="38" fontId="8" fillId="33" borderId="22" xfId="48" applyFont="1" applyFill="1" applyBorder="1" applyAlignment="1">
      <alignment horizontal="center" vertical="distributed"/>
    </xf>
    <xf numFmtId="38" fontId="8" fillId="33" borderId="23" xfId="48" applyFont="1" applyFill="1" applyBorder="1" applyAlignment="1">
      <alignment horizontal="center" vertical="distributed"/>
    </xf>
    <xf numFmtId="181" fontId="8" fillId="0" borderId="14" xfId="61" applyNumberFormat="1" applyFont="1" applyBorder="1">
      <alignment vertical="center"/>
      <protection/>
    </xf>
    <xf numFmtId="181" fontId="8" fillId="0" borderId="10" xfId="48" applyNumberFormat="1" applyFont="1" applyBorder="1" applyAlignment="1">
      <alignment horizontal="right" vertical="distributed"/>
    </xf>
    <xf numFmtId="0" fontId="0" fillId="33" borderId="20" xfId="0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79" fontId="8" fillId="36" borderId="10" xfId="0" applyNumberFormat="1" applyFont="1" applyFill="1" applyBorder="1" applyAlignment="1">
      <alignment vertical="center"/>
    </xf>
    <xf numFmtId="181" fontId="8" fillId="36" borderId="14" xfId="61" applyNumberFormat="1" applyFont="1" applyFill="1" applyBorder="1">
      <alignment vertical="center"/>
      <protection/>
    </xf>
    <xf numFmtId="38" fontId="8" fillId="0" borderId="20" xfId="48" applyFont="1" applyFill="1" applyBorder="1" applyAlignment="1">
      <alignment horizontal="right" vertical="distributed"/>
    </xf>
    <xf numFmtId="38" fontId="8" fillId="33" borderId="21" xfId="48" applyFont="1" applyFill="1" applyBorder="1" applyAlignment="1">
      <alignment horizontal="center" vertical="center" wrapText="1"/>
    </xf>
    <xf numFmtId="38" fontId="8" fillId="33" borderId="20" xfId="48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38" fontId="10" fillId="33" borderId="25" xfId="48" applyFont="1" applyFill="1" applyBorder="1" applyAlignment="1">
      <alignment horizontal="center" vertical="center"/>
    </xf>
    <xf numFmtId="38" fontId="10" fillId="33" borderId="26" xfId="48" applyFont="1" applyFill="1" applyBorder="1" applyAlignment="1">
      <alignment horizontal="center" vertical="center"/>
    </xf>
    <xf numFmtId="38" fontId="10" fillId="33" borderId="27" xfId="48" applyFont="1" applyFill="1" applyBorder="1" applyAlignment="1">
      <alignment horizontal="center" vertical="center"/>
    </xf>
    <xf numFmtId="38" fontId="10" fillId="33" borderId="28" xfId="48" applyFont="1" applyFill="1" applyBorder="1" applyAlignment="1">
      <alignment horizontal="center" vertical="center"/>
    </xf>
    <xf numFmtId="38" fontId="8" fillId="33" borderId="29" xfId="48" applyFont="1" applyFill="1" applyBorder="1" applyAlignment="1">
      <alignment horizontal="center" vertical="center" wrapText="1"/>
    </xf>
    <xf numFmtId="38" fontId="8" fillId="33" borderId="18" xfId="48" applyFont="1" applyFill="1" applyBorder="1" applyAlignment="1">
      <alignment horizontal="center" vertical="center" wrapText="1"/>
    </xf>
    <xf numFmtId="38" fontId="0" fillId="0" borderId="10" xfId="48" applyFont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textRotation="255" wrapText="1"/>
    </xf>
    <xf numFmtId="0" fontId="0" fillId="34" borderId="24" xfId="0" applyFill="1" applyBorder="1" applyAlignment="1">
      <alignment horizontal="center" vertical="center" textRotation="255" wrapText="1"/>
    </xf>
    <xf numFmtId="0" fontId="0" fillId="34" borderId="20" xfId="0" applyFill="1" applyBorder="1" applyAlignment="1">
      <alignment horizontal="center" vertical="center" textRotation="255" wrapText="1"/>
    </xf>
    <xf numFmtId="38" fontId="5" fillId="0" borderId="0" xfId="48" applyFont="1" applyAlignment="1" quotePrefix="1">
      <alignment horizontal="center" vertical="center"/>
    </xf>
    <xf numFmtId="38" fontId="5" fillId="0" borderId="0" xfId="48" applyFont="1" applyAlignment="1">
      <alignment horizontal="center" vertical="center"/>
    </xf>
    <xf numFmtId="38" fontId="0" fillId="34" borderId="14" xfId="48" applyFont="1" applyFill="1" applyBorder="1" applyAlignment="1">
      <alignment horizontal="distributed" vertical="distributed"/>
    </xf>
    <xf numFmtId="38" fontId="0" fillId="34" borderId="15" xfId="48" applyFont="1" applyFill="1" applyBorder="1" applyAlignment="1">
      <alignment horizontal="distributed" vertical="distributed"/>
    </xf>
    <xf numFmtId="0" fontId="0" fillId="33" borderId="29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9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179" fontId="8" fillId="0" borderId="14" xfId="61" applyNumberFormat="1" applyFont="1" applyBorder="1" applyAlignment="1">
      <alignment horizontal="right" vertical="center"/>
      <protection/>
    </xf>
    <xf numFmtId="179" fontId="8" fillId="0" borderId="15" xfId="61" applyNumberFormat="1" applyFont="1" applyBorder="1" applyAlignment="1">
      <alignment horizontal="right" vertical="center"/>
      <protection/>
    </xf>
    <xf numFmtId="179" fontId="8" fillId="0" borderId="14" xfId="0" applyNumberFormat="1" applyFont="1" applyBorder="1" applyAlignment="1">
      <alignment horizontal="right" vertical="center"/>
    </xf>
    <xf numFmtId="179" fontId="8" fillId="0" borderId="15" xfId="0" applyNumberFormat="1" applyFont="1" applyBorder="1" applyAlignment="1">
      <alignment horizontal="right" vertical="center"/>
    </xf>
    <xf numFmtId="179" fontId="8" fillId="35" borderId="14" xfId="0" applyNumberFormat="1" applyFont="1" applyFill="1" applyBorder="1" applyAlignment="1">
      <alignment horizontal="right" vertical="center"/>
    </xf>
    <xf numFmtId="179" fontId="8" fillId="35" borderId="15" xfId="0" applyNumberFormat="1" applyFont="1" applyFill="1" applyBorder="1" applyAlignment="1">
      <alignment horizontal="right" vertical="center"/>
    </xf>
    <xf numFmtId="0" fontId="0" fillId="34" borderId="24" xfId="0" applyFill="1" applyBorder="1" applyAlignment="1">
      <alignment/>
    </xf>
    <xf numFmtId="0" fontId="0" fillId="34" borderId="20" xfId="0" applyFill="1" applyBorder="1" applyAlignment="1">
      <alignment/>
    </xf>
    <xf numFmtId="179" fontId="8" fillId="35" borderId="14" xfId="61" applyNumberFormat="1" applyFont="1" applyFill="1" applyBorder="1" applyAlignment="1">
      <alignment horizontal="right" vertical="center"/>
      <protection/>
    </xf>
    <xf numFmtId="179" fontId="8" fillId="35" borderId="15" xfId="61" applyNumberFormat="1" applyFont="1" applyFill="1" applyBorder="1" applyAlignment="1">
      <alignment horizontal="right" vertical="center"/>
      <protection/>
    </xf>
    <xf numFmtId="0" fontId="0" fillId="33" borderId="10" xfId="60" applyFont="1" applyFill="1" applyBorder="1" applyAlignment="1">
      <alignment horizontal="center" vertical="center"/>
      <protection/>
    </xf>
    <xf numFmtId="0" fontId="0" fillId="33" borderId="31" xfId="60" applyFont="1" applyFill="1" applyBorder="1" applyAlignment="1">
      <alignment horizontal="left" vertical="center" wrapText="1"/>
      <protection/>
    </xf>
    <xf numFmtId="0" fontId="0" fillId="33" borderId="31" xfId="60" applyFont="1" applyFill="1" applyBorder="1" applyAlignment="1">
      <alignment horizontal="left" vertical="center"/>
      <protection/>
    </xf>
    <xf numFmtId="0" fontId="0" fillId="33" borderId="10" xfId="60" applyFont="1" applyFill="1" applyBorder="1" applyAlignment="1">
      <alignment horizontal="center" vertical="center" textRotation="255"/>
      <protection/>
    </xf>
    <xf numFmtId="3" fontId="0" fillId="33" borderId="32" xfId="0" applyNumberFormat="1" applyFont="1" applyFill="1" applyBorder="1" applyAlignment="1">
      <alignment horizontal="left" vertical="justify" wrapText="1"/>
    </xf>
    <xf numFmtId="3" fontId="0" fillId="33" borderId="33" xfId="0" applyNumberFormat="1" applyFont="1" applyFill="1" applyBorder="1" applyAlignment="1">
      <alignment horizontal="left" vertical="justify" wrapText="1"/>
    </xf>
    <xf numFmtId="3" fontId="0" fillId="33" borderId="33" xfId="0" applyNumberFormat="1" applyFont="1" applyFill="1" applyBorder="1" applyAlignment="1">
      <alignment horizontal="left" vertical="justify"/>
    </xf>
    <xf numFmtId="3" fontId="0" fillId="33" borderId="34" xfId="0" applyNumberFormat="1" applyFont="1" applyFill="1" applyBorder="1" applyAlignment="1">
      <alignment horizontal="left" vertical="justify"/>
    </xf>
    <xf numFmtId="3" fontId="0" fillId="33" borderId="21" xfId="0" applyNumberFormat="1" applyFont="1" applyFill="1" applyBorder="1" applyAlignment="1">
      <alignment horizontal="center" vertical="distributed" textRotation="255"/>
    </xf>
    <xf numFmtId="3" fontId="0" fillId="33" borderId="24" xfId="0" applyNumberFormat="1" applyFont="1" applyFill="1" applyBorder="1" applyAlignment="1">
      <alignment horizontal="center" vertical="distributed" textRotation="255"/>
    </xf>
    <xf numFmtId="3" fontId="0" fillId="33" borderId="20" xfId="0" applyNumberFormat="1" applyFont="1" applyFill="1" applyBorder="1" applyAlignment="1">
      <alignment horizontal="center" vertical="distributed" textRotation="255"/>
    </xf>
    <xf numFmtId="3" fontId="0" fillId="33" borderId="14" xfId="0" applyNumberFormat="1" applyFont="1" applyFill="1" applyBorder="1" applyAlignment="1">
      <alignment horizontal="center" vertical="center"/>
    </xf>
    <xf numFmtId="3" fontId="0" fillId="33" borderId="30" xfId="0" applyNumberFormat="1" applyFont="1" applyFill="1" applyBorder="1" applyAlignment="1">
      <alignment horizontal="center" vertical="center"/>
    </xf>
    <xf numFmtId="3" fontId="0" fillId="33" borderId="15" xfId="0" applyNumberFormat="1" applyFont="1" applyFill="1" applyBorder="1" applyAlignment="1">
      <alignment horizontal="center" vertical="center"/>
    </xf>
    <xf numFmtId="3" fontId="0" fillId="33" borderId="23" xfId="0" applyNumberFormat="1" applyFont="1" applyFill="1" applyBorder="1" applyAlignment="1">
      <alignment horizontal="center" vertical="center"/>
    </xf>
    <xf numFmtId="3" fontId="0" fillId="33" borderId="35" xfId="0" applyNumberFormat="1" applyFont="1" applyFill="1" applyBorder="1" applyAlignment="1">
      <alignment horizontal="center" vertical="center"/>
    </xf>
    <xf numFmtId="3" fontId="0" fillId="37" borderId="29" xfId="0" applyNumberFormat="1" applyFont="1" applyFill="1" applyBorder="1" applyAlignment="1">
      <alignment horizontal="center" vertical="center"/>
    </xf>
    <xf numFmtId="3" fontId="0" fillId="37" borderId="23" xfId="0" applyNumberFormat="1" applyFont="1" applyFill="1" applyBorder="1" applyAlignment="1">
      <alignment horizontal="center" vertical="center"/>
    </xf>
    <xf numFmtId="3" fontId="0" fillId="37" borderId="18" xfId="0" applyNumberFormat="1" applyFont="1" applyFill="1" applyBorder="1" applyAlignment="1">
      <alignment horizontal="center" vertical="center"/>
    </xf>
    <xf numFmtId="3" fontId="0" fillId="37" borderId="19" xfId="0" applyNumberFormat="1" applyFont="1" applyFill="1" applyBorder="1" applyAlignment="1">
      <alignment horizontal="center" vertical="center"/>
    </xf>
    <xf numFmtId="3" fontId="0" fillId="33" borderId="29" xfId="0" applyNumberFormat="1" applyFont="1" applyFill="1" applyBorder="1" applyAlignment="1">
      <alignment horizontal="center" vertical="center"/>
    </xf>
    <xf numFmtId="3" fontId="0" fillId="33" borderId="18" xfId="0" applyNumberFormat="1" applyFont="1" applyFill="1" applyBorder="1" applyAlignment="1">
      <alignment horizontal="center" vertical="center"/>
    </xf>
    <xf numFmtId="3" fontId="0" fillId="33" borderId="19" xfId="0" applyNumberFormat="1" applyFont="1" applyFill="1" applyBorder="1" applyAlignment="1">
      <alignment horizontal="center" vertical="center"/>
    </xf>
    <xf numFmtId="3" fontId="0" fillId="33" borderId="22" xfId="0" applyNumberFormat="1" applyFont="1" applyFill="1" applyBorder="1" applyAlignment="1">
      <alignment horizontal="center" vertical="center"/>
    </xf>
    <xf numFmtId="3" fontId="0" fillId="33" borderId="21" xfId="0" applyNumberFormat="1" applyFont="1" applyFill="1" applyBorder="1" applyAlignment="1">
      <alignment horizontal="center" vertical="center"/>
    </xf>
    <xf numFmtId="3" fontId="0" fillId="33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家屋" xfId="60"/>
    <cellStyle name="標準_総括表(1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</xdr:row>
      <xdr:rowOff>152400</xdr:rowOff>
    </xdr:from>
    <xdr:to>
      <xdr:col>10</xdr:col>
      <xdr:colOff>619125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1658600" y="447675"/>
          <a:ext cx="10477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別紙３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24"/>
  <sheetViews>
    <sheetView tabSelected="1" view="pageLayout" zoomScaleNormal="75" zoomScaleSheetLayoutView="75" workbookViewId="0" topLeftCell="A14">
      <selection activeCell="C15" sqref="C15"/>
    </sheetView>
  </sheetViews>
  <sheetFormatPr defaultColWidth="9.00390625" defaultRowHeight="13.5"/>
  <cols>
    <col min="1" max="1" width="9.625" style="0" customWidth="1"/>
    <col min="2" max="2" width="15.625" style="0" customWidth="1"/>
    <col min="3" max="4" width="24.75390625" style="0" customWidth="1"/>
    <col min="5" max="5" width="22.00390625" style="0" customWidth="1"/>
    <col min="6" max="6" width="18.25390625" style="0" customWidth="1"/>
    <col min="7" max="7" width="18.125" style="0" customWidth="1"/>
    <col min="8" max="8" width="4.75390625" style="0" customWidth="1"/>
    <col min="10" max="10" width="11.75390625" style="0" bestFit="1" customWidth="1"/>
  </cols>
  <sheetData>
    <row r="1" spans="1:15" s="5" customFormat="1" ht="23.25" customHeight="1">
      <c r="A1" s="112" t="s">
        <v>116</v>
      </c>
      <c r="B1" s="113"/>
      <c r="C1" s="113"/>
      <c r="D1" s="113"/>
      <c r="E1" s="113"/>
      <c r="F1" s="113"/>
      <c r="G1" s="113"/>
      <c r="H1" s="113"/>
      <c r="I1" s="113"/>
      <c r="J1" s="4"/>
      <c r="K1" s="4"/>
      <c r="L1" s="4"/>
      <c r="M1" s="4"/>
      <c r="N1" s="4"/>
      <c r="O1" s="4"/>
    </row>
    <row r="2" spans="1:15" s="5" customFormat="1" ht="15" customHeight="1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3" s="5" customFormat="1" ht="27" customHeight="1" hidden="1">
      <c r="A3" s="6" t="s">
        <v>15</v>
      </c>
      <c r="B3" s="7"/>
      <c r="C3" s="8"/>
    </row>
    <row r="4" spans="1:3" s="5" customFormat="1" ht="24.75" customHeight="1">
      <c r="A4" s="7"/>
      <c r="B4" s="7"/>
      <c r="C4" s="8"/>
    </row>
    <row r="5" spans="1:7" s="5" customFormat="1" ht="12.75" customHeight="1">
      <c r="A5" s="102"/>
      <c r="B5" s="103"/>
      <c r="C5" s="106" t="s">
        <v>117</v>
      </c>
      <c r="D5" s="89"/>
      <c r="E5" s="90"/>
      <c r="F5" s="98" t="s">
        <v>118</v>
      </c>
      <c r="G5" s="98" t="s">
        <v>110</v>
      </c>
    </row>
    <row r="6" spans="1:8" s="5" customFormat="1" ht="51" customHeight="1">
      <c r="A6" s="104"/>
      <c r="B6" s="105"/>
      <c r="C6" s="107"/>
      <c r="D6" s="9" t="s">
        <v>16</v>
      </c>
      <c r="E6" s="9" t="s">
        <v>17</v>
      </c>
      <c r="F6" s="99"/>
      <c r="G6" s="99"/>
      <c r="H6" s="12"/>
    </row>
    <row r="7" spans="1:8" s="5" customFormat="1" ht="30" customHeight="1">
      <c r="A7" s="114" t="s">
        <v>18</v>
      </c>
      <c r="B7" s="115"/>
      <c r="C7" s="10">
        <v>34796</v>
      </c>
      <c r="D7" s="10">
        <v>16751</v>
      </c>
      <c r="E7" s="10">
        <v>18045</v>
      </c>
      <c r="F7" s="97">
        <v>31836</v>
      </c>
      <c r="G7" s="92">
        <f>(C7-F7)/F7</f>
        <v>0.09297650458600326</v>
      </c>
      <c r="H7" s="11"/>
    </row>
    <row r="8" spans="3:8" ht="27" customHeight="1">
      <c r="C8" s="1"/>
      <c r="D8" s="1"/>
      <c r="E8" s="1"/>
      <c r="F8" s="1"/>
      <c r="G8" s="1"/>
      <c r="H8" s="1"/>
    </row>
    <row r="9" spans="1:10" ht="22.5" customHeight="1">
      <c r="A9" s="121" t="s">
        <v>0</v>
      </c>
      <c r="B9" s="121"/>
      <c r="C9" s="100" t="s">
        <v>119</v>
      </c>
      <c r="D9" s="100" t="s">
        <v>120</v>
      </c>
      <c r="E9" s="100" t="s">
        <v>115</v>
      </c>
      <c r="F9" s="100" t="s">
        <v>111</v>
      </c>
      <c r="G9" s="118" t="s">
        <v>7</v>
      </c>
      <c r="H9" s="119"/>
      <c r="I9" s="119"/>
      <c r="J9" s="120"/>
    </row>
    <row r="10" spans="1:10" ht="33.75" customHeight="1">
      <c r="A10" s="101"/>
      <c r="B10" s="101"/>
      <c r="C10" s="101"/>
      <c r="D10" s="101"/>
      <c r="E10" s="101"/>
      <c r="F10" s="101"/>
      <c r="G10" s="116" t="s">
        <v>19</v>
      </c>
      <c r="H10" s="117"/>
      <c r="I10" s="125" t="s">
        <v>23</v>
      </c>
      <c r="J10" s="126"/>
    </row>
    <row r="11" spans="1:10" ht="22.5" customHeight="1">
      <c r="A11" s="122"/>
      <c r="B11" s="122"/>
      <c r="C11" s="93" t="s">
        <v>20</v>
      </c>
      <c r="D11" s="93" t="s">
        <v>21</v>
      </c>
      <c r="E11" s="93" t="s">
        <v>22</v>
      </c>
      <c r="F11" s="94" t="s">
        <v>113</v>
      </c>
      <c r="G11" s="123" t="s">
        <v>24</v>
      </c>
      <c r="H11" s="124"/>
      <c r="I11" s="123" t="s">
        <v>114</v>
      </c>
      <c r="J11" s="124"/>
    </row>
    <row r="12" spans="1:10" ht="30.75" customHeight="1">
      <c r="A12" s="109" t="s">
        <v>28</v>
      </c>
      <c r="B12" s="14" t="s">
        <v>3</v>
      </c>
      <c r="C12" s="79">
        <f>'内訳表'!C51</f>
        <v>186351708</v>
      </c>
      <c r="D12" s="79">
        <f>'内訳表'!D51</f>
        <v>184197301</v>
      </c>
      <c r="E12" s="86">
        <v>175953573</v>
      </c>
      <c r="F12" s="91">
        <f>(D12-E12)/E12</f>
        <v>0.046851722641631156</v>
      </c>
      <c r="G12" s="129">
        <f>'内訳表'!E51</f>
        <v>1712714</v>
      </c>
      <c r="H12" s="130"/>
      <c r="I12" s="131">
        <f aca="true" t="shared" si="0" ref="I12:I17">D12-G12</f>
        <v>182484587</v>
      </c>
      <c r="J12" s="132"/>
    </row>
    <row r="13" spans="1:10" ht="30.75" customHeight="1">
      <c r="A13" s="110"/>
      <c r="B13" s="14" t="s">
        <v>1</v>
      </c>
      <c r="C13" s="79">
        <f>'内訳表'!F51</f>
        <v>194256611</v>
      </c>
      <c r="D13" s="79">
        <f>'内訳表'!G51</f>
        <v>186381434</v>
      </c>
      <c r="E13" s="86">
        <v>167157688</v>
      </c>
      <c r="F13" s="91">
        <f aca="true" t="shared" si="1" ref="F13:F24">(D13-E13)/E13</f>
        <v>0.11500366049571109</v>
      </c>
      <c r="G13" s="129">
        <f>'内訳表'!H51</f>
        <v>13227263</v>
      </c>
      <c r="H13" s="130">
        <f>'内訳表'!I51</f>
        <v>6868918</v>
      </c>
      <c r="I13" s="131">
        <f t="shared" si="0"/>
        <v>173154171</v>
      </c>
      <c r="J13" s="132"/>
    </row>
    <row r="14" spans="1:14" ht="30.75" customHeight="1">
      <c r="A14" s="110"/>
      <c r="B14" s="14" t="s">
        <v>4</v>
      </c>
      <c r="C14" s="79">
        <f>'内訳表'!I51</f>
        <v>6868918</v>
      </c>
      <c r="D14" s="79">
        <f>'内訳表'!J51</f>
        <v>4708044</v>
      </c>
      <c r="E14" s="86">
        <v>4399567</v>
      </c>
      <c r="F14" s="91">
        <f t="shared" si="1"/>
        <v>0.07011530907473394</v>
      </c>
      <c r="G14" s="129">
        <f>'内訳表'!K51</f>
        <v>2117260</v>
      </c>
      <c r="H14" s="130">
        <f>'内訳表'!L51</f>
        <v>265704</v>
      </c>
      <c r="I14" s="131">
        <f t="shared" si="0"/>
        <v>2590784</v>
      </c>
      <c r="J14" s="132"/>
      <c r="L14" s="2"/>
      <c r="M14" s="2"/>
      <c r="N14" s="2"/>
    </row>
    <row r="15" spans="1:10" ht="30.75" customHeight="1">
      <c r="A15" s="110"/>
      <c r="B15" s="14" t="s">
        <v>5</v>
      </c>
      <c r="C15" s="80">
        <f>'内訳表'!L51</f>
        <v>265704</v>
      </c>
      <c r="D15" s="80">
        <f>'内訳表'!M51</f>
        <v>265704</v>
      </c>
      <c r="E15" s="85">
        <v>294853</v>
      </c>
      <c r="F15" s="91">
        <f t="shared" si="1"/>
        <v>-0.09885943164899119</v>
      </c>
      <c r="G15" s="131">
        <f>'内訳表'!N51</f>
        <v>0</v>
      </c>
      <c r="H15" s="132">
        <f>'内訳表'!O51</f>
        <v>8693279</v>
      </c>
      <c r="I15" s="131">
        <f t="shared" si="0"/>
        <v>265704</v>
      </c>
      <c r="J15" s="132"/>
    </row>
    <row r="16" spans="1:10" ht="30.75" customHeight="1">
      <c r="A16" s="110"/>
      <c r="B16" s="14" t="s">
        <v>2</v>
      </c>
      <c r="C16" s="80">
        <f>'内訳表'!O51</f>
        <v>8693279</v>
      </c>
      <c r="D16" s="80">
        <f>'内訳表'!P51</f>
        <v>8197987</v>
      </c>
      <c r="E16" s="85">
        <v>6524185</v>
      </c>
      <c r="F16" s="91">
        <f t="shared" si="1"/>
        <v>0.25655342391425134</v>
      </c>
      <c r="G16" s="131">
        <f>'内訳表'!Q51</f>
        <v>989921</v>
      </c>
      <c r="H16" s="132">
        <f>'内訳表'!R51</f>
        <v>0</v>
      </c>
      <c r="I16" s="131">
        <f t="shared" si="0"/>
        <v>7208066</v>
      </c>
      <c r="J16" s="132"/>
    </row>
    <row r="17" spans="1:10" ht="30.75" customHeight="1">
      <c r="A17" s="110"/>
      <c r="B17" s="15" t="s">
        <v>8</v>
      </c>
      <c r="C17" s="80">
        <f>'内訳表'!T51</f>
        <v>109395266</v>
      </c>
      <c r="D17" s="80">
        <f>'内訳表'!U51</f>
        <v>109245878</v>
      </c>
      <c r="E17" s="85">
        <v>105195553</v>
      </c>
      <c r="F17" s="91">
        <f t="shared" si="1"/>
        <v>0.03850281579868685</v>
      </c>
      <c r="G17" s="131">
        <f>'内訳表'!V51</f>
        <v>137694</v>
      </c>
      <c r="H17" s="132">
        <f>'内訳表'!W51</f>
        <v>505831486</v>
      </c>
      <c r="I17" s="131">
        <f t="shared" si="0"/>
        <v>109108184</v>
      </c>
      <c r="J17" s="132"/>
    </row>
    <row r="18" spans="1:10" ht="30.75" customHeight="1">
      <c r="A18" s="111"/>
      <c r="B18" s="14" t="s">
        <v>25</v>
      </c>
      <c r="C18" s="80">
        <f aca="true" t="shared" si="2" ref="C18:J18">SUM(C12:C17)</f>
        <v>505831486</v>
      </c>
      <c r="D18" s="80">
        <f t="shared" si="2"/>
        <v>492996348</v>
      </c>
      <c r="E18" s="80">
        <v>459525419</v>
      </c>
      <c r="F18" s="91">
        <f t="shared" si="1"/>
        <v>0.0728380359738054</v>
      </c>
      <c r="G18" s="131">
        <f t="shared" si="2"/>
        <v>18184852</v>
      </c>
      <c r="H18" s="132">
        <f t="shared" si="2"/>
        <v>521659387</v>
      </c>
      <c r="I18" s="131">
        <f t="shared" si="2"/>
        <v>474811496</v>
      </c>
      <c r="J18" s="132">
        <f t="shared" si="2"/>
        <v>0</v>
      </c>
    </row>
    <row r="19" spans="1:10" ht="30.75" customHeight="1">
      <c r="A19" s="109" t="s">
        <v>29</v>
      </c>
      <c r="B19" s="13" t="s">
        <v>9</v>
      </c>
      <c r="C19" s="80">
        <f>'内訳表'!Z51</f>
        <v>141806422</v>
      </c>
      <c r="D19" s="80">
        <f>'内訳表'!AA51</f>
        <v>102134168</v>
      </c>
      <c r="E19" s="85">
        <v>96692011</v>
      </c>
      <c r="F19" s="91">
        <f t="shared" si="1"/>
        <v>0.056283419319927065</v>
      </c>
      <c r="G19" s="137"/>
      <c r="H19" s="138"/>
      <c r="I19" s="137"/>
      <c r="J19" s="138"/>
    </row>
    <row r="20" spans="1:10" ht="30.75" customHeight="1">
      <c r="A20" s="135"/>
      <c r="B20" s="13" t="s">
        <v>6</v>
      </c>
      <c r="C20" s="80">
        <f>'内訳表'!AB51</f>
        <v>266159195</v>
      </c>
      <c r="D20" s="80">
        <f>'内訳表'!AC51</f>
        <v>168836579</v>
      </c>
      <c r="E20" s="85">
        <v>174190168</v>
      </c>
      <c r="F20" s="91">
        <f t="shared" si="1"/>
        <v>-0.030734162906370238</v>
      </c>
      <c r="G20" s="137"/>
      <c r="H20" s="138"/>
      <c r="I20" s="137"/>
      <c r="J20" s="138"/>
    </row>
    <row r="21" spans="1:10" ht="30.75" customHeight="1">
      <c r="A21" s="136"/>
      <c r="B21" s="14" t="s">
        <v>26</v>
      </c>
      <c r="C21" s="80">
        <f>SUM(C19:C20)</f>
        <v>407965617</v>
      </c>
      <c r="D21" s="80">
        <f>SUM(D19:D20)</f>
        <v>270970747</v>
      </c>
      <c r="E21" s="80">
        <v>270882179</v>
      </c>
      <c r="F21" s="91">
        <f t="shared" si="1"/>
        <v>0.00032696133915845383</v>
      </c>
      <c r="G21" s="137"/>
      <c r="H21" s="138"/>
      <c r="I21" s="137"/>
      <c r="J21" s="138"/>
    </row>
    <row r="22" spans="1:10" ht="33" customHeight="1">
      <c r="A22" s="127" t="s">
        <v>112</v>
      </c>
      <c r="B22" s="128"/>
      <c r="C22" s="95">
        <f>C18+C21</f>
        <v>913797103</v>
      </c>
      <c r="D22" s="95">
        <f>D18+D21</f>
        <v>763967095</v>
      </c>
      <c r="E22" s="95">
        <v>730407598</v>
      </c>
      <c r="F22" s="96">
        <f t="shared" si="1"/>
        <v>0.045946259447317526</v>
      </c>
      <c r="G22" s="133"/>
      <c r="H22" s="134"/>
      <c r="I22" s="133"/>
      <c r="J22" s="134"/>
    </row>
    <row r="23" spans="1:10" s="77" customFormat="1" ht="30.75" customHeight="1" hidden="1">
      <c r="A23" s="108" t="s">
        <v>108</v>
      </c>
      <c r="B23" s="108"/>
      <c r="C23" s="81">
        <v>682166516</v>
      </c>
      <c r="D23" s="81">
        <v>568185758</v>
      </c>
      <c r="E23" s="87"/>
      <c r="F23" s="91" t="e">
        <f t="shared" si="1"/>
        <v>#DIV/0!</v>
      </c>
      <c r="G23" s="82"/>
      <c r="H23" s="83"/>
      <c r="I23" s="82"/>
      <c r="J23" s="83"/>
    </row>
    <row r="24" spans="1:10" s="77" customFormat="1" ht="30.75" customHeight="1" hidden="1">
      <c r="A24" s="108" t="s">
        <v>109</v>
      </c>
      <c r="B24" s="108"/>
      <c r="C24" s="84">
        <f>(C22-C23)/C23</f>
        <v>0.3395513874797103</v>
      </c>
      <c r="D24" s="84">
        <f>(D22-D23)/D23</f>
        <v>0.3445727638248898</v>
      </c>
      <c r="E24" s="88"/>
      <c r="F24" s="91" t="e">
        <f t="shared" si="1"/>
        <v>#DIV/0!</v>
      </c>
      <c r="G24" s="82"/>
      <c r="H24" s="83"/>
      <c r="I24" s="82"/>
      <c r="J24" s="83"/>
    </row>
    <row r="25" s="77" customFormat="1" ht="13.5"/>
    <row r="26" s="77" customFormat="1" ht="13.5"/>
    <row r="27" s="77" customFormat="1" ht="13.5"/>
    <row r="28" s="78" customFormat="1" ht="13.5"/>
  </sheetData>
  <sheetProtection/>
  <mergeCells count="43">
    <mergeCell ref="G22:H22"/>
    <mergeCell ref="I22:J22"/>
    <mergeCell ref="A19:A21"/>
    <mergeCell ref="I19:J19"/>
    <mergeCell ref="I20:J20"/>
    <mergeCell ref="I21:J21"/>
    <mergeCell ref="G19:H19"/>
    <mergeCell ref="G20:H20"/>
    <mergeCell ref="G21:H21"/>
    <mergeCell ref="I14:J14"/>
    <mergeCell ref="I15:J15"/>
    <mergeCell ref="G18:H18"/>
    <mergeCell ref="I18:J18"/>
    <mergeCell ref="G16:H16"/>
    <mergeCell ref="G17:H17"/>
    <mergeCell ref="I16:J16"/>
    <mergeCell ref="I17:J17"/>
    <mergeCell ref="G11:H11"/>
    <mergeCell ref="I10:J10"/>
    <mergeCell ref="A22:B22"/>
    <mergeCell ref="I11:J11"/>
    <mergeCell ref="G12:H12"/>
    <mergeCell ref="G13:H13"/>
    <mergeCell ref="G14:H14"/>
    <mergeCell ref="G15:H15"/>
    <mergeCell ref="I12:J12"/>
    <mergeCell ref="I13:J13"/>
    <mergeCell ref="A23:B23"/>
    <mergeCell ref="A24:B24"/>
    <mergeCell ref="A12:A18"/>
    <mergeCell ref="A1:I1"/>
    <mergeCell ref="A7:B7"/>
    <mergeCell ref="G10:H10"/>
    <mergeCell ref="G9:J9"/>
    <mergeCell ref="D9:D10"/>
    <mergeCell ref="C9:C10"/>
    <mergeCell ref="A9:B11"/>
    <mergeCell ref="F5:F6"/>
    <mergeCell ref="G5:G6"/>
    <mergeCell ref="F9:F10"/>
    <mergeCell ref="A5:B6"/>
    <mergeCell ref="E9:E10"/>
    <mergeCell ref="C5:C6"/>
  </mergeCells>
  <printOptions horizontalCentered="1"/>
  <pageMargins left="0.7874015748031497" right="0.7874015748031497" top="0.9055118110236221" bottom="0.984251968503937" header="0.5118110236220472" footer="0.5118110236220472"/>
  <pageSetup horizontalDpi="600" verticalDpi="600" orientation="landscape" paperSize="9" scale="79" r:id="rId2"/>
  <headerFooter alignWithMargins="0">
    <oddFooter>&amp;R&amp;"ＭＳ Ｐ明朝,標準" H30概要調書（償却資産概況）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48"/>
  <sheetViews>
    <sheetView showGridLines="0" view="pageLayout" zoomScaleNormal="75" zoomScaleSheetLayoutView="70" workbookViewId="0" topLeftCell="A37">
      <selection activeCell="C48" sqref="C48:E48"/>
    </sheetView>
  </sheetViews>
  <sheetFormatPr defaultColWidth="9.00390625" defaultRowHeight="13.5"/>
  <cols>
    <col min="1" max="1" width="3.50390625" style="17" customWidth="1"/>
    <col min="2" max="2" width="14.75390625" style="17" customWidth="1"/>
    <col min="3" max="11" width="14.625" style="17" customWidth="1"/>
    <col min="12" max="16384" width="9.00390625" style="17" customWidth="1"/>
  </cols>
  <sheetData>
    <row r="1" ht="18.75">
      <c r="A1" s="16" t="s">
        <v>72</v>
      </c>
    </row>
    <row r="2" s="18" customFormat="1" ht="17.25"/>
    <row r="3" spans="1:11" s="19" customFormat="1" ht="17.25" customHeight="1">
      <c r="A3" s="142" t="s">
        <v>73</v>
      </c>
      <c r="B3" s="140" t="s">
        <v>74</v>
      </c>
      <c r="C3" s="139" t="s">
        <v>75</v>
      </c>
      <c r="D3" s="139"/>
      <c r="E3" s="139"/>
      <c r="F3" s="139" t="s">
        <v>76</v>
      </c>
      <c r="G3" s="139"/>
      <c r="H3" s="139"/>
      <c r="I3" s="139" t="s">
        <v>77</v>
      </c>
      <c r="J3" s="139"/>
      <c r="K3" s="139"/>
    </row>
    <row r="4" spans="1:11" s="19" customFormat="1" ht="54" customHeight="1">
      <c r="A4" s="142"/>
      <c r="B4" s="141"/>
      <c r="C4" s="20" t="s">
        <v>30</v>
      </c>
      <c r="D4" s="20" t="s">
        <v>16</v>
      </c>
      <c r="E4" s="20" t="s">
        <v>17</v>
      </c>
      <c r="F4" s="20" t="s">
        <v>30</v>
      </c>
      <c r="G4" s="20" t="s">
        <v>16</v>
      </c>
      <c r="H4" s="20" t="s">
        <v>17</v>
      </c>
      <c r="I4" s="20" t="s">
        <v>30</v>
      </c>
      <c r="J4" s="20" t="s">
        <v>16</v>
      </c>
      <c r="K4" s="20" t="s">
        <v>17</v>
      </c>
    </row>
    <row r="5" spans="1:14" s="19" customFormat="1" ht="15" customHeight="1">
      <c r="A5" s="21">
        <v>1</v>
      </c>
      <c r="B5" s="22" t="s">
        <v>31</v>
      </c>
      <c r="C5" s="23">
        <v>9873</v>
      </c>
      <c r="D5" s="23">
        <v>6098</v>
      </c>
      <c r="E5" s="23">
        <v>3775</v>
      </c>
      <c r="F5" s="23">
        <v>3348</v>
      </c>
      <c r="G5" s="23">
        <v>2333</v>
      </c>
      <c r="H5" s="23">
        <v>1015</v>
      </c>
      <c r="I5" s="23">
        <v>6525</v>
      </c>
      <c r="J5" s="23">
        <v>3765</v>
      </c>
      <c r="K5" s="23">
        <v>2760</v>
      </c>
      <c r="L5" s="19" t="str">
        <f aca="true" t="shared" si="0" ref="L5:L15">IF(F5+I5=C5,"○","×")</f>
        <v>○</v>
      </c>
      <c r="M5" s="19" t="str">
        <f aca="true" t="shared" si="1" ref="M5:M15">IF(G5+J5=D5,"○","×")</f>
        <v>○</v>
      </c>
      <c r="N5" s="19" t="str">
        <f aca="true" t="shared" si="2" ref="N5:N15">IF(H5+K5=E5,"○","×")</f>
        <v>○</v>
      </c>
    </row>
    <row r="6" spans="1:14" s="19" customFormat="1" ht="15" customHeight="1">
      <c r="A6" s="24">
        <v>2</v>
      </c>
      <c r="B6" s="25" t="s">
        <v>32</v>
      </c>
      <c r="C6" s="26">
        <v>1746</v>
      </c>
      <c r="D6" s="26">
        <v>861</v>
      </c>
      <c r="E6" s="26">
        <v>885</v>
      </c>
      <c r="F6" s="26">
        <v>338</v>
      </c>
      <c r="G6" s="26">
        <v>100</v>
      </c>
      <c r="H6" s="26">
        <v>238</v>
      </c>
      <c r="I6" s="26">
        <v>1408</v>
      </c>
      <c r="J6" s="26">
        <v>761</v>
      </c>
      <c r="K6" s="26">
        <v>647</v>
      </c>
      <c r="L6" s="19" t="str">
        <f t="shared" si="0"/>
        <v>○</v>
      </c>
      <c r="M6" s="19" t="str">
        <f t="shared" si="1"/>
        <v>○</v>
      </c>
      <c r="N6" s="19" t="str">
        <f t="shared" si="2"/>
        <v>○</v>
      </c>
    </row>
    <row r="7" spans="1:14" s="19" customFormat="1" ht="15" customHeight="1">
      <c r="A7" s="24">
        <v>3</v>
      </c>
      <c r="B7" s="25" t="s">
        <v>33</v>
      </c>
      <c r="C7" s="26">
        <v>810</v>
      </c>
      <c r="D7" s="26">
        <v>344</v>
      </c>
      <c r="E7" s="26">
        <v>466</v>
      </c>
      <c r="F7" s="26">
        <v>59</v>
      </c>
      <c r="G7" s="26">
        <v>40</v>
      </c>
      <c r="H7" s="26">
        <v>19</v>
      </c>
      <c r="I7" s="26">
        <v>751</v>
      </c>
      <c r="J7" s="26">
        <v>304</v>
      </c>
      <c r="K7" s="26">
        <v>447</v>
      </c>
      <c r="L7" s="19" t="str">
        <f t="shared" si="0"/>
        <v>○</v>
      </c>
      <c r="M7" s="19" t="str">
        <f t="shared" si="1"/>
        <v>○</v>
      </c>
      <c r="N7" s="19" t="str">
        <f t="shared" si="2"/>
        <v>○</v>
      </c>
    </row>
    <row r="8" spans="1:14" s="19" customFormat="1" ht="15" customHeight="1">
      <c r="A8" s="24">
        <v>4</v>
      </c>
      <c r="B8" s="25" t="s">
        <v>34</v>
      </c>
      <c r="C8" s="26">
        <v>2500</v>
      </c>
      <c r="D8" s="26">
        <v>1240</v>
      </c>
      <c r="E8" s="26">
        <v>1260</v>
      </c>
      <c r="F8" s="26">
        <v>265</v>
      </c>
      <c r="G8" s="26">
        <v>50</v>
      </c>
      <c r="H8" s="26">
        <v>215</v>
      </c>
      <c r="I8" s="26">
        <v>2235</v>
      </c>
      <c r="J8" s="26">
        <v>1190</v>
      </c>
      <c r="K8" s="26">
        <v>1045</v>
      </c>
      <c r="L8" s="19" t="str">
        <f t="shared" si="0"/>
        <v>○</v>
      </c>
      <c r="M8" s="19" t="str">
        <f t="shared" si="1"/>
        <v>○</v>
      </c>
      <c r="N8" s="19" t="str">
        <f t="shared" si="2"/>
        <v>○</v>
      </c>
    </row>
    <row r="9" spans="1:14" s="19" customFormat="1" ht="15" customHeight="1">
      <c r="A9" s="24">
        <v>5</v>
      </c>
      <c r="B9" s="25" t="s">
        <v>35</v>
      </c>
      <c r="C9" s="26">
        <v>1510</v>
      </c>
      <c r="D9" s="26">
        <v>638</v>
      </c>
      <c r="E9" s="26">
        <v>872</v>
      </c>
      <c r="F9" s="26">
        <v>339</v>
      </c>
      <c r="G9" s="26">
        <v>93</v>
      </c>
      <c r="H9" s="26">
        <v>246</v>
      </c>
      <c r="I9" s="26">
        <v>1171</v>
      </c>
      <c r="J9" s="26">
        <v>545</v>
      </c>
      <c r="K9" s="26">
        <v>626</v>
      </c>
      <c r="L9" s="19" t="str">
        <f t="shared" si="0"/>
        <v>○</v>
      </c>
      <c r="M9" s="19" t="str">
        <f t="shared" si="1"/>
        <v>○</v>
      </c>
      <c r="N9" s="19" t="str">
        <f t="shared" si="2"/>
        <v>○</v>
      </c>
    </row>
    <row r="10" spans="1:14" s="19" customFormat="1" ht="15" customHeight="1">
      <c r="A10" s="24">
        <v>6</v>
      </c>
      <c r="B10" s="25" t="s">
        <v>36</v>
      </c>
      <c r="C10" s="26">
        <v>1344</v>
      </c>
      <c r="D10" s="26">
        <v>422</v>
      </c>
      <c r="E10" s="26">
        <v>922</v>
      </c>
      <c r="F10" s="26">
        <v>362</v>
      </c>
      <c r="G10" s="26">
        <v>35</v>
      </c>
      <c r="H10" s="26">
        <v>327</v>
      </c>
      <c r="I10" s="26">
        <v>982</v>
      </c>
      <c r="J10" s="26">
        <v>387</v>
      </c>
      <c r="K10" s="26">
        <v>595</v>
      </c>
      <c r="L10" s="19" t="str">
        <f t="shared" si="0"/>
        <v>○</v>
      </c>
      <c r="M10" s="19" t="str">
        <f t="shared" si="1"/>
        <v>○</v>
      </c>
      <c r="N10" s="19" t="str">
        <f t="shared" si="2"/>
        <v>○</v>
      </c>
    </row>
    <row r="11" spans="1:14" s="19" customFormat="1" ht="15" customHeight="1">
      <c r="A11" s="24">
        <v>7</v>
      </c>
      <c r="B11" s="25" t="s">
        <v>37</v>
      </c>
      <c r="C11" s="26">
        <v>2618</v>
      </c>
      <c r="D11" s="26">
        <v>1143</v>
      </c>
      <c r="E11" s="26">
        <v>1475</v>
      </c>
      <c r="F11" s="26">
        <v>656</v>
      </c>
      <c r="G11" s="26">
        <v>129</v>
      </c>
      <c r="H11" s="26">
        <v>527</v>
      </c>
      <c r="I11" s="26">
        <v>1962</v>
      </c>
      <c r="J11" s="26">
        <v>1014</v>
      </c>
      <c r="K11" s="26">
        <v>948</v>
      </c>
      <c r="L11" s="19" t="str">
        <f t="shared" si="0"/>
        <v>○</v>
      </c>
      <c r="M11" s="19" t="str">
        <f t="shared" si="1"/>
        <v>○</v>
      </c>
      <c r="N11" s="19" t="str">
        <f t="shared" si="2"/>
        <v>○</v>
      </c>
    </row>
    <row r="12" spans="1:14" s="19" customFormat="1" ht="15" customHeight="1">
      <c r="A12" s="24">
        <v>8</v>
      </c>
      <c r="B12" s="25" t="s">
        <v>78</v>
      </c>
      <c r="C12" s="26">
        <v>1344</v>
      </c>
      <c r="D12" s="26">
        <v>716</v>
      </c>
      <c r="E12" s="26">
        <v>628</v>
      </c>
      <c r="F12" s="26">
        <v>133</v>
      </c>
      <c r="G12" s="26">
        <v>85</v>
      </c>
      <c r="H12" s="26">
        <v>48</v>
      </c>
      <c r="I12" s="26">
        <v>1211</v>
      </c>
      <c r="J12" s="26">
        <v>631</v>
      </c>
      <c r="K12" s="26">
        <v>580</v>
      </c>
      <c r="L12" s="19" t="str">
        <f t="shared" si="0"/>
        <v>○</v>
      </c>
      <c r="M12" s="19" t="str">
        <f t="shared" si="1"/>
        <v>○</v>
      </c>
      <c r="N12" s="19" t="str">
        <f t="shared" si="2"/>
        <v>○</v>
      </c>
    </row>
    <row r="13" spans="1:14" s="19" customFormat="1" ht="15" customHeight="1">
      <c r="A13" s="24">
        <v>9</v>
      </c>
      <c r="B13" s="25" t="s">
        <v>79</v>
      </c>
      <c r="C13" s="26">
        <v>2594</v>
      </c>
      <c r="D13" s="26">
        <v>790</v>
      </c>
      <c r="E13" s="26">
        <v>1804</v>
      </c>
      <c r="F13" s="26">
        <v>920</v>
      </c>
      <c r="G13" s="26">
        <v>78</v>
      </c>
      <c r="H13" s="26">
        <v>842</v>
      </c>
      <c r="I13" s="26">
        <v>1674</v>
      </c>
      <c r="J13" s="26">
        <v>712</v>
      </c>
      <c r="K13" s="26">
        <v>962</v>
      </c>
      <c r="L13" s="19" t="str">
        <f t="shared" si="0"/>
        <v>○</v>
      </c>
      <c r="M13" s="19" t="str">
        <f t="shared" si="1"/>
        <v>○</v>
      </c>
      <c r="N13" s="19" t="str">
        <f t="shared" si="2"/>
        <v>○</v>
      </c>
    </row>
    <row r="14" spans="1:14" s="19" customFormat="1" ht="15" customHeight="1">
      <c r="A14" s="24">
        <v>10</v>
      </c>
      <c r="B14" s="25" t="s">
        <v>80</v>
      </c>
      <c r="C14" s="26">
        <v>1185</v>
      </c>
      <c r="D14" s="26">
        <v>630</v>
      </c>
      <c r="E14" s="26">
        <v>555</v>
      </c>
      <c r="F14" s="26">
        <v>272</v>
      </c>
      <c r="G14" s="26">
        <v>228</v>
      </c>
      <c r="H14" s="26">
        <v>44</v>
      </c>
      <c r="I14" s="26">
        <v>913</v>
      </c>
      <c r="J14" s="26">
        <v>402</v>
      </c>
      <c r="K14" s="26">
        <v>511</v>
      </c>
      <c r="L14" s="19" t="str">
        <f t="shared" si="0"/>
        <v>○</v>
      </c>
      <c r="M14" s="19" t="str">
        <f t="shared" si="1"/>
        <v>○</v>
      </c>
      <c r="N14" s="19" t="str">
        <f t="shared" si="2"/>
        <v>○</v>
      </c>
    </row>
    <row r="15" spans="1:14" s="19" customFormat="1" ht="15" customHeight="1">
      <c r="A15" s="27">
        <v>11</v>
      </c>
      <c r="B15" s="28" t="s">
        <v>81</v>
      </c>
      <c r="C15" s="29">
        <v>916</v>
      </c>
      <c r="D15" s="29">
        <v>323</v>
      </c>
      <c r="E15" s="29">
        <v>593</v>
      </c>
      <c r="F15" s="29">
        <v>349</v>
      </c>
      <c r="G15" s="29">
        <v>70</v>
      </c>
      <c r="H15" s="29">
        <v>279</v>
      </c>
      <c r="I15" s="29">
        <v>567</v>
      </c>
      <c r="J15" s="29">
        <v>253</v>
      </c>
      <c r="K15" s="29">
        <v>314</v>
      </c>
      <c r="L15" s="19" t="str">
        <f t="shared" si="0"/>
        <v>○</v>
      </c>
      <c r="M15" s="19" t="str">
        <f t="shared" si="1"/>
        <v>○</v>
      </c>
      <c r="N15" s="19" t="str">
        <f t="shared" si="2"/>
        <v>○</v>
      </c>
    </row>
    <row r="16" spans="1:14" s="19" customFormat="1" ht="15" customHeight="1">
      <c r="A16" s="30"/>
      <c r="B16" s="31" t="s">
        <v>82</v>
      </c>
      <c r="C16" s="32">
        <f>SUM(C5:C15)</f>
        <v>26440</v>
      </c>
      <c r="D16" s="32">
        <f aca="true" t="shared" si="3" ref="D16:K16">SUM(D5:D15)</f>
        <v>13205</v>
      </c>
      <c r="E16" s="32">
        <f t="shared" si="3"/>
        <v>13235</v>
      </c>
      <c r="F16" s="32">
        <f t="shared" si="3"/>
        <v>7041</v>
      </c>
      <c r="G16" s="32">
        <f t="shared" si="3"/>
        <v>3241</v>
      </c>
      <c r="H16" s="32">
        <f t="shared" si="3"/>
        <v>3800</v>
      </c>
      <c r="I16" s="32">
        <f t="shared" si="3"/>
        <v>19399</v>
      </c>
      <c r="J16" s="32">
        <f t="shared" si="3"/>
        <v>9964</v>
      </c>
      <c r="K16" s="32">
        <f t="shared" si="3"/>
        <v>9435</v>
      </c>
      <c r="L16" s="19" t="str">
        <f>IF(F16+I16=C16,"○","×")</f>
        <v>○</v>
      </c>
      <c r="M16" s="19" t="str">
        <f>IF(G16+J16=D16,"○","×")</f>
        <v>○</v>
      </c>
      <c r="N16" s="19" t="str">
        <f>IF(H16+K16=E16,"○","×")</f>
        <v>○</v>
      </c>
    </row>
    <row r="17" spans="1:14" s="19" customFormat="1" ht="15" customHeight="1">
      <c r="A17" s="33">
        <v>12</v>
      </c>
      <c r="B17" s="34" t="s">
        <v>42</v>
      </c>
      <c r="C17" s="35">
        <v>141</v>
      </c>
      <c r="D17" s="35">
        <v>63</v>
      </c>
      <c r="E17" s="35">
        <v>78</v>
      </c>
      <c r="F17" s="35">
        <v>3</v>
      </c>
      <c r="G17" s="35">
        <v>1</v>
      </c>
      <c r="H17" s="35">
        <v>2</v>
      </c>
      <c r="I17" s="35">
        <v>138</v>
      </c>
      <c r="J17" s="35">
        <v>62</v>
      </c>
      <c r="K17" s="35">
        <v>76</v>
      </c>
      <c r="L17" s="19" t="str">
        <f aca="true" t="shared" si="4" ref="L17:L48">IF(F17+I17=C17,"○","×")</f>
        <v>○</v>
      </c>
      <c r="M17" s="19" t="str">
        <f aca="true" t="shared" si="5" ref="M17:M48">IF(G17+J17=D17,"○","×")</f>
        <v>○</v>
      </c>
      <c r="N17" s="19" t="str">
        <f aca="true" t="shared" si="6" ref="N17:N48">IF(H17+K17=E17,"○","×")</f>
        <v>○</v>
      </c>
    </row>
    <row r="18" spans="1:14" s="19" customFormat="1" ht="15" customHeight="1">
      <c r="A18" s="24">
        <v>13</v>
      </c>
      <c r="B18" s="25" t="s">
        <v>43</v>
      </c>
      <c r="C18" s="26">
        <v>121</v>
      </c>
      <c r="D18" s="26">
        <v>63</v>
      </c>
      <c r="E18" s="26">
        <v>58</v>
      </c>
      <c r="F18" s="26">
        <v>11</v>
      </c>
      <c r="G18" s="26">
        <v>0</v>
      </c>
      <c r="H18" s="26">
        <v>11</v>
      </c>
      <c r="I18" s="26">
        <v>110</v>
      </c>
      <c r="J18" s="26">
        <v>63</v>
      </c>
      <c r="K18" s="26">
        <v>47</v>
      </c>
      <c r="L18" s="19" t="str">
        <f t="shared" si="4"/>
        <v>○</v>
      </c>
      <c r="M18" s="19" t="str">
        <f t="shared" si="5"/>
        <v>○</v>
      </c>
      <c r="N18" s="19" t="str">
        <f t="shared" si="6"/>
        <v>○</v>
      </c>
    </row>
    <row r="19" spans="1:14" s="19" customFormat="1" ht="15" customHeight="1">
      <c r="A19" s="24">
        <v>14</v>
      </c>
      <c r="B19" s="25" t="s">
        <v>44</v>
      </c>
      <c r="C19" s="26">
        <v>73</v>
      </c>
      <c r="D19" s="26">
        <v>34</v>
      </c>
      <c r="E19" s="26">
        <v>39</v>
      </c>
      <c r="F19" s="26">
        <v>3</v>
      </c>
      <c r="G19" s="26">
        <v>0</v>
      </c>
      <c r="H19" s="26">
        <v>3</v>
      </c>
      <c r="I19" s="26">
        <v>70</v>
      </c>
      <c r="J19" s="26">
        <v>34</v>
      </c>
      <c r="K19" s="26">
        <v>36</v>
      </c>
      <c r="L19" s="19" t="str">
        <f t="shared" si="4"/>
        <v>○</v>
      </c>
      <c r="M19" s="19" t="str">
        <f t="shared" si="5"/>
        <v>○</v>
      </c>
      <c r="N19" s="19" t="str">
        <f t="shared" si="6"/>
        <v>○</v>
      </c>
    </row>
    <row r="20" spans="1:14" s="19" customFormat="1" ht="15" customHeight="1">
      <c r="A20" s="24">
        <v>15</v>
      </c>
      <c r="B20" s="25" t="s">
        <v>45</v>
      </c>
      <c r="C20" s="26">
        <v>281</v>
      </c>
      <c r="D20" s="26">
        <v>85</v>
      </c>
      <c r="E20" s="26">
        <v>196</v>
      </c>
      <c r="F20" s="26">
        <v>92</v>
      </c>
      <c r="G20" s="26">
        <v>4</v>
      </c>
      <c r="H20" s="26">
        <v>88</v>
      </c>
      <c r="I20" s="26">
        <v>189</v>
      </c>
      <c r="J20" s="26">
        <v>81</v>
      </c>
      <c r="K20" s="26">
        <v>108</v>
      </c>
      <c r="L20" s="19" t="str">
        <f t="shared" si="4"/>
        <v>○</v>
      </c>
      <c r="M20" s="19" t="str">
        <f t="shared" si="5"/>
        <v>○</v>
      </c>
      <c r="N20" s="19" t="str">
        <f t="shared" si="6"/>
        <v>○</v>
      </c>
    </row>
    <row r="21" spans="1:14" s="19" customFormat="1" ht="15" customHeight="1">
      <c r="A21" s="24">
        <v>16</v>
      </c>
      <c r="B21" s="25" t="s">
        <v>46</v>
      </c>
      <c r="C21" s="26">
        <v>333</v>
      </c>
      <c r="D21" s="26">
        <v>97</v>
      </c>
      <c r="E21" s="26">
        <v>236</v>
      </c>
      <c r="F21" s="26">
        <v>85</v>
      </c>
      <c r="G21" s="26">
        <v>3</v>
      </c>
      <c r="H21" s="26">
        <v>82</v>
      </c>
      <c r="I21" s="26">
        <v>248</v>
      </c>
      <c r="J21" s="26">
        <v>94</v>
      </c>
      <c r="K21" s="26">
        <v>154</v>
      </c>
      <c r="L21" s="19" t="str">
        <f t="shared" si="4"/>
        <v>○</v>
      </c>
      <c r="M21" s="19" t="str">
        <f t="shared" si="5"/>
        <v>○</v>
      </c>
      <c r="N21" s="19" t="str">
        <f t="shared" si="6"/>
        <v>○</v>
      </c>
    </row>
    <row r="22" spans="1:14" s="19" customFormat="1" ht="15" customHeight="1">
      <c r="A22" s="24">
        <v>17</v>
      </c>
      <c r="B22" s="25" t="s">
        <v>47</v>
      </c>
      <c r="C22" s="26">
        <v>361</v>
      </c>
      <c r="D22" s="26">
        <v>123</v>
      </c>
      <c r="E22" s="26">
        <v>238</v>
      </c>
      <c r="F22" s="26">
        <v>76</v>
      </c>
      <c r="G22" s="26">
        <v>12</v>
      </c>
      <c r="H22" s="26">
        <v>64</v>
      </c>
      <c r="I22" s="26">
        <v>285</v>
      </c>
      <c r="J22" s="26">
        <v>111</v>
      </c>
      <c r="K22" s="26">
        <v>174</v>
      </c>
      <c r="L22" s="19" t="str">
        <f t="shared" si="4"/>
        <v>○</v>
      </c>
      <c r="M22" s="19" t="str">
        <f t="shared" si="5"/>
        <v>○</v>
      </c>
      <c r="N22" s="19" t="str">
        <f t="shared" si="6"/>
        <v>○</v>
      </c>
    </row>
    <row r="23" spans="1:14" s="19" customFormat="1" ht="15" customHeight="1">
      <c r="A23" s="24">
        <v>18</v>
      </c>
      <c r="B23" s="25" t="s">
        <v>48</v>
      </c>
      <c r="C23" s="26">
        <v>166</v>
      </c>
      <c r="D23" s="26">
        <v>91</v>
      </c>
      <c r="E23" s="26">
        <v>75</v>
      </c>
      <c r="F23" s="26">
        <v>3</v>
      </c>
      <c r="G23" s="26">
        <v>0</v>
      </c>
      <c r="H23" s="26">
        <v>3</v>
      </c>
      <c r="I23" s="26">
        <v>163</v>
      </c>
      <c r="J23" s="26">
        <v>91</v>
      </c>
      <c r="K23" s="26">
        <v>72</v>
      </c>
      <c r="L23" s="19" t="str">
        <f t="shared" si="4"/>
        <v>○</v>
      </c>
      <c r="M23" s="19" t="str">
        <f t="shared" si="5"/>
        <v>○</v>
      </c>
      <c r="N23" s="19" t="str">
        <f t="shared" si="6"/>
        <v>○</v>
      </c>
    </row>
    <row r="24" spans="1:14" s="19" customFormat="1" ht="15" customHeight="1">
      <c r="A24" s="24">
        <v>19</v>
      </c>
      <c r="B24" s="25" t="s">
        <v>49</v>
      </c>
      <c r="C24" s="26">
        <v>284</v>
      </c>
      <c r="D24" s="26">
        <v>68</v>
      </c>
      <c r="E24" s="26">
        <v>216</v>
      </c>
      <c r="F24" s="26">
        <v>111</v>
      </c>
      <c r="G24" s="26">
        <v>4</v>
      </c>
      <c r="H24" s="26">
        <v>107</v>
      </c>
      <c r="I24" s="26">
        <v>173</v>
      </c>
      <c r="J24" s="26">
        <v>64</v>
      </c>
      <c r="K24" s="26">
        <v>109</v>
      </c>
      <c r="L24" s="19" t="str">
        <f t="shared" si="4"/>
        <v>○</v>
      </c>
      <c r="M24" s="19" t="str">
        <f t="shared" si="5"/>
        <v>○</v>
      </c>
      <c r="N24" s="19" t="str">
        <f t="shared" si="6"/>
        <v>○</v>
      </c>
    </row>
    <row r="25" spans="1:14" s="19" customFormat="1" ht="15" customHeight="1">
      <c r="A25" s="24">
        <v>20</v>
      </c>
      <c r="B25" s="25" t="s">
        <v>50</v>
      </c>
      <c r="C25" s="26">
        <v>253</v>
      </c>
      <c r="D25" s="26">
        <v>59</v>
      </c>
      <c r="E25" s="26">
        <v>194</v>
      </c>
      <c r="F25" s="26">
        <v>151</v>
      </c>
      <c r="G25" s="26">
        <v>10</v>
      </c>
      <c r="H25" s="26">
        <v>141</v>
      </c>
      <c r="I25" s="26">
        <v>102</v>
      </c>
      <c r="J25" s="26">
        <v>49</v>
      </c>
      <c r="K25" s="26">
        <v>53</v>
      </c>
      <c r="L25" s="19" t="str">
        <f t="shared" si="4"/>
        <v>○</v>
      </c>
      <c r="M25" s="19" t="str">
        <f t="shared" si="5"/>
        <v>○</v>
      </c>
      <c r="N25" s="19" t="str">
        <f t="shared" si="6"/>
        <v>○</v>
      </c>
    </row>
    <row r="26" spans="1:14" s="19" customFormat="1" ht="15" customHeight="1">
      <c r="A26" s="24">
        <v>21</v>
      </c>
      <c r="B26" s="25" t="s">
        <v>51</v>
      </c>
      <c r="C26" s="26">
        <v>374</v>
      </c>
      <c r="D26" s="26">
        <v>148</v>
      </c>
      <c r="E26" s="26">
        <v>226</v>
      </c>
      <c r="F26" s="26">
        <v>20</v>
      </c>
      <c r="G26" s="26">
        <v>10</v>
      </c>
      <c r="H26" s="26">
        <v>10</v>
      </c>
      <c r="I26" s="26">
        <v>354</v>
      </c>
      <c r="J26" s="26">
        <v>138</v>
      </c>
      <c r="K26" s="26">
        <v>216</v>
      </c>
      <c r="L26" s="19" t="str">
        <f t="shared" si="4"/>
        <v>○</v>
      </c>
      <c r="M26" s="19" t="str">
        <f t="shared" si="5"/>
        <v>○</v>
      </c>
      <c r="N26" s="19" t="str">
        <f t="shared" si="6"/>
        <v>○</v>
      </c>
    </row>
    <row r="27" spans="1:14" s="19" customFormat="1" ht="15" customHeight="1">
      <c r="A27" s="24">
        <v>22</v>
      </c>
      <c r="B27" s="25" t="s">
        <v>52</v>
      </c>
      <c r="C27" s="26">
        <v>259</v>
      </c>
      <c r="D27" s="26">
        <v>116</v>
      </c>
      <c r="E27" s="26">
        <v>143</v>
      </c>
      <c r="F27" s="26">
        <v>41</v>
      </c>
      <c r="G27" s="26">
        <v>7</v>
      </c>
      <c r="H27" s="26">
        <v>34</v>
      </c>
      <c r="I27" s="26">
        <v>218</v>
      </c>
      <c r="J27" s="26">
        <v>109</v>
      </c>
      <c r="K27" s="26">
        <v>109</v>
      </c>
      <c r="L27" s="19" t="str">
        <f t="shared" si="4"/>
        <v>○</v>
      </c>
      <c r="M27" s="19" t="str">
        <f t="shared" si="5"/>
        <v>○</v>
      </c>
      <c r="N27" s="19" t="str">
        <f t="shared" si="6"/>
        <v>○</v>
      </c>
    </row>
    <row r="28" spans="1:14" s="19" customFormat="1" ht="15" customHeight="1">
      <c r="A28" s="36">
        <v>23</v>
      </c>
      <c r="B28" s="25" t="s">
        <v>53</v>
      </c>
      <c r="C28" s="26">
        <v>996</v>
      </c>
      <c r="D28" s="26">
        <v>438</v>
      </c>
      <c r="E28" s="26">
        <v>558</v>
      </c>
      <c r="F28" s="26">
        <v>162</v>
      </c>
      <c r="G28" s="26">
        <v>48</v>
      </c>
      <c r="H28" s="26">
        <v>114</v>
      </c>
      <c r="I28" s="26">
        <v>834</v>
      </c>
      <c r="J28" s="26">
        <v>390</v>
      </c>
      <c r="K28" s="26">
        <v>444</v>
      </c>
      <c r="L28" s="19" t="str">
        <f t="shared" si="4"/>
        <v>○</v>
      </c>
      <c r="M28" s="19" t="str">
        <f t="shared" si="5"/>
        <v>○</v>
      </c>
      <c r="N28" s="19" t="str">
        <f t="shared" si="6"/>
        <v>○</v>
      </c>
    </row>
    <row r="29" spans="1:14" s="19" customFormat="1" ht="15" customHeight="1">
      <c r="A29" s="24">
        <v>24</v>
      </c>
      <c r="B29" s="25" t="s">
        <v>54</v>
      </c>
      <c r="C29" s="26">
        <v>556</v>
      </c>
      <c r="D29" s="26">
        <v>176</v>
      </c>
      <c r="E29" s="26">
        <v>380</v>
      </c>
      <c r="F29" s="26">
        <v>138</v>
      </c>
      <c r="G29" s="26">
        <v>43</v>
      </c>
      <c r="H29" s="26">
        <v>95</v>
      </c>
      <c r="I29" s="26">
        <v>418</v>
      </c>
      <c r="J29" s="26">
        <v>133</v>
      </c>
      <c r="K29" s="26">
        <v>285</v>
      </c>
      <c r="L29" s="19" t="str">
        <f t="shared" si="4"/>
        <v>○</v>
      </c>
      <c r="M29" s="19" t="str">
        <f t="shared" si="5"/>
        <v>○</v>
      </c>
      <c r="N29" s="19" t="str">
        <f t="shared" si="6"/>
        <v>○</v>
      </c>
    </row>
    <row r="30" spans="1:14" s="19" customFormat="1" ht="15" customHeight="1">
      <c r="A30" s="24">
        <v>25</v>
      </c>
      <c r="B30" s="25" t="s">
        <v>55</v>
      </c>
      <c r="C30" s="26">
        <v>484</v>
      </c>
      <c r="D30" s="26">
        <v>189</v>
      </c>
      <c r="E30" s="26">
        <v>295</v>
      </c>
      <c r="F30" s="26">
        <v>105</v>
      </c>
      <c r="G30" s="26">
        <v>16</v>
      </c>
      <c r="H30" s="26">
        <v>89</v>
      </c>
      <c r="I30" s="26">
        <v>379</v>
      </c>
      <c r="J30" s="26">
        <v>173</v>
      </c>
      <c r="K30" s="26">
        <v>206</v>
      </c>
      <c r="L30" s="19" t="str">
        <f t="shared" si="4"/>
        <v>○</v>
      </c>
      <c r="M30" s="19" t="str">
        <f t="shared" si="5"/>
        <v>○</v>
      </c>
      <c r="N30" s="19" t="str">
        <f t="shared" si="6"/>
        <v>○</v>
      </c>
    </row>
    <row r="31" spans="1:14" s="19" customFormat="1" ht="15" customHeight="1">
      <c r="A31" s="24">
        <v>26</v>
      </c>
      <c r="B31" s="25" t="s">
        <v>56</v>
      </c>
      <c r="C31" s="26">
        <v>903</v>
      </c>
      <c r="D31" s="26">
        <v>397</v>
      </c>
      <c r="E31" s="26">
        <v>506</v>
      </c>
      <c r="F31" s="26">
        <v>152</v>
      </c>
      <c r="G31" s="26">
        <v>22</v>
      </c>
      <c r="H31" s="26">
        <v>130</v>
      </c>
      <c r="I31" s="26">
        <v>751</v>
      </c>
      <c r="J31" s="26">
        <v>375</v>
      </c>
      <c r="K31" s="26">
        <v>376</v>
      </c>
      <c r="L31" s="19" t="str">
        <f t="shared" si="4"/>
        <v>○</v>
      </c>
      <c r="M31" s="19" t="str">
        <f t="shared" si="5"/>
        <v>○</v>
      </c>
      <c r="N31" s="19" t="str">
        <f t="shared" si="6"/>
        <v>○</v>
      </c>
    </row>
    <row r="32" spans="1:14" s="19" customFormat="1" ht="15" customHeight="1">
      <c r="A32" s="24">
        <v>27</v>
      </c>
      <c r="B32" s="25" t="s">
        <v>57</v>
      </c>
      <c r="C32" s="26">
        <v>411</v>
      </c>
      <c r="D32" s="26">
        <v>161</v>
      </c>
      <c r="E32" s="26">
        <v>250</v>
      </c>
      <c r="F32" s="26">
        <v>76</v>
      </c>
      <c r="G32" s="26">
        <v>4</v>
      </c>
      <c r="H32" s="26">
        <v>72</v>
      </c>
      <c r="I32" s="26">
        <v>335</v>
      </c>
      <c r="J32" s="26">
        <v>157</v>
      </c>
      <c r="K32" s="26">
        <v>178</v>
      </c>
      <c r="L32" s="19" t="str">
        <f t="shared" si="4"/>
        <v>○</v>
      </c>
      <c r="M32" s="19" t="str">
        <f t="shared" si="5"/>
        <v>○</v>
      </c>
      <c r="N32" s="19" t="str">
        <f t="shared" si="6"/>
        <v>○</v>
      </c>
    </row>
    <row r="33" spans="1:14" s="19" customFormat="1" ht="15" customHeight="1">
      <c r="A33" s="24">
        <v>28</v>
      </c>
      <c r="B33" s="25" t="s">
        <v>58</v>
      </c>
      <c r="C33" s="26">
        <v>908</v>
      </c>
      <c r="D33" s="26">
        <v>401</v>
      </c>
      <c r="E33" s="26">
        <v>507</v>
      </c>
      <c r="F33" s="26">
        <v>134</v>
      </c>
      <c r="G33" s="26">
        <v>24</v>
      </c>
      <c r="H33" s="26">
        <v>110</v>
      </c>
      <c r="I33" s="26">
        <v>774</v>
      </c>
      <c r="J33" s="26">
        <v>377</v>
      </c>
      <c r="K33" s="26">
        <v>397</v>
      </c>
      <c r="L33" s="19" t="str">
        <f t="shared" si="4"/>
        <v>○</v>
      </c>
      <c r="M33" s="19" t="str">
        <f t="shared" si="5"/>
        <v>○</v>
      </c>
      <c r="N33" s="19" t="str">
        <f t="shared" si="6"/>
        <v>○</v>
      </c>
    </row>
    <row r="34" spans="1:14" s="19" customFormat="1" ht="15" customHeight="1">
      <c r="A34" s="24">
        <v>29</v>
      </c>
      <c r="B34" s="25" t="s">
        <v>59</v>
      </c>
      <c r="C34" s="26">
        <v>52</v>
      </c>
      <c r="D34" s="26">
        <v>32</v>
      </c>
      <c r="E34" s="26">
        <v>20</v>
      </c>
      <c r="F34" s="26">
        <v>14</v>
      </c>
      <c r="G34" s="26">
        <v>9</v>
      </c>
      <c r="H34" s="26">
        <v>5</v>
      </c>
      <c r="I34" s="26">
        <v>38</v>
      </c>
      <c r="J34" s="26">
        <v>23</v>
      </c>
      <c r="K34" s="26">
        <v>15</v>
      </c>
      <c r="L34" s="19" t="str">
        <f t="shared" si="4"/>
        <v>○</v>
      </c>
      <c r="M34" s="19" t="str">
        <f t="shared" si="5"/>
        <v>○</v>
      </c>
      <c r="N34" s="19" t="str">
        <f t="shared" si="6"/>
        <v>○</v>
      </c>
    </row>
    <row r="35" spans="1:14" s="19" customFormat="1" ht="15" customHeight="1">
      <c r="A35" s="27">
        <v>30</v>
      </c>
      <c r="B35" s="28" t="s">
        <v>60</v>
      </c>
      <c r="C35" s="29">
        <v>40</v>
      </c>
      <c r="D35" s="29">
        <v>24</v>
      </c>
      <c r="E35" s="29">
        <v>16</v>
      </c>
      <c r="F35" s="29">
        <v>3</v>
      </c>
      <c r="G35" s="29">
        <v>2</v>
      </c>
      <c r="H35" s="29">
        <v>1</v>
      </c>
      <c r="I35" s="29">
        <v>37</v>
      </c>
      <c r="J35" s="29">
        <v>22</v>
      </c>
      <c r="K35" s="29">
        <v>15</v>
      </c>
      <c r="L35" s="19" t="str">
        <f t="shared" si="4"/>
        <v>○</v>
      </c>
      <c r="M35" s="19" t="str">
        <f t="shared" si="5"/>
        <v>○</v>
      </c>
      <c r="N35" s="19" t="str">
        <f t="shared" si="6"/>
        <v>○</v>
      </c>
    </row>
    <row r="36" spans="1:14" s="19" customFormat="1" ht="15" customHeight="1">
      <c r="A36" s="27">
        <v>31</v>
      </c>
      <c r="B36" s="28" t="s">
        <v>61</v>
      </c>
      <c r="C36" s="29">
        <v>35</v>
      </c>
      <c r="D36" s="29">
        <v>21</v>
      </c>
      <c r="E36" s="29">
        <v>14</v>
      </c>
      <c r="F36" s="29">
        <v>1</v>
      </c>
      <c r="G36" s="29">
        <v>0</v>
      </c>
      <c r="H36" s="29">
        <v>1</v>
      </c>
      <c r="I36" s="29">
        <v>34</v>
      </c>
      <c r="J36" s="29">
        <v>21</v>
      </c>
      <c r="K36" s="29">
        <v>13</v>
      </c>
      <c r="L36" s="19" t="str">
        <f t="shared" si="4"/>
        <v>○</v>
      </c>
      <c r="M36" s="19" t="str">
        <f t="shared" si="5"/>
        <v>○</v>
      </c>
      <c r="N36" s="19" t="str">
        <f t="shared" si="6"/>
        <v>○</v>
      </c>
    </row>
    <row r="37" spans="1:14" s="19" customFormat="1" ht="15" customHeight="1">
      <c r="A37" s="24">
        <v>32</v>
      </c>
      <c r="B37" s="25" t="s">
        <v>62</v>
      </c>
      <c r="C37" s="26">
        <v>31</v>
      </c>
      <c r="D37" s="26">
        <v>23</v>
      </c>
      <c r="E37" s="26">
        <v>8</v>
      </c>
      <c r="F37" s="26">
        <v>4</v>
      </c>
      <c r="G37" s="26">
        <v>4</v>
      </c>
      <c r="H37" s="26">
        <v>0</v>
      </c>
      <c r="I37" s="26">
        <v>27</v>
      </c>
      <c r="J37" s="26">
        <v>19</v>
      </c>
      <c r="K37" s="26">
        <v>8</v>
      </c>
      <c r="L37" s="19" t="str">
        <f t="shared" si="4"/>
        <v>○</v>
      </c>
      <c r="M37" s="19" t="str">
        <f t="shared" si="5"/>
        <v>○</v>
      </c>
      <c r="N37" s="19" t="str">
        <f t="shared" si="6"/>
        <v>○</v>
      </c>
    </row>
    <row r="38" spans="1:14" s="19" customFormat="1" ht="15" customHeight="1">
      <c r="A38" s="33">
        <v>33</v>
      </c>
      <c r="B38" s="34" t="s">
        <v>63</v>
      </c>
      <c r="C38" s="35">
        <v>192</v>
      </c>
      <c r="D38" s="35">
        <v>151</v>
      </c>
      <c r="E38" s="35">
        <v>41</v>
      </c>
      <c r="F38" s="35">
        <v>134</v>
      </c>
      <c r="G38" s="35">
        <v>127</v>
      </c>
      <c r="H38" s="35">
        <v>7</v>
      </c>
      <c r="I38" s="35">
        <v>58</v>
      </c>
      <c r="J38" s="35">
        <v>24</v>
      </c>
      <c r="K38" s="35">
        <v>34</v>
      </c>
      <c r="L38" s="19" t="str">
        <f t="shared" si="4"/>
        <v>○</v>
      </c>
      <c r="M38" s="19" t="str">
        <f t="shared" si="5"/>
        <v>○</v>
      </c>
      <c r="N38" s="19" t="str">
        <f t="shared" si="6"/>
        <v>○</v>
      </c>
    </row>
    <row r="39" spans="1:14" s="19" customFormat="1" ht="15" customHeight="1">
      <c r="A39" s="24">
        <v>34</v>
      </c>
      <c r="B39" s="25" t="s">
        <v>64</v>
      </c>
      <c r="C39" s="35">
        <v>38</v>
      </c>
      <c r="D39" s="35">
        <v>16</v>
      </c>
      <c r="E39" s="35">
        <v>22</v>
      </c>
      <c r="F39" s="35">
        <v>1</v>
      </c>
      <c r="G39" s="35">
        <v>1</v>
      </c>
      <c r="H39" s="35">
        <v>0</v>
      </c>
      <c r="I39" s="35">
        <v>37</v>
      </c>
      <c r="J39" s="35">
        <v>15</v>
      </c>
      <c r="K39" s="35">
        <v>22</v>
      </c>
      <c r="L39" s="19" t="str">
        <f t="shared" si="4"/>
        <v>○</v>
      </c>
      <c r="M39" s="19" t="str">
        <f t="shared" si="5"/>
        <v>○</v>
      </c>
      <c r="N39" s="19" t="str">
        <f t="shared" si="6"/>
        <v>○</v>
      </c>
    </row>
    <row r="40" spans="1:14" s="19" customFormat="1" ht="15" customHeight="1">
      <c r="A40" s="24">
        <v>35</v>
      </c>
      <c r="B40" s="25" t="s">
        <v>65</v>
      </c>
      <c r="C40" s="35">
        <v>48</v>
      </c>
      <c r="D40" s="35">
        <v>29</v>
      </c>
      <c r="E40" s="35">
        <v>19</v>
      </c>
      <c r="F40" s="26">
        <v>1</v>
      </c>
      <c r="G40" s="26">
        <v>1</v>
      </c>
      <c r="H40" s="26">
        <v>0</v>
      </c>
      <c r="I40" s="35">
        <v>47</v>
      </c>
      <c r="J40" s="35">
        <v>28</v>
      </c>
      <c r="K40" s="35">
        <v>19</v>
      </c>
      <c r="L40" s="19" t="str">
        <f t="shared" si="4"/>
        <v>○</v>
      </c>
      <c r="M40" s="19" t="str">
        <f t="shared" si="5"/>
        <v>○</v>
      </c>
      <c r="N40" s="19" t="str">
        <f t="shared" si="6"/>
        <v>○</v>
      </c>
    </row>
    <row r="41" spans="1:14" s="19" customFormat="1" ht="15" customHeight="1">
      <c r="A41" s="24">
        <v>36</v>
      </c>
      <c r="B41" s="25" t="s">
        <v>66</v>
      </c>
      <c r="C41" s="26">
        <v>53</v>
      </c>
      <c r="D41" s="26">
        <v>25</v>
      </c>
      <c r="E41" s="26">
        <v>28</v>
      </c>
      <c r="F41" s="26">
        <v>0</v>
      </c>
      <c r="G41" s="26">
        <v>0</v>
      </c>
      <c r="H41" s="26">
        <v>0</v>
      </c>
      <c r="I41" s="26">
        <v>53</v>
      </c>
      <c r="J41" s="26">
        <v>25</v>
      </c>
      <c r="K41" s="26">
        <v>28</v>
      </c>
      <c r="L41" s="19" t="str">
        <f t="shared" si="4"/>
        <v>○</v>
      </c>
      <c r="M41" s="19" t="str">
        <f t="shared" si="5"/>
        <v>○</v>
      </c>
      <c r="N41" s="19" t="str">
        <f t="shared" si="6"/>
        <v>○</v>
      </c>
    </row>
    <row r="42" spans="1:14" s="19" customFormat="1" ht="15" customHeight="1">
      <c r="A42" s="24">
        <v>37</v>
      </c>
      <c r="B42" s="25" t="s">
        <v>83</v>
      </c>
      <c r="C42" s="26">
        <v>206</v>
      </c>
      <c r="D42" s="26">
        <v>102</v>
      </c>
      <c r="E42" s="26">
        <v>104</v>
      </c>
      <c r="F42" s="26">
        <v>17</v>
      </c>
      <c r="G42" s="26">
        <v>8</v>
      </c>
      <c r="H42" s="26">
        <v>9</v>
      </c>
      <c r="I42" s="26">
        <v>189</v>
      </c>
      <c r="J42" s="26">
        <v>94</v>
      </c>
      <c r="K42" s="26">
        <v>95</v>
      </c>
      <c r="L42" s="19" t="str">
        <f t="shared" si="4"/>
        <v>○</v>
      </c>
      <c r="M42" s="19" t="str">
        <f t="shared" si="5"/>
        <v>○</v>
      </c>
      <c r="N42" s="19" t="str">
        <f t="shared" si="6"/>
        <v>○</v>
      </c>
    </row>
    <row r="43" spans="1:14" s="19" customFormat="1" ht="15" customHeight="1">
      <c r="A43" s="24">
        <v>38</v>
      </c>
      <c r="B43" s="25" t="s">
        <v>84</v>
      </c>
      <c r="C43" s="26">
        <v>301</v>
      </c>
      <c r="D43" s="26">
        <v>108</v>
      </c>
      <c r="E43" s="26">
        <v>193</v>
      </c>
      <c r="F43" s="26">
        <v>34</v>
      </c>
      <c r="G43" s="26">
        <v>8</v>
      </c>
      <c r="H43" s="26">
        <v>26</v>
      </c>
      <c r="I43" s="26">
        <v>267</v>
      </c>
      <c r="J43" s="26">
        <v>100</v>
      </c>
      <c r="K43" s="26">
        <v>167</v>
      </c>
      <c r="L43" s="19" t="str">
        <f t="shared" si="4"/>
        <v>○</v>
      </c>
      <c r="M43" s="19" t="str">
        <f t="shared" si="5"/>
        <v>○</v>
      </c>
      <c r="N43" s="19" t="str">
        <f t="shared" si="6"/>
        <v>○</v>
      </c>
    </row>
    <row r="44" spans="1:14" s="19" customFormat="1" ht="15" customHeight="1">
      <c r="A44" s="24">
        <v>39</v>
      </c>
      <c r="B44" s="25" t="s">
        <v>69</v>
      </c>
      <c r="C44" s="26">
        <v>56</v>
      </c>
      <c r="D44" s="26">
        <v>30</v>
      </c>
      <c r="E44" s="26">
        <v>26</v>
      </c>
      <c r="F44" s="26">
        <v>1</v>
      </c>
      <c r="G44" s="26">
        <v>1</v>
      </c>
      <c r="H44" s="26">
        <v>0</v>
      </c>
      <c r="I44" s="26">
        <v>55</v>
      </c>
      <c r="J44" s="26">
        <v>29</v>
      </c>
      <c r="K44" s="26">
        <v>26</v>
      </c>
      <c r="L44" s="19" t="str">
        <f t="shared" si="4"/>
        <v>○</v>
      </c>
      <c r="M44" s="19" t="str">
        <f t="shared" si="5"/>
        <v>○</v>
      </c>
      <c r="N44" s="19" t="str">
        <f t="shared" si="6"/>
        <v>○</v>
      </c>
    </row>
    <row r="45" spans="1:14" s="19" customFormat="1" ht="15" customHeight="1">
      <c r="A45" s="24">
        <v>40</v>
      </c>
      <c r="B45" s="25" t="s">
        <v>70</v>
      </c>
      <c r="C45" s="26">
        <v>286</v>
      </c>
      <c r="D45" s="26">
        <v>212</v>
      </c>
      <c r="E45" s="26">
        <v>74</v>
      </c>
      <c r="F45" s="26">
        <v>137</v>
      </c>
      <c r="G45" s="26">
        <v>123</v>
      </c>
      <c r="H45" s="26">
        <v>14</v>
      </c>
      <c r="I45" s="26">
        <v>149</v>
      </c>
      <c r="J45" s="26">
        <v>89</v>
      </c>
      <c r="K45" s="26">
        <v>60</v>
      </c>
      <c r="L45" s="19" t="str">
        <f t="shared" si="4"/>
        <v>○</v>
      </c>
      <c r="M45" s="19" t="str">
        <f t="shared" si="5"/>
        <v>○</v>
      </c>
      <c r="N45" s="19" t="str">
        <f t="shared" si="6"/>
        <v>○</v>
      </c>
    </row>
    <row r="46" spans="1:14" s="19" customFormat="1" ht="15" customHeight="1">
      <c r="A46" s="27">
        <v>41</v>
      </c>
      <c r="B46" s="28" t="s">
        <v>71</v>
      </c>
      <c r="C46" s="29">
        <v>114</v>
      </c>
      <c r="D46" s="29">
        <v>64</v>
      </c>
      <c r="E46" s="29">
        <v>50</v>
      </c>
      <c r="F46" s="29">
        <v>19</v>
      </c>
      <c r="G46" s="29">
        <v>13</v>
      </c>
      <c r="H46" s="29">
        <v>6</v>
      </c>
      <c r="I46" s="29">
        <v>95</v>
      </c>
      <c r="J46" s="29">
        <v>51</v>
      </c>
      <c r="K46" s="29">
        <v>44</v>
      </c>
      <c r="L46" s="19" t="str">
        <f t="shared" si="4"/>
        <v>○</v>
      </c>
      <c r="M46" s="19" t="str">
        <f t="shared" si="5"/>
        <v>○</v>
      </c>
      <c r="N46" s="19" t="str">
        <f t="shared" si="6"/>
        <v>○</v>
      </c>
    </row>
    <row r="47" spans="1:14" s="19" customFormat="1" ht="15" customHeight="1">
      <c r="A47" s="30"/>
      <c r="B47" s="31" t="s">
        <v>85</v>
      </c>
      <c r="C47" s="37">
        <f aca="true" t="shared" si="7" ref="C47:K47">SUM(C17:C46)</f>
        <v>8356</v>
      </c>
      <c r="D47" s="37">
        <f t="shared" si="7"/>
        <v>3546</v>
      </c>
      <c r="E47" s="37">
        <f t="shared" si="7"/>
        <v>4810</v>
      </c>
      <c r="F47" s="37">
        <f t="shared" si="7"/>
        <v>1729</v>
      </c>
      <c r="G47" s="37">
        <f t="shared" si="7"/>
        <v>505</v>
      </c>
      <c r="H47" s="37">
        <f t="shared" si="7"/>
        <v>1224</v>
      </c>
      <c r="I47" s="37">
        <f t="shared" si="7"/>
        <v>6627</v>
      </c>
      <c r="J47" s="37">
        <f t="shared" si="7"/>
        <v>3041</v>
      </c>
      <c r="K47" s="37">
        <f t="shared" si="7"/>
        <v>3586</v>
      </c>
      <c r="L47" s="19" t="str">
        <f t="shared" si="4"/>
        <v>○</v>
      </c>
      <c r="M47" s="19" t="str">
        <f t="shared" si="5"/>
        <v>○</v>
      </c>
      <c r="N47" s="19" t="str">
        <f t="shared" si="6"/>
        <v>○</v>
      </c>
    </row>
    <row r="48" spans="1:14" s="19" customFormat="1" ht="15" customHeight="1">
      <c r="A48" s="38"/>
      <c r="B48" s="39" t="s">
        <v>86</v>
      </c>
      <c r="C48" s="40">
        <f aca="true" t="shared" si="8" ref="C48:K48">C16+C47</f>
        <v>34796</v>
      </c>
      <c r="D48" s="40">
        <f t="shared" si="8"/>
        <v>16751</v>
      </c>
      <c r="E48" s="40">
        <f>E16+E47</f>
        <v>18045</v>
      </c>
      <c r="F48" s="40">
        <f t="shared" si="8"/>
        <v>8770</v>
      </c>
      <c r="G48" s="40">
        <f t="shared" si="8"/>
        <v>3746</v>
      </c>
      <c r="H48" s="40">
        <f t="shared" si="8"/>
        <v>5024</v>
      </c>
      <c r="I48" s="40">
        <f t="shared" si="8"/>
        <v>26026</v>
      </c>
      <c r="J48" s="40">
        <f t="shared" si="8"/>
        <v>13005</v>
      </c>
      <c r="K48" s="40">
        <f t="shared" si="8"/>
        <v>13021</v>
      </c>
      <c r="L48" s="19" t="str">
        <f t="shared" si="4"/>
        <v>○</v>
      </c>
      <c r="M48" s="19" t="str">
        <f t="shared" si="5"/>
        <v>○</v>
      </c>
      <c r="N48" s="19" t="str">
        <f t="shared" si="6"/>
        <v>○</v>
      </c>
    </row>
  </sheetData>
  <sheetProtection/>
  <mergeCells count="5">
    <mergeCell ref="I3:K3"/>
    <mergeCell ref="C3:E3"/>
    <mergeCell ref="B3:B4"/>
    <mergeCell ref="A3:A4"/>
    <mergeCell ref="F3:H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N51"/>
  <sheetViews>
    <sheetView view="pageBreakPreview" zoomScale="75" zoomScaleSheetLayoutView="75" workbookViewId="0" topLeftCell="A34">
      <selection activeCell="C51" sqref="C51:D51"/>
    </sheetView>
  </sheetViews>
  <sheetFormatPr defaultColWidth="9.00390625" defaultRowHeight="13.5"/>
  <cols>
    <col min="1" max="1" width="3.625" style="42" customWidth="1"/>
    <col min="2" max="2" width="13.75390625" style="42" bestFit="1" customWidth="1"/>
    <col min="3" max="17" width="12.625" style="42" customWidth="1"/>
    <col min="18" max="18" width="3.625" style="42" customWidth="1"/>
    <col min="19" max="19" width="13.75390625" style="42" bestFit="1" customWidth="1"/>
    <col min="20" max="25" width="12.625" style="42" customWidth="1"/>
    <col min="26" max="33" width="14.625" style="42" customWidth="1"/>
    <col min="34" max="40" width="3.375" style="42" bestFit="1" customWidth="1"/>
    <col min="41" max="16384" width="9.00390625" style="42" customWidth="1"/>
  </cols>
  <sheetData>
    <row r="1" spans="1:19" ht="21">
      <c r="A1" s="51" t="s">
        <v>105</v>
      </c>
      <c r="B1" s="41"/>
      <c r="R1" s="51" t="s">
        <v>105</v>
      </c>
      <c r="S1" s="41"/>
    </row>
    <row r="2" spans="1:19" ht="15" customHeight="1">
      <c r="A2" s="51"/>
      <c r="B2" s="41"/>
      <c r="R2" s="51"/>
      <c r="S2" s="41"/>
    </row>
    <row r="3" spans="1:19" ht="17.25">
      <c r="A3" s="61" t="s">
        <v>106</v>
      </c>
      <c r="B3" s="41"/>
      <c r="R3" s="61" t="s">
        <v>107</v>
      </c>
      <c r="S3" s="41"/>
    </row>
    <row r="4" spans="1:33" ht="16.5" customHeight="1">
      <c r="A4" s="147" t="s">
        <v>88</v>
      </c>
      <c r="B4" s="143" t="s">
        <v>89</v>
      </c>
      <c r="C4" s="150" t="s">
        <v>90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  <c r="R4" s="147" t="s">
        <v>88</v>
      </c>
      <c r="S4" s="143" t="s">
        <v>89</v>
      </c>
      <c r="T4" s="150" t="s">
        <v>27</v>
      </c>
      <c r="U4" s="151"/>
      <c r="V4" s="151"/>
      <c r="W4" s="151"/>
      <c r="X4" s="151"/>
      <c r="Y4" s="152"/>
      <c r="Z4" s="150" t="s">
        <v>104</v>
      </c>
      <c r="AA4" s="151"/>
      <c r="AB4" s="151"/>
      <c r="AC4" s="151"/>
      <c r="AD4" s="151"/>
      <c r="AE4" s="152"/>
      <c r="AF4" s="150" t="s">
        <v>91</v>
      </c>
      <c r="AG4" s="152"/>
    </row>
    <row r="5" spans="1:33" ht="16.5" customHeight="1">
      <c r="A5" s="148"/>
      <c r="B5" s="144"/>
      <c r="C5" s="150" t="s">
        <v>87</v>
      </c>
      <c r="D5" s="151"/>
      <c r="E5" s="151"/>
      <c r="F5" s="150" t="s">
        <v>97</v>
      </c>
      <c r="G5" s="151"/>
      <c r="H5" s="151"/>
      <c r="I5" s="150" t="s">
        <v>98</v>
      </c>
      <c r="J5" s="151"/>
      <c r="K5" s="151"/>
      <c r="L5" s="150" t="s">
        <v>99</v>
      </c>
      <c r="M5" s="151"/>
      <c r="N5" s="151"/>
      <c r="O5" s="150" t="s">
        <v>100</v>
      </c>
      <c r="P5" s="151"/>
      <c r="Q5" s="152"/>
      <c r="R5" s="148"/>
      <c r="S5" s="144"/>
      <c r="T5" s="150" t="s">
        <v>101</v>
      </c>
      <c r="U5" s="151"/>
      <c r="V5" s="151"/>
      <c r="W5" s="150" t="s">
        <v>103</v>
      </c>
      <c r="X5" s="151"/>
      <c r="Y5" s="151"/>
      <c r="Z5" s="155" t="s">
        <v>94</v>
      </c>
      <c r="AA5" s="156"/>
      <c r="AB5" s="155" t="s">
        <v>12</v>
      </c>
      <c r="AC5" s="156"/>
      <c r="AD5" s="159" t="s">
        <v>95</v>
      </c>
      <c r="AE5" s="153"/>
      <c r="AF5" s="163" t="s">
        <v>92</v>
      </c>
      <c r="AG5" s="153" t="s">
        <v>93</v>
      </c>
    </row>
    <row r="6" spans="1:33" ht="16.5" customHeight="1">
      <c r="A6" s="148"/>
      <c r="B6" s="145"/>
      <c r="C6" s="52" t="s">
        <v>92</v>
      </c>
      <c r="D6" s="159" t="s">
        <v>14</v>
      </c>
      <c r="E6" s="162"/>
      <c r="F6" s="52" t="s">
        <v>92</v>
      </c>
      <c r="G6" s="159" t="s">
        <v>14</v>
      </c>
      <c r="H6" s="162"/>
      <c r="I6" s="52" t="s">
        <v>92</v>
      </c>
      <c r="J6" s="159" t="s">
        <v>14</v>
      </c>
      <c r="K6" s="162"/>
      <c r="L6" s="52" t="s">
        <v>92</v>
      </c>
      <c r="M6" s="159" t="s">
        <v>14</v>
      </c>
      <c r="N6" s="162"/>
      <c r="O6" s="52" t="s">
        <v>92</v>
      </c>
      <c r="P6" s="159" t="s">
        <v>14</v>
      </c>
      <c r="Q6" s="153"/>
      <c r="R6" s="148"/>
      <c r="S6" s="145"/>
      <c r="T6" s="52" t="s">
        <v>92</v>
      </c>
      <c r="U6" s="159" t="s">
        <v>14</v>
      </c>
      <c r="V6" s="162"/>
      <c r="W6" s="52" t="s">
        <v>92</v>
      </c>
      <c r="X6" s="159" t="s">
        <v>14</v>
      </c>
      <c r="Y6" s="162"/>
      <c r="Z6" s="157"/>
      <c r="AA6" s="158"/>
      <c r="AB6" s="157"/>
      <c r="AC6" s="158"/>
      <c r="AD6" s="160"/>
      <c r="AE6" s="161"/>
      <c r="AF6" s="164"/>
      <c r="AG6" s="154"/>
    </row>
    <row r="7" spans="1:33" ht="16.5" customHeight="1">
      <c r="A7" s="149"/>
      <c r="B7" s="146"/>
      <c r="C7" s="53" t="s">
        <v>96</v>
      </c>
      <c r="D7" s="53"/>
      <c r="E7" s="54" t="s">
        <v>102</v>
      </c>
      <c r="F7" s="53" t="s">
        <v>96</v>
      </c>
      <c r="G7" s="53"/>
      <c r="H7" s="54" t="s">
        <v>102</v>
      </c>
      <c r="I7" s="53" t="s">
        <v>96</v>
      </c>
      <c r="J7" s="53"/>
      <c r="K7" s="54" t="s">
        <v>102</v>
      </c>
      <c r="L7" s="53" t="s">
        <v>96</v>
      </c>
      <c r="M7" s="53"/>
      <c r="N7" s="54" t="s">
        <v>102</v>
      </c>
      <c r="O7" s="53" t="s">
        <v>96</v>
      </c>
      <c r="P7" s="53"/>
      <c r="Q7" s="54" t="s">
        <v>102</v>
      </c>
      <c r="R7" s="149"/>
      <c r="S7" s="146"/>
      <c r="T7" s="53" t="s">
        <v>96</v>
      </c>
      <c r="U7" s="53"/>
      <c r="V7" s="54" t="s">
        <v>102</v>
      </c>
      <c r="W7" s="53" t="s">
        <v>96</v>
      </c>
      <c r="X7" s="53"/>
      <c r="Y7" s="54" t="s">
        <v>102</v>
      </c>
      <c r="Z7" s="55" t="s">
        <v>13</v>
      </c>
      <c r="AA7" s="55" t="s">
        <v>14</v>
      </c>
      <c r="AB7" s="55" t="s">
        <v>13</v>
      </c>
      <c r="AC7" s="55" t="s">
        <v>14</v>
      </c>
      <c r="AD7" s="55" t="s">
        <v>13</v>
      </c>
      <c r="AE7" s="55" t="s">
        <v>14</v>
      </c>
      <c r="AF7" s="53" t="s">
        <v>96</v>
      </c>
      <c r="AG7" s="56" t="s">
        <v>96</v>
      </c>
    </row>
    <row r="8" spans="1:40" ht="16.5" customHeight="1">
      <c r="A8" s="43">
        <v>1</v>
      </c>
      <c r="B8" s="48" t="s">
        <v>31</v>
      </c>
      <c r="C8" s="65">
        <v>45320742</v>
      </c>
      <c r="D8" s="65">
        <v>44751540</v>
      </c>
      <c r="E8" s="65">
        <v>547609</v>
      </c>
      <c r="F8" s="65">
        <v>26867757</v>
      </c>
      <c r="G8" s="65">
        <v>26171834</v>
      </c>
      <c r="H8" s="65">
        <v>606162</v>
      </c>
      <c r="I8" s="65">
        <v>1764739</v>
      </c>
      <c r="J8" s="65">
        <v>1009027</v>
      </c>
      <c r="K8" s="65">
        <v>760494</v>
      </c>
      <c r="L8" s="65">
        <v>245981</v>
      </c>
      <c r="M8" s="65">
        <v>245981</v>
      </c>
      <c r="N8" s="65">
        <v>0</v>
      </c>
      <c r="O8" s="65">
        <v>3598909</v>
      </c>
      <c r="P8" s="65">
        <v>3104278</v>
      </c>
      <c r="Q8" s="65">
        <v>989263</v>
      </c>
      <c r="R8" s="43">
        <v>1</v>
      </c>
      <c r="S8" s="48" t="str">
        <f>B8</f>
        <v>那 覇 市</v>
      </c>
      <c r="T8" s="71">
        <v>32848311</v>
      </c>
      <c r="U8" s="71">
        <v>32768366</v>
      </c>
      <c r="V8" s="71">
        <v>75240</v>
      </c>
      <c r="W8" s="71">
        <v>110646439</v>
      </c>
      <c r="X8" s="71">
        <v>108051026</v>
      </c>
      <c r="Y8" s="71">
        <v>2978768</v>
      </c>
      <c r="Z8" s="71">
        <v>67771170</v>
      </c>
      <c r="AA8" s="71">
        <v>47439435</v>
      </c>
      <c r="AB8" s="71">
        <v>22665737</v>
      </c>
      <c r="AC8" s="71">
        <v>13893014</v>
      </c>
      <c r="AD8" s="71">
        <v>90436907</v>
      </c>
      <c r="AE8" s="71">
        <v>61332449</v>
      </c>
      <c r="AF8" s="71">
        <v>201083346</v>
      </c>
      <c r="AG8" s="71">
        <v>169383475</v>
      </c>
      <c r="AH8" s="42" t="str">
        <f>IF(W8=SUM(C8,F8,I8,L8,O8,T8),"○","×")</f>
        <v>○</v>
      </c>
      <c r="AI8" s="42" t="str">
        <f>IF(X8=SUM(D8,G8,J8,M8,P8,U8),"○","×")</f>
        <v>○</v>
      </c>
      <c r="AJ8" s="42" t="str">
        <f>IF(Y8=SUM(E8,H8,K8,N8,Q8,V8),"○","×")</f>
        <v>○</v>
      </c>
      <c r="AK8" s="42" t="str">
        <f>IF(AD8=SUM(Z8,AB8),"○","×")</f>
        <v>○</v>
      </c>
      <c r="AL8" s="42" t="str">
        <f>IF(AE8=SUM(AA8,AC8),"○","×")</f>
        <v>○</v>
      </c>
      <c r="AM8" s="42" t="str">
        <f>IF(AF8=AD8+W8,"○","×")</f>
        <v>○</v>
      </c>
      <c r="AN8" s="42" t="str">
        <f>IF(AG8=AE8+X8,"○","×")</f>
        <v>○</v>
      </c>
    </row>
    <row r="9" spans="1:40" ht="16.5" customHeight="1">
      <c r="A9" s="44">
        <v>2</v>
      </c>
      <c r="B9" s="49" t="s">
        <v>32</v>
      </c>
      <c r="C9" s="66">
        <v>5293349</v>
      </c>
      <c r="D9" s="66">
        <v>4986381</v>
      </c>
      <c r="E9" s="66">
        <v>315414</v>
      </c>
      <c r="F9" s="66">
        <v>5981358</v>
      </c>
      <c r="G9" s="66">
        <v>5924490</v>
      </c>
      <c r="H9" s="66">
        <v>94425</v>
      </c>
      <c r="I9" s="66">
        <v>85861</v>
      </c>
      <c r="J9" s="66">
        <v>85861</v>
      </c>
      <c r="K9" s="66">
        <v>0</v>
      </c>
      <c r="L9" s="66">
        <v>0</v>
      </c>
      <c r="M9" s="66">
        <v>0</v>
      </c>
      <c r="N9" s="66">
        <v>0</v>
      </c>
      <c r="O9" s="66">
        <v>1105521</v>
      </c>
      <c r="P9" s="66">
        <v>1105521</v>
      </c>
      <c r="Q9" s="66">
        <v>0</v>
      </c>
      <c r="R9" s="44">
        <v>2</v>
      </c>
      <c r="S9" s="49" t="str">
        <f aca="true" t="shared" si="0" ref="S9:S49">B9</f>
        <v>宜野湾市</v>
      </c>
      <c r="T9" s="72">
        <v>4594928</v>
      </c>
      <c r="U9" s="72">
        <v>4594666</v>
      </c>
      <c r="V9" s="72">
        <v>1312</v>
      </c>
      <c r="W9" s="72">
        <v>17061017</v>
      </c>
      <c r="X9" s="72">
        <v>16696919</v>
      </c>
      <c r="Y9" s="72">
        <v>411151</v>
      </c>
      <c r="Z9" s="72">
        <v>1387522</v>
      </c>
      <c r="AA9" s="72">
        <v>1387040</v>
      </c>
      <c r="AB9" s="72">
        <v>5394285</v>
      </c>
      <c r="AC9" s="72">
        <v>3588058</v>
      </c>
      <c r="AD9" s="72">
        <v>6781807</v>
      </c>
      <c r="AE9" s="72">
        <v>4975098</v>
      </c>
      <c r="AF9" s="72">
        <v>23842824</v>
      </c>
      <c r="AG9" s="72">
        <v>21672017</v>
      </c>
      <c r="AH9" s="42" t="str">
        <f aca="true" t="shared" si="1" ref="AH9:AH51">IF(W9=SUM(C9,F9,I9,L9,O9,T9),"○","×")</f>
        <v>○</v>
      </c>
      <c r="AI9" s="42" t="str">
        <f aca="true" t="shared" si="2" ref="AI9:AI51">IF(X9=SUM(D9,G9,J9,M9,P9,U9),"○","×")</f>
        <v>○</v>
      </c>
      <c r="AJ9" s="42" t="str">
        <f aca="true" t="shared" si="3" ref="AJ9:AJ51">IF(Y9=SUM(E9,H9,K9,N9,Q9,V9),"○","×")</f>
        <v>○</v>
      </c>
      <c r="AK9" s="42" t="str">
        <f aca="true" t="shared" si="4" ref="AK9:AK51">IF(AD9=SUM(Z9,AB9),"○","×")</f>
        <v>○</v>
      </c>
      <c r="AL9" s="42" t="str">
        <f aca="true" t="shared" si="5" ref="AL9:AL51">IF(AE9=SUM(AA9,AC9),"○","×")</f>
        <v>○</v>
      </c>
      <c r="AM9" s="42" t="str">
        <f aca="true" t="shared" si="6" ref="AM9:AM51">IF(AF9=AD9+W9,"○","×")</f>
        <v>○</v>
      </c>
      <c r="AN9" s="42" t="str">
        <f aca="true" t="shared" si="7" ref="AN9:AN51">IF(AG9=AE9+X9,"○","×")</f>
        <v>○</v>
      </c>
    </row>
    <row r="10" spans="1:40" ht="16.5" customHeight="1">
      <c r="A10" s="44">
        <v>3</v>
      </c>
      <c r="B10" s="49" t="s">
        <v>33</v>
      </c>
      <c r="C10" s="66">
        <v>6514891</v>
      </c>
      <c r="D10" s="66">
        <v>6465289</v>
      </c>
      <c r="E10" s="66">
        <v>49576</v>
      </c>
      <c r="F10" s="66">
        <v>5889233</v>
      </c>
      <c r="G10" s="66">
        <v>5758493</v>
      </c>
      <c r="H10" s="66">
        <v>141798</v>
      </c>
      <c r="I10" s="66">
        <v>165833</v>
      </c>
      <c r="J10" s="66">
        <v>151729</v>
      </c>
      <c r="K10" s="66">
        <v>14105</v>
      </c>
      <c r="L10" s="66">
        <v>0</v>
      </c>
      <c r="M10" s="66">
        <v>0</v>
      </c>
      <c r="N10" s="66">
        <v>0</v>
      </c>
      <c r="O10" s="66">
        <v>135789</v>
      </c>
      <c r="P10" s="66">
        <v>135789</v>
      </c>
      <c r="Q10" s="66">
        <v>0</v>
      </c>
      <c r="R10" s="44">
        <v>3</v>
      </c>
      <c r="S10" s="49" t="str">
        <f t="shared" si="0"/>
        <v>石 垣 市</v>
      </c>
      <c r="T10" s="72">
        <v>3166318</v>
      </c>
      <c r="U10" s="72">
        <v>3166312</v>
      </c>
      <c r="V10" s="72">
        <v>3</v>
      </c>
      <c r="W10" s="72">
        <v>15872064</v>
      </c>
      <c r="X10" s="72">
        <v>15677612</v>
      </c>
      <c r="Y10" s="72">
        <v>205482</v>
      </c>
      <c r="Z10" s="72">
        <v>14519633</v>
      </c>
      <c r="AA10" s="72">
        <v>9431313</v>
      </c>
      <c r="AB10" s="72">
        <v>13632549</v>
      </c>
      <c r="AC10" s="72">
        <v>7683230</v>
      </c>
      <c r="AD10" s="72">
        <v>28152182</v>
      </c>
      <c r="AE10" s="72">
        <v>17114543</v>
      </c>
      <c r="AF10" s="72">
        <v>44024246</v>
      </c>
      <c r="AG10" s="72">
        <v>32792155</v>
      </c>
      <c r="AH10" s="42" t="str">
        <f t="shared" si="1"/>
        <v>○</v>
      </c>
      <c r="AI10" s="42" t="str">
        <f t="shared" si="2"/>
        <v>○</v>
      </c>
      <c r="AJ10" s="42" t="str">
        <f t="shared" si="3"/>
        <v>○</v>
      </c>
      <c r="AK10" s="42" t="str">
        <f t="shared" si="4"/>
        <v>○</v>
      </c>
      <c r="AL10" s="42" t="str">
        <f t="shared" si="5"/>
        <v>○</v>
      </c>
      <c r="AM10" s="42" t="str">
        <f t="shared" si="6"/>
        <v>○</v>
      </c>
      <c r="AN10" s="42" t="str">
        <f t="shared" si="7"/>
        <v>○</v>
      </c>
    </row>
    <row r="11" spans="1:40" ht="16.5" customHeight="1">
      <c r="A11" s="44">
        <v>4</v>
      </c>
      <c r="B11" s="49" t="s">
        <v>34</v>
      </c>
      <c r="C11" s="66">
        <v>9764923</v>
      </c>
      <c r="D11" s="66">
        <v>9760139</v>
      </c>
      <c r="E11" s="66">
        <v>98839</v>
      </c>
      <c r="F11" s="66">
        <v>11778034</v>
      </c>
      <c r="G11" s="66">
        <v>11688664</v>
      </c>
      <c r="H11" s="66">
        <v>50051</v>
      </c>
      <c r="I11" s="66">
        <v>289299</v>
      </c>
      <c r="J11" s="66">
        <v>228726</v>
      </c>
      <c r="K11" s="66">
        <v>60574</v>
      </c>
      <c r="L11" s="66">
        <v>1950</v>
      </c>
      <c r="M11" s="66">
        <v>1950</v>
      </c>
      <c r="N11" s="66">
        <v>0</v>
      </c>
      <c r="O11" s="66">
        <v>955022</v>
      </c>
      <c r="P11" s="66">
        <v>955022</v>
      </c>
      <c r="Q11" s="66">
        <v>0</v>
      </c>
      <c r="R11" s="44">
        <v>4</v>
      </c>
      <c r="S11" s="49" t="str">
        <f t="shared" si="0"/>
        <v>浦 添 市</v>
      </c>
      <c r="T11" s="72">
        <v>13245205</v>
      </c>
      <c r="U11" s="72">
        <v>13235494</v>
      </c>
      <c r="V11" s="72">
        <v>18152</v>
      </c>
      <c r="W11" s="72">
        <v>36034433</v>
      </c>
      <c r="X11" s="72">
        <v>35869995</v>
      </c>
      <c r="Y11" s="72">
        <v>227616</v>
      </c>
      <c r="Z11" s="72">
        <v>5386584</v>
      </c>
      <c r="AA11" s="72">
        <v>4238180</v>
      </c>
      <c r="AB11" s="72">
        <v>14386685</v>
      </c>
      <c r="AC11" s="72">
        <v>9732427</v>
      </c>
      <c r="AD11" s="72">
        <v>19773269</v>
      </c>
      <c r="AE11" s="72">
        <v>13970607</v>
      </c>
      <c r="AF11" s="72">
        <v>55807702</v>
      </c>
      <c r="AG11" s="72">
        <v>49840602</v>
      </c>
      <c r="AH11" s="42" t="str">
        <f t="shared" si="1"/>
        <v>○</v>
      </c>
      <c r="AI11" s="42" t="str">
        <f t="shared" si="2"/>
        <v>○</v>
      </c>
      <c r="AJ11" s="42" t="str">
        <f t="shared" si="3"/>
        <v>○</v>
      </c>
      <c r="AK11" s="42" t="str">
        <f t="shared" si="4"/>
        <v>○</v>
      </c>
      <c r="AL11" s="42" t="str">
        <f t="shared" si="5"/>
        <v>○</v>
      </c>
      <c r="AM11" s="42" t="str">
        <f t="shared" si="6"/>
        <v>○</v>
      </c>
      <c r="AN11" s="42" t="str">
        <f t="shared" si="7"/>
        <v>○</v>
      </c>
    </row>
    <row r="12" spans="1:40" ht="16.5" customHeight="1">
      <c r="A12" s="44">
        <v>5</v>
      </c>
      <c r="B12" s="49" t="s">
        <v>35</v>
      </c>
      <c r="C12" s="66">
        <v>11938992</v>
      </c>
      <c r="D12" s="66">
        <v>11813771</v>
      </c>
      <c r="E12" s="66">
        <v>101524</v>
      </c>
      <c r="F12" s="66">
        <v>16332699</v>
      </c>
      <c r="G12" s="66">
        <v>14911254</v>
      </c>
      <c r="H12" s="66">
        <v>2757718</v>
      </c>
      <c r="I12" s="66">
        <v>436584</v>
      </c>
      <c r="J12" s="66">
        <v>234725</v>
      </c>
      <c r="K12" s="66">
        <v>201860</v>
      </c>
      <c r="L12" s="66">
        <v>577</v>
      </c>
      <c r="M12" s="66">
        <v>577</v>
      </c>
      <c r="N12" s="66">
        <v>0</v>
      </c>
      <c r="O12" s="66">
        <v>238789</v>
      </c>
      <c r="P12" s="66">
        <v>238784</v>
      </c>
      <c r="Q12" s="66">
        <v>2</v>
      </c>
      <c r="R12" s="44">
        <v>5</v>
      </c>
      <c r="S12" s="49" t="str">
        <f t="shared" si="0"/>
        <v>名 護 市</v>
      </c>
      <c r="T12" s="72">
        <v>5403855</v>
      </c>
      <c r="U12" s="72">
        <v>5368921</v>
      </c>
      <c r="V12" s="72">
        <v>21151</v>
      </c>
      <c r="W12" s="72">
        <v>34351496</v>
      </c>
      <c r="X12" s="72">
        <v>32568032</v>
      </c>
      <c r="Y12" s="72">
        <v>3082255</v>
      </c>
      <c r="Z12" s="72">
        <v>1662370</v>
      </c>
      <c r="AA12" s="72">
        <v>1646236</v>
      </c>
      <c r="AB12" s="72">
        <v>7844337</v>
      </c>
      <c r="AC12" s="72">
        <v>5284772</v>
      </c>
      <c r="AD12" s="72">
        <v>9506707</v>
      </c>
      <c r="AE12" s="72">
        <v>6931008</v>
      </c>
      <c r="AF12" s="72">
        <v>43858203</v>
      </c>
      <c r="AG12" s="72">
        <v>39499040</v>
      </c>
      <c r="AH12" s="42" t="str">
        <f t="shared" si="1"/>
        <v>○</v>
      </c>
      <c r="AI12" s="42" t="str">
        <f t="shared" si="2"/>
        <v>○</v>
      </c>
      <c r="AJ12" s="42" t="str">
        <f t="shared" si="3"/>
        <v>○</v>
      </c>
      <c r="AK12" s="42" t="str">
        <f t="shared" si="4"/>
        <v>○</v>
      </c>
      <c r="AL12" s="42" t="str">
        <f t="shared" si="5"/>
        <v>○</v>
      </c>
      <c r="AM12" s="42" t="str">
        <f t="shared" si="6"/>
        <v>○</v>
      </c>
      <c r="AN12" s="42" t="str">
        <f t="shared" si="7"/>
        <v>○</v>
      </c>
    </row>
    <row r="13" spans="1:40" ht="16.5" customHeight="1">
      <c r="A13" s="45">
        <v>6</v>
      </c>
      <c r="B13" s="50" t="s">
        <v>36</v>
      </c>
      <c r="C13" s="67">
        <v>6151406</v>
      </c>
      <c r="D13" s="67">
        <v>6103335</v>
      </c>
      <c r="E13" s="67">
        <v>24765</v>
      </c>
      <c r="F13" s="67">
        <v>14179017</v>
      </c>
      <c r="G13" s="67">
        <v>13298133</v>
      </c>
      <c r="H13" s="67">
        <v>1457449</v>
      </c>
      <c r="I13" s="67">
        <v>263983</v>
      </c>
      <c r="J13" s="67">
        <v>192371</v>
      </c>
      <c r="K13" s="67">
        <v>71612</v>
      </c>
      <c r="L13" s="67">
        <v>0</v>
      </c>
      <c r="M13" s="67">
        <v>0</v>
      </c>
      <c r="N13" s="67">
        <v>0</v>
      </c>
      <c r="O13" s="67">
        <v>156854</v>
      </c>
      <c r="P13" s="67">
        <v>156854</v>
      </c>
      <c r="Q13" s="67">
        <v>0</v>
      </c>
      <c r="R13" s="45">
        <v>6</v>
      </c>
      <c r="S13" s="50" t="str">
        <f t="shared" si="0"/>
        <v>糸 満 市</v>
      </c>
      <c r="T13" s="73">
        <v>3267197</v>
      </c>
      <c r="U13" s="73">
        <v>3251953</v>
      </c>
      <c r="V13" s="73">
        <v>9333</v>
      </c>
      <c r="W13" s="73">
        <v>24018457</v>
      </c>
      <c r="X13" s="73">
        <v>23002646</v>
      </c>
      <c r="Y13" s="73">
        <v>1563159</v>
      </c>
      <c r="Z13" s="73">
        <v>2255937</v>
      </c>
      <c r="AA13" s="73">
        <v>2255877</v>
      </c>
      <c r="AB13" s="73">
        <v>6215901</v>
      </c>
      <c r="AC13" s="73">
        <v>3664497</v>
      </c>
      <c r="AD13" s="73">
        <v>8471838</v>
      </c>
      <c r="AE13" s="73">
        <v>5920374</v>
      </c>
      <c r="AF13" s="73">
        <v>32490295</v>
      </c>
      <c r="AG13" s="73">
        <v>28923020</v>
      </c>
      <c r="AH13" s="42" t="str">
        <f t="shared" si="1"/>
        <v>○</v>
      </c>
      <c r="AI13" s="42" t="str">
        <f t="shared" si="2"/>
        <v>○</v>
      </c>
      <c r="AJ13" s="42" t="str">
        <f t="shared" si="3"/>
        <v>○</v>
      </c>
      <c r="AK13" s="42" t="str">
        <f t="shared" si="4"/>
        <v>○</v>
      </c>
      <c r="AL13" s="42" t="str">
        <f t="shared" si="5"/>
        <v>○</v>
      </c>
      <c r="AM13" s="42" t="str">
        <f t="shared" si="6"/>
        <v>○</v>
      </c>
      <c r="AN13" s="42" t="str">
        <f t="shared" si="7"/>
        <v>○</v>
      </c>
    </row>
    <row r="14" spans="1:40" ht="16.5" customHeight="1">
      <c r="A14" s="44">
        <v>7</v>
      </c>
      <c r="B14" s="49" t="s">
        <v>37</v>
      </c>
      <c r="C14" s="66">
        <v>8548478</v>
      </c>
      <c r="D14" s="66">
        <v>8369607</v>
      </c>
      <c r="E14" s="66">
        <v>46894</v>
      </c>
      <c r="F14" s="66">
        <v>13918155</v>
      </c>
      <c r="G14" s="66">
        <v>13553220</v>
      </c>
      <c r="H14" s="66">
        <v>581153</v>
      </c>
      <c r="I14" s="66">
        <v>231382</v>
      </c>
      <c r="J14" s="66">
        <v>230487</v>
      </c>
      <c r="K14" s="66">
        <v>894</v>
      </c>
      <c r="L14" s="66">
        <v>0</v>
      </c>
      <c r="M14" s="66">
        <v>0</v>
      </c>
      <c r="N14" s="66">
        <v>0</v>
      </c>
      <c r="O14" s="66">
        <v>152136</v>
      </c>
      <c r="P14" s="66">
        <v>152136</v>
      </c>
      <c r="Q14" s="66">
        <v>0</v>
      </c>
      <c r="R14" s="44">
        <v>7</v>
      </c>
      <c r="S14" s="49" t="str">
        <f t="shared" si="0"/>
        <v>沖 縄 市</v>
      </c>
      <c r="T14" s="72">
        <v>7082066</v>
      </c>
      <c r="U14" s="72">
        <v>7081568</v>
      </c>
      <c r="V14" s="72">
        <v>2310</v>
      </c>
      <c r="W14" s="72">
        <v>29932217</v>
      </c>
      <c r="X14" s="72">
        <v>29387018</v>
      </c>
      <c r="Y14" s="72">
        <v>631251</v>
      </c>
      <c r="Z14" s="72">
        <v>3879782</v>
      </c>
      <c r="AA14" s="72">
        <v>2866127</v>
      </c>
      <c r="AB14" s="72">
        <v>10746807</v>
      </c>
      <c r="AC14" s="72">
        <v>7252029</v>
      </c>
      <c r="AD14" s="72">
        <v>14626589</v>
      </c>
      <c r="AE14" s="72">
        <v>10118156</v>
      </c>
      <c r="AF14" s="72">
        <v>44558806</v>
      </c>
      <c r="AG14" s="72">
        <v>39505174</v>
      </c>
      <c r="AH14" s="42" t="str">
        <f t="shared" si="1"/>
        <v>○</v>
      </c>
      <c r="AI14" s="42" t="str">
        <f t="shared" si="2"/>
        <v>○</v>
      </c>
      <c r="AJ14" s="42" t="str">
        <f t="shared" si="3"/>
        <v>○</v>
      </c>
      <c r="AK14" s="42" t="str">
        <f t="shared" si="4"/>
        <v>○</v>
      </c>
      <c r="AL14" s="42" t="str">
        <f t="shared" si="5"/>
        <v>○</v>
      </c>
      <c r="AM14" s="42" t="str">
        <f t="shared" si="6"/>
        <v>○</v>
      </c>
      <c r="AN14" s="42" t="str">
        <f t="shared" si="7"/>
        <v>○</v>
      </c>
    </row>
    <row r="15" spans="1:40" ht="16.5" customHeight="1">
      <c r="A15" s="44">
        <v>8</v>
      </c>
      <c r="B15" s="49" t="s">
        <v>38</v>
      </c>
      <c r="C15" s="66">
        <v>6100174</v>
      </c>
      <c r="D15" s="66">
        <v>6031073</v>
      </c>
      <c r="E15" s="66">
        <v>4573</v>
      </c>
      <c r="F15" s="66">
        <v>7636333</v>
      </c>
      <c r="G15" s="66">
        <v>7315279</v>
      </c>
      <c r="H15" s="66">
        <v>424367</v>
      </c>
      <c r="I15" s="66">
        <v>12658</v>
      </c>
      <c r="J15" s="66">
        <v>11862</v>
      </c>
      <c r="K15" s="66">
        <v>796</v>
      </c>
      <c r="L15" s="66">
        <v>3732</v>
      </c>
      <c r="M15" s="66">
        <v>3732</v>
      </c>
      <c r="N15" s="66">
        <v>0</v>
      </c>
      <c r="O15" s="66">
        <v>73402</v>
      </c>
      <c r="P15" s="66">
        <v>72746</v>
      </c>
      <c r="Q15" s="66">
        <v>656</v>
      </c>
      <c r="R15" s="44">
        <v>8</v>
      </c>
      <c r="S15" s="49" t="str">
        <f t="shared" si="0"/>
        <v>豊見城市</v>
      </c>
      <c r="T15" s="72">
        <v>3892747</v>
      </c>
      <c r="U15" s="72">
        <v>3892747</v>
      </c>
      <c r="V15" s="72">
        <v>0</v>
      </c>
      <c r="W15" s="72">
        <v>17719046</v>
      </c>
      <c r="X15" s="72">
        <v>17327439</v>
      </c>
      <c r="Y15" s="72">
        <v>430392</v>
      </c>
      <c r="Z15" s="72">
        <v>1276085</v>
      </c>
      <c r="AA15" s="72">
        <v>1262893</v>
      </c>
      <c r="AB15" s="72">
        <v>6882005</v>
      </c>
      <c r="AC15" s="72">
        <v>3324636</v>
      </c>
      <c r="AD15" s="72">
        <v>8158090</v>
      </c>
      <c r="AE15" s="72">
        <v>4587529</v>
      </c>
      <c r="AF15" s="72">
        <v>25877136</v>
      </c>
      <c r="AG15" s="72">
        <v>21914968</v>
      </c>
      <c r="AH15" s="42" t="str">
        <f t="shared" si="1"/>
        <v>○</v>
      </c>
      <c r="AI15" s="42" t="str">
        <f t="shared" si="2"/>
        <v>○</v>
      </c>
      <c r="AJ15" s="42" t="str">
        <f t="shared" si="3"/>
        <v>○</v>
      </c>
      <c r="AK15" s="42" t="str">
        <f t="shared" si="4"/>
        <v>○</v>
      </c>
      <c r="AL15" s="42" t="str">
        <f t="shared" si="5"/>
        <v>○</v>
      </c>
      <c r="AM15" s="42" t="str">
        <f t="shared" si="6"/>
        <v>○</v>
      </c>
      <c r="AN15" s="42" t="str">
        <f t="shared" si="7"/>
        <v>○</v>
      </c>
    </row>
    <row r="16" spans="1:40" ht="16.5" customHeight="1">
      <c r="A16" s="44">
        <v>9</v>
      </c>
      <c r="B16" s="49" t="s">
        <v>39</v>
      </c>
      <c r="C16" s="66">
        <v>22403829</v>
      </c>
      <c r="D16" s="66">
        <v>21997434</v>
      </c>
      <c r="E16" s="66">
        <v>219942</v>
      </c>
      <c r="F16" s="66">
        <v>19428119</v>
      </c>
      <c r="G16" s="66">
        <v>17959242</v>
      </c>
      <c r="H16" s="66">
        <v>2866992</v>
      </c>
      <c r="I16" s="66">
        <v>1286177</v>
      </c>
      <c r="J16" s="66">
        <v>629952</v>
      </c>
      <c r="K16" s="66">
        <v>627053</v>
      </c>
      <c r="L16" s="66">
        <v>0</v>
      </c>
      <c r="M16" s="66">
        <v>0</v>
      </c>
      <c r="N16" s="66">
        <v>0</v>
      </c>
      <c r="O16" s="66">
        <v>138724</v>
      </c>
      <c r="P16" s="66">
        <v>138724</v>
      </c>
      <c r="Q16" s="66">
        <v>0</v>
      </c>
      <c r="R16" s="44">
        <v>9</v>
      </c>
      <c r="S16" s="49" t="str">
        <f t="shared" si="0"/>
        <v>うるま市</v>
      </c>
      <c r="T16" s="72">
        <v>7029220</v>
      </c>
      <c r="U16" s="72">
        <v>7028641</v>
      </c>
      <c r="V16" s="72">
        <v>248</v>
      </c>
      <c r="W16" s="72">
        <v>50286069</v>
      </c>
      <c r="X16" s="72">
        <v>47753993</v>
      </c>
      <c r="Y16" s="72">
        <v>3714235</v>
      </c>
      <c r="Z16" s="72">
        <v>15268620</v>
      </c>
      <c r="AA16" s="72">
        <v>12407169</v>
      </c>
      <c r="AB16" s="72">
        <v>31925120</v>
      </c>
      <c r="AC16" s="72">
        <v>20850679</v>
      </c>
      <c r="AD16" s="72">
        <v>47193740</v>
      </c>
      <c r="AE16" s="72">
        <v>33257848</v>
      </c>
      <c r="AF16" s="72">
        <v>97479809</v>
      </c>
      <c r="AG16" s="72">
        <v>81011841</v>
      </c>
      <c r="AH16" s="42" t="str">
        <f t="shared" si="1"/>
        <v>○</v>
      </c>
      <c r="AI16" s="42" t="str">
        <f t="shared" si="2"/>
        <v>○</v>
      </c>
      <c r="AJ16" s="42" t="str">
        <f t="shared" si="3"/>
        <v>○</v>
      </c>
      <c r="AK16" s="42" t="str">
        <f t="shared" si="4"/>
        <v>○</v>
      </c>
      <c r="AL16" s="42" t="str">
        <f t="shared" si="5"/>
        <v>○</v>
      </c>
      <c r="AM16" s="42" t="str">
        <f t="shared" si="6"/>
        <v>○</v>
      </c>
      <c r="AN16" s="42" t="str">
        <f t="shared" si="7"/>
        <v>○</v>
      </c>
    </row>
    <row r="17" spans="1:40" ht="16.5" customHeight="1">
      <c r="A17" s="44">
        <v>10</v>
      </c>
      <c r="B17" s="49" t="s">
        <v>40</v>
      </c>
      <c r="C17" s="66">
        <v>7132789</v>
      </c>
      <c r="D17" s="66">
        <v>7026499</v>
      </c>
      <c r="E17" s="66">
        <v>106269</v>
      </c>
      <c r="F17" s="66">
        <v>12925223</v>
      </c>
      <c r="G17" s="66">
        <v>12620123</v>
      </c>
      <c r="H17" s="66">
        <v>508419</v>
      </c>
      <c r="I17" s="66">
        <v>733222</v>
      </c>
      <c r="J17" s="66">
        <v>725146</v>
      </c>
      <c r="K17" s="66">
        <v>4934</v>
      </c>
      <c r="L17" s="66">
        <v>0</v>
      </c>
      <c r="M17" s="66">
        <v>0</v>
      </c>
      <c r="N17" s="66">
        <v>0</v>
      </c>
      <c r="O17" s="66">
        <v>177183</v>
      </c>
      <c r="P17" s="66">
        <v>177183</v>
      </c>
      <c r="Q17" s="66">
        <v>0</v>
      </c>
      <c r="R17" s="44">
        <v>10</v>
      </c>
      <c r="S17" s="49" t="str">
        <f t="shared" si="0"/>
        <v>宮古島市</v>
      </c>
      <c r="T17" s="72">
        <v>3515027</v>
      </c>
      <c r="U17" s="72">
        <v>3515024</v>
      </c>
      <c r="V17" s="72">
        <v>2</v>
      </c>
      <c r="W17" s="72">
        <v>24483444</v>
      </c>
      <c r="X17" s="72">
        <v>24063975</v>
      </c>
      <c r="Y17" s="72">
        <v>619624</v>
      </c>
      <c r="Z17" s="72">
        <v>9901432</v>
      </c>
      <c r="AA17" s="72">
        <v>6745246</v>
      </c>
      <c r="AB17" s="72">
        <v>11006843</v>
      </c>
      <c r="AC17" s="72">
        <v>7294202</v>
      </c>
      <c r="AD17" s="72">
        <v>20908275</v>
      </c>
      <c r="AE17" s="72">
        <v>14039448</v>
      </c>
      <c r="AF17" s="72">
        <v>45391719</v>
      </c>
      <c r="AG17" s="72">
        <v>38103423</v>
      </c>
      <c r="AH17" s="42" t="str">
        <f t="shared" si="1"/>
        <v>○</v>
      </c>
      <c r="AI17" s="42" t="str">
        <f t="shared" si="2"/>
        <v>○</v>
      </c>
      <c r="AJ17" s="42" t="str">
        <f t="shared" si="3"/>
        <v>○</v>
      </c>
      <c r="AK17" s="42" t="str">
        <f t="shared" si="4"/>
        <v>○</v>
      </c>
      <c r="AL17" s="42" t="str">
        <f t="shared" si="5"/>
        <v>○</v>
      </c>
      <c r="AM17" s="42" t="str">
        <f t="shared" si="6"/>
        <v>○</v>
      </c>
      <c r="AN17" s="42" t="str">
        <f t="shared" si="7"/>
        <v>○</v>
      </c>
    </row>
    <row r="18" spans="1:40" ht="16.5" customHeight="1">
      <c r="A18" s="62">
        <v>11</v>
      </c>
      <c r="B18" s="63" t="s">
        <v>41</v>
      </c>
      <c r="C18" s="68">
        <v>4068396</v>
      </c>
      <c r="D18" s="68">
        <v>3976909</v>
      </c>
      <c r="E18" s="68">
        <v>8243</v>
      </c>
      <c r="F18" s="68">
        <v>7912107</v>
      </c>
      <c r="G18" s="68">
        <v>7815435</v>
      </c>
      <c r="H18" s="68">
        <v>346199</v>
      </c>
      <c r="I18" s="68">
        <v>27439</v>
      </c>
      <c r="J18" s="68">
        <v>13133</v>
      </c>
      <c r="K18" s="68">
        <v>2861</v>
      </c>
      <c r="L18" s="68">
        <v>0</v>
      </c>
      <c r="M18" s="68">
        <v>0</v>
      </c>
      <c r="N18" s="68">
        <v>0</v>
      </c>
      <c r="O18" s="68">
        <v>86470</v>
      </c>
      <c r="P18" s="68">
        <v>86470</v>
      </c>
      <c r="Q18" s="68">
        <v>0</v>
      </c>
      <c r="R18" s="62">
        <v>11</v>
      </c>
      <c r="S18" s="63" t="str">
        <f t="shared" si="0"/>
        <v>南城市</v>
      </c>
      <c r="T18" s="74">
        <v>1362578</v>
      </c>
      <c r="U18" s="74">
        <v>1358046</v>
      </c>
      <c r="V18" s="74">
        <v>371</v>
      </c>
      <c r="W18" s="74">
        <v>13456990</v>
      </c>
      <c r="X18" s="74">
        <v>13249993</v>
      </c>
      <c r="Y18" s="74">
        <v>357674</v>
      </c>
      <c r="Z18" s="74">
        <v>1473264</v>
      </c>
      <c r="AA18" s="74">
        <v>1427130</v>
      </c>
      <c r="AB18" s="74">
        <v>3862347</v>
      </c>
      <c r="AC18" s="74">
        <v>2616463</v>
      </c>
      <c r="AD18" s="74">
        <v>5335611</v>
      </c>
      <c r="AE18" s="74">
        <v>4043593</v>
      </c>
      <c r="AF18" s="74">
        <v>18792601</v>
      </c>
      <c r="AG18" s="74">
        <v>17293586</v>
      </c>
      <c r="AH18" s="42" t="str">
        <f t="shared" si="1"/>
        <v>○</v>
      </c>
      <c r="AI18" s="42" t="str">
        <f t="shared" si="2"/>
        <v>○</v>
      </c>
      <c r="AJ18" s="42" t="str">
        <f t="shared" si="3"/>
        <v>○</v>
      </c>
      <c r="AK18" s="42" t="str">
        <f t="shared" si="4"/>
        <v>○</v>
      </c>
      <c r="AL18" s="42" t="str">
        <f t="shared" si="5"/>
        <v>○</v>
      </c>
      <c r="AM18" s="42" t="str">
        <f t="shared" si="6"/>
        <v>○</v>
      </c>
      <c r="AN18" s="42" t="str">
        <f t="shared" si="7"/>
        <v>○</v>
      </c>
    </row>
    <row r="19" spans="1:40" ht="16.5" customHeight="1">
      <c r="A19" s="57"/>
      <c r="B19" s="31" t="s">
        <v>82</v>
      </c>
      <c r="C19" s="69">
        <f>SUM(C8:C18)</f>
        <v>133237969</v>
      </c>
      <c r="D19" s="69">
        <f aca="true" t="shared" si="8" ref="D19:Q19">SUM(D8:D18)</f>
        <v>131281977</v>
      </c>
      <c r="E19" s="69">
        <f t="shared" si="8"/>
        <v>1523648</v>
      </c>
      <c r="F19" s="69">
        <f t="shared" si="8"/>
        <v>142848035</v>
      </c>
      <c r="G19" s="69">
        <f t="shared" si="8"/>
        <v>137016167</v>
      </c>
      <c r="H19" s="69">
        <f t="shared" si="8"/>
        <v>9834733</v>
      </c>
      <c r="I19" s="69">
        <f t="shared" si="8"/>
        <v>5297177</v>
      </c>
      <c r="J19" s="69">
        <f t="shared" si="8"/>
        <v>3513019</v>
      </c>
      <c r="K19" s="69">
        <f t="shared" si="8"/>
        <v>1745183</v>
      </c>
      <c r="L19" s="69">
        <f t="shared" si="8"/>
        <v>252240</v>
      </c>
      <c r="M19" s="69">
        <f t="shared" si="8"/>
        <v>252240</v>
      </c>
      <c r="N19" s="69">
        <f t="shared" si="8"/>
        <v>0</v>
      </c>
      <c r="O19" s="69">
        <f t="shared" si="8"/>
        <v>6818799</v>
      </c>
      <c r="P19" s="69">
        <f t="shared" si="8"/>
        <v>6323507</v>
      </c>
      <c r="Q19" s="69">
        <f t="shared" si="8"/>
        <v>989921</v>
      </c>
      <c r="R19" s="57"/>
      <c r="S19" s="64" t="str">
        <f>B19</f>
        <v>【市部計】</v>
      </c>
      <c r="T19" s="75">
        <f aca="true" t="shared" si="9" ref="T19:AG19">SUM(T8:T18)</f>
        <v>85407452</v>
      </c>
      <c r="U19" s="75">
        <f t="shared" si="9"/>
        <v>85261738</v>
      </c>
      <c r="V19" s="75">
        <f t="shared" si="9"/>
        <v>128122</v>
      </c>
      <c r="W19" s="75">
        <f t="shared" si="9"/>
        <v>373861672</v>
      </c>
      <c r="X19" s="75">
        <f t="shared" si="9"/>
        <v>363648648</v>
      </c>
      <c r="Y19" s="75">
        <f t="shared" si="9"/>
        <v>14221607</v>
      </c>
      <c r="Z19" s="75">
        <f t="shared" si="9"/>
        <v>124782399</v>
      </c>
      <c r="AA19" s="75">
        <f t="shared" si="9"/>
        <v>91106646</v>
      </c>
      <c r="AB19" s="75">
        <f t="shared" si="9"/>
        <v>134562616</v>
      </c>
      <c r="AC19" s="75">
        <f t="shared" si="9"/>
        <v>85184007</v>
      </c>
      <c r="AD19" s="75">
        <f t="shared" si="9"/>
        <v>259345015</v>
      </c>
      <c r="AE19" s="75">
        <f t="shared" si="9"/>
        <v>176290653</v>
      </c>
      <c r="AF19" s="75">
        <f t="shared" si="9"/>
        <v>633206687</v>
      </c>
      <c r="AG19" s="75">
        <f t="shared" si="9"/>
        <v>539939301</v>
      </c>
      <c r="AH19" s="42" t="str">
        <f>IF(W19=SUM(C19,F19,I19,L19,O19,T19),"○","×")</f>
        <v>○</v>
      </c>
      <c r="AI19" s="42" t="str">
        <f>IF(X19=SUM(D19,G19,J19,M19,P19,U19),"○","×")</f>
        <v>○</v>
      </c>
      <c r="AJ19" s="42" t="str">
        <f>IF(Y19=SUM(E19,H19,K19,N19,Q19,V19),"○","×")</f>
        <v>○</v>
      </c>
      <c r="AK19" s="42" t="str">
        <f>IF(AD19=SUM(Z19,AB19),"○","×")</f>
        <v>○</v>
      </c>
      <c r="AL19" s="42" t="str">
        <f>IF(AE19=SUM(AA19,AC19),"○","×")</f>
        <v>○</v>
      </c>
      <c r="AM19" s="42" t="str">
        <f>IF(AF19=AD19+W19,"○","×")</f>
        <v>○</v>
      </c>
      <c r="AN19" s="42" t="str">
        <f>IF(AG19=AE19+X19,"○","×")</f>
        <v>○</v>
      </c>
    </row>
    <row r="20" spans="1:40" ht="16.5" customHeight="1">
      <c r="A20" s="45">
        <v>12</v>
      </c>
      <c r="B20" s="50" t="s">
        <v>42</v>
      </c>
      <c r="C20" s="67">
        <v>1673034</v>
      </c>
      <c r="D20" s="67">
        <v>1651979</v>
      </c>
      <c r="E20" s="67">
        <v>23806</v>
      </c>
      <c r="F20" s="67">
        <v>1469056</v>
      </c>
      <c r="G20" s="67">
        <v>1463586</v>
      </c>
      <c r="H20" s="67">
        <v>10697</v>
      </c>
      <c r="I20" s="67">
        <v>992</v>
      </c>
      <c r="J20" s="67">
        <v>992</v>
      </c>
      <c r="K20" s="67">
        <v>0</v>
      </c>
      <c r="L20" s="67">
        <v>0</v>
      </c>
      <c r="M20" s="67">
        <v>0</v>
      </c>
      <c r="N20" s="67">
        <v>0</v>
      </c>
      <c r="O20" s="67">
        <v>25769</v>
      </c>
      <c r="P20" s="67">
        <v>25769</v>
      </c>
      <c r="Q20" s="67">
        <v>0</v>
      </c>
      <c r="R20" s="45">
        <v>12</v>
      </c>
      <c r="S20" s="50" t="str">
        <f t="shared" si="0"/>
        <v>国 頭 村</v>
      </c>
      <c r="T20" s="73">
        <v>228584</v>
      </c>
      <c r="U20" s="73">
        <v>228531</v>
      </c>
      <c r="V20" s="73">
        <v>217</v>
      </c>
      <c r="W20" s="73">
        <v>3397435</v>
      </c>
      <c r="X20" s="73">
        <v>3370857</v>
      </c>
      <c r="Y20" s="73">
        <v>34720</v>
      </c>
      <c r="Z20" s="73">
        <v>356093</v>
      </c>
      <c r="AA20" s="73">
        <v>356093</v>
      </c>
      <c r="AB20" s="73">
        <v>2625196</v>
      </c>
      <c r="AC20" s="73">
        <v>1601725</v>
      </c>
      <c r="AD20" s="73">
        <v>2981289</v>
      </c>
      <c r="AE20" s="73">
        <v>1957818</v>
      </c>
      <c r="AF20" s="73">
        <v>6378724</v>
      </c>
      <c r="AG20" s="73">
        <v>5328675</v>
      </c>
      <c r="AH20" s="42" t="str">
        <f t="shared" si="1"/>
        <v>○</v>
      </c>
      <c r="AI20" s="42" t="str">
        <f t="shared" si="2"/>
        <v>○</v>
      </c>
      <c r="AJ20" s="42" t="str">
        <f t="shared" si="3"/>
        <v>○</v>
      </c>
      <c r="AK20" s="42" t="str">
        <f t="shared" si="4"/>
        <v>○</v>
      </c>
      <c r="AL20" s="42" t="str">
        <f t="shared" si="5"/>
        <v>○</v>
      </c>
      <c r="AM20" s="42" t="str">
        <f t="shared" si="6"/>
        <v>○</v>
      </c>
      <c r="AN20" s="42" t="str">
        <f t="shared" si="7"/>
        <v>○</v>
      </c>
    </row>
    <row r="21" spans="1:40" ht="16.5" customHeight="1">
      <c r="A21" s="44">
        <v>13</v>
      </c>
      <c r="B21" s="49" t="s">
        <v>43</v>
      </c>
      <c r="C21" s="66">
        <v>618818</v>
      </c>
      <c r="D21" s="66">
        <v>613135</v>
      </c>
      <c r="E21" s="66">
        <v>5683</v>
      </c>
      <c r="F21" s="66">
        <v>1201588</v>
      </c>
      <c r="G21" s="66">
        <v>967486</v>
      </c>
      <c r="H21" s="66">
        <v>468203</v>
      </c>
      <c r="I21" s="66">
        <v>176</v>
      </c>
      <c r="J21" s="66">
        <v>176</v>
      </c>
      <c r="K21" s="66">
        <v>0</v>
      </c>
      <c r="L21" s="66">
        <v>0</v>
      </c>
      <c r="M21" s="66">
        <v>0</v>
      </c>
      <c r="N21" s="66">
        <v>0</v>
      </c>
      <c r="O21" s="66">
        <v>3105</v>
      </c>
      <c r="P21" s="66">
        <v>3105</v>
      </c>
      <c r="Q21" s="66">
        <v>0</v>
      </c>
      <c r="R21" s="44">
        <v>13</v>
      </c>
      <c r="S21" s="49" t="str">
        <f t="shared" si="0"/>
        <v>大宜味村</v>
      </c>
      <c r="T21" s="72">
        <v>80116</v>
      </c>
      <c r="U21" s="72">
        <v>80092</v>
      </c>
      <c r="V21" s="72">
        <v>120</v>
      </c>
      <c r="W21" s="72">
        <v>1903803</v>
      </c>
      <c r="X21" s="72">
        <v>1663994</v>
      </c>
      <c r="Y21" s="72">
        <v>474006</v>
      </c>
      <c r="Z21" s="72">
        <v>150022</v>
      </c>
      <c r="AA21" s="72">
        <v>150022</v>
      </c>
      <c r="AB21" s="72">
        <v>1839124</v>
      </c>
      <c r="AC21" s="72">
        <v>1289553</v>
      </c>
      <c r="AD21" s="72">
        <v>1989146</v>
      </c>
      <c r="AE21" s="72">
        <v>1439575</v>
      </c>
      <c r="AF21" s="72">
        <v>3892949</v>
      </c>
      <c r="AG21" s="72">
        <v>3103569</v>
      </c>
      <c r="AH21" s="42" t="str">
        <f t="shared" si="1"/>
        <v>○</v>
      </c>
      <c r="AI21" s="42" t="str">
        <f t="shared" si="2"/>
        <v>○</v>
      </c>
      <c r="AJ21" s="42" t="str">
        <f t="shared" si="3"/>
        <v>○</v>
      </c>
      <c r="AK21" s="42" t="str">
        <f t="shared" si="4"/>
        <v>○</v>
      </c>
      <c r="AL21" s="42" t="str">
        <f t="shared" si="5"/>
        <v>○</v>
      </c>
      <c r="AM21" s="42" t="str">
        <f t="shared" si="6"/>
        <v>○</v>
      </c>
      <c r="AN21" s="42" t="str">
        <f t="shared" si="7"/>
        <v>○</v>
      </c>
    </row>
    <row r="22" spans="1:40" ht="16.5" customHeight="1">
      <c r="A22" s="44">
        <v>14</v>
      </c>
      <c r="B22" s="49" t="s">
        <v>44</v>
      </c>
      <c r="C22" s="66">
        <v>450783</v>
      </c>
      <c r="D22" s="66">
        <v>447674</v>
      </c>
      <c r="E22" s="66">
        <v>2859</v>
      </c>
      <c r="F22" s="66">
        <v>618202</v>
      </c>
      <c r="G22" s="66">
        <v>594235</v>
      </c>
      <c r="H22" s="66">
        <v>49526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3012</v>
      </c>
      <c r="P22" s="66">
        <v>3012</v>
      </c>
      <c r="Q22" s="66">
        <v>0</v>
      </c>
      <c r="R22" s="44">
        <v>14</v>
      </c>
      <c r="S22" s="49" t="str">
        <f t="shared" si="0"/>
        <v>東    村</v>
      </c>
      <c r="T22" s="72">
        <v>39921</v>
      </c>
      <c r="U22" s="72">
        <v>39921</v>
      </c>
      <c r="V22" s="72">
        <v>0</v>
      </c>
      <c r="W22" s="72">
        <v>1111918</v>
      </c>
      <c r="X22" s="72">
        <v>1084842</v>
      </c>
      <c r="Y22" s="72">
        <v>52385</v>
      </c>
      <c r="Z22" s="72">
        <v>96043</v>
      </c>
      <c r="AA22" s="72">
        <v>96043</v>
      </c>
      <c r="AB22" s="72">
        <v>952320</v>
      </c>
      <c r="AC22" s="72">
        <v>587413</v>
      </c>
      <c r="AD22" s="72">
        <v>1048363</v>
      </c>
      <c r="AE22" s="72">
        <v>683456</v>
      </c>
      <c r="AF22" s="72">
        <v>2160281</v>
      </c>
      <c r="AG22" s="72">
        <v>1768298</v>
      </c>
      <c r="AH22" s="42" t="str">
        <f t="shared" si="1"/>
        <v>○</v>
      </c>
      <c r="AI22" s="42" t="str">
        <f t="shared" si="2"/>
        <v>○</v>
      </c>
      <c r="AJ22" s="42" t="str">
        <f t="shared" si="3"/>
        <v>○</v>
      </c>
      <c r="AK22" s="42" t="str">
        <f t="shared" si="4"/>
        <v>○</v>
      </c>
      <c r="AL22" s="42" t="str">
        <f t="shared" si="5"/>
        <v>○</v>
      </c>
      <c r="AM22" s="42" t="str">
        <f t="shared" si="6"/>
        <v>○</v>
      </c>
      <c r="AN22" s="42" t="str">
        <f t="shared" si="7"/>
        <v>○</v>
      </c>
    </row>
    <row r="23" spans="1:40" ht="16.5" customHeight="1">
      <c r="A23" s="44">
        <v>15</v>
      </c>
      <c r="B23" s="49" t="s">
        <v>45</v>
      </c>
      <c r="C23" s="66">
        <v>1023760</v>
      </c>
      <c r="D23" s="66">
        <v>1006257</v>
      </c>
      <c r="E23" s="66">
        <v>17504</v>
      </c>
      <c r="F23" s="66">
        <v>2587657</v>
      </c>
      <c r="G23" s="66">
        <v>2370244</v>
      </c>
      <c r="H23" s="66">
        <v>419292</v>
      </c>
      <c r="I23" s="66">
        <v>2955</v>
      </c>
      <c r="J23" s="66">
        <v>2955</v>
      </c>
      <c r="K23" s="66">
        <v>0</v>
      </c>
      <c r="L23" s="66">
        <v>0</v>
      </c>
      <c r="M23" s="66">
        <v>0</v>
      </c>
      <c r="N23" s="66">
        <v>0</v>
      </c>
      <c r="O23" s="66">
        <v>33425</v>
      </c>
      <c r="P23" s="66">
        <v>33425</v>
      </c>
      <c r="Q23" s="66">
        <v>0</v>
      </c>
      <c r="R23" s="44">
        <v>15</v>
      </c>
      <c r="S23" s="49" t="str">
        <f t="shared" si="0"/>
        <v>今帰仁村</v>
      </c>
      <c r="T23" s="72">
        <v>376611</v>
      </c>
      <c r="U23" s="72">
        <v>376611</v>
      </c>
      <c r="V23" s="72">
        <v>0</v>
      </c>
      <c r="W23" s="72">
        <v>4024408</v>
      </c>
      <c r="X23" s="72">
        <v>3789492</v>
      </c>
      <c r="Y23" s="72">
        <v>436796</v>
      </c>
      <c r="Z23" s="72">
        <v>329814</v>
      </c>
      <c r="AA23" s="72">
        <v>321902</v>
      </c>
      <c r="AB23" s="72">
        <v>2322474</v>
      </c>
      <c r="AC23" s="72">
        <v>1537597</v>
      </c>
      <c r="AD23" s="72">
        <v>2652288</v>
      </c>
      <c r="AE23" s="72">
        <v>1859499</v>
      </c>
      <c r="AF23" s="72">
        <v>6676696</v>
      </c>
      <c r="AG23" s="72">
        <v>5648991</v>
      </c>
      <c r="AH23" s="42" t="str">
        <f t="shared" si="1"/>
        <v>○</v>
      </c>
      <c r="AI23" s="42" t="str">
        <f t="shared" si="2"/>
        <v>○</v>
      </c>
      <c r="AJ23" s="42" t="str">
        <f t="shared" si="3"/>
        <v>○</v>
      </c>
      <c r="AK23" s="42" t="str">
        <f t="shared" si="4"/>
        <v>○</v>
      </c>
      <c r="AL23" s="42" t="str">
        <f t="shared" si="5"/>
        <v>○</v>
      </c>
      <c r="AM23" s="42" t="str">
        <f t="shared" si="6"/>
        <v>○</v>
      </c>
      <c r="AN23" s="42" t="str">
        <f t="shared" si="7"/>
        <v>○</v>
      </c>
    </row>
    <row r="24" spans="1:40" ht="16.5" customHeight="1">
      <c r="A24" s="44">
        <v>16</v>
      </c>
      <c r="B24" s="49" t="s">
        <v>46</v>
      </c>
      <c r="C24" s="66">
        <v>2512402</v>
      </c>
      <c r="D24" s="66">
        <v>2510018</v>
      </c>
      <c r="E24" s="66">
        <v>2387</v>
      </c>
      <c r="F24" s="66">
        <v>4069561</v>
      </c>
      <c r="G24" s="66">
        <v>3950984</v>
      </c>
      <c r="H24" s="66">
        <v>216703</v>
      </c>
      <c r="I24" s="66">
        <v>238251</v>
      </c>
      <c r="J24" s="66">
        <v>136264</v>
      </c>
      <c r="K24" s="66">
        <v>101986</v>
      </c>
      <c r="L24" s="66">
        <v>0</v>
      </c>
      <c r="M24" s="66">
        <v>0</v>
      </c>
      <c r="N24" s="66">
        <v>0</v>
      </c>
      <c r="O24" s="66">
        <v>111283</v>
      </c>
      <c r="P24" s="66">
        <v>111283</v>
      </c>
      <c r="Q24" s="66">
        <v>0</v>
      </c>
      <c r="R24" s="44">
        <v>16</v>
      </c>
      <c r="S24" s="49" t="str">
        <f t="shared" si="0"/>
        <v>本 部 町</v>
      </c>
      <c r="T24" s="72">
        <v>1304595</v>
      </c>
      <c r="U24" s="72">
        <v>1304595</v>
      </c>
      <c r="V24" s="72">
        <v>0</v>
      </c>
      <c r="W24" s="72">
        <v>8236092</v>
      </c>
      <c r="X24" s="72">
        <v>8013144</v>
      </c>
      <c r="Y24" s="72">
        <v>321076</v>
      </c>
      <c r="Z24" s="72">
        <v>638223</v>
      </c>
      <c r="AA24" s="72">
        <v>450793</v>
      </c>
      <c r="AB24" s="72">
        <v>3075220</v>
      </c>
      <c r="AC24" s="72">
        <v>1943983</v>
      </c>
      <c r="AD24" s="72">
        <v>3713443</v>
      </c>
      <c r="AE24" s="72">
        <v>2394776</v>
      </c>
      <c r="AF24" s="72">
        <v>11949535</v>
      </c>
      <c r="AG24" s="72">
        <v>10407920</v>
      </c>
      <c r="AH24" s="42" t="str">
        <f t="shared" si="1"/>
        <v>○</v>
      </c>
      <c r="AI24" s="42" t="str">
        <f t="shared" si="2"/>
        <v>○</v>
      </c>
      <c r="AJ24" s="42" t="str">
        <f t="shared" si="3"/>
        <v>○</v>
      </c>
      <c r="AK24" s="42" t="str">
        <f t="shared" si="4"/>
        <v>○</v>
      </c>
      <c r="AL24" s="42" t="str">
        <f t="shared" si="5"/>
        <v>○</v>
      </c>
      <c r="AM24" s="42" t="str">
        <f t="shared" si="6"/>
        <v>○</v>
      </c>
      <c r="AN24" s="42" t="str">
        <f t="shared" si="7"/>
        <v>○</v>
      </c>
    </row>
    <row r="25" spans="1:40" ht="16.5" customHeight="1">
      <c r="A25" s="44">
        <v>17</v>
      </c>
      <c r="B25" s="49" t="s">
        <v>47</v>
      </c>
      <c r="C25" s="66">
        <v>6889005</v>
      </c>
      <c r="D25" s="66">
        <v>6871772</v>
      </c>
      <c r="E25" s="66">
        <v>10062</v>
      </c>
      <c r="F25" s="66">
        <v>1854587</v>
      </c>
      <c r="G25" s="66">
        <v>1724878</v>
      </c>
      <c r="H25" s="66">
        <v>155853</v>
      </c>
      <c r="I25" s="66">
        <v>167111</v>
      </c>
      <c r="J25" s="66">
        <v>167111</v>
      </c>
      <c r="K25" s="66">
        <v>0</v>
      </c>
      <c r="L25" s="66">
        <v>0</v>
      </c>
      <c r="M25" s="66">
        <v>0</v>
      </c>
      <c r="N25" s="66">
        <v>0</v>
      </c>
      <c r="O25" s="66">
        <v>99258</v>
      </c>
      <c r="P25" s="66">
        <v>99258</v>
      </c>
      <c r="Q25" s="66">
        <v>0</v>
      </c>
      <c r="R25" s="44">
        <v>17</v>
      </c>
      <c r="S25" s="49" t="str">
        <f t="shared" si="0"/>
        <v>恩 納 村</v>
      </c>
      <c r="T25" s="72">
        <v>2202449</v>
      </c>
      <c r="U25" s="72">
        <v>2201674</v>
      </c>
      <c r="V25" s="72">
        <v>2759</v>
      </c>
      <c r="W25" s="72">
        <v>11212410</v>
      </c>
      <c r="X25" s="72">
        <v>11064693</v>
      </c>
      <c r="Y25" s="72">
        <v>168674</v>
      </c>
      <c r="Z25" s="72">
        <v>345730</v>
      </c>
      <c r="AA25" s="72">
        <v>344615</v>
      </c>
      <c r="AB25" s="72">
        <v>3654746</v>
      </c>
      <c r="AC25" s="72">
        <v>2049074</v>
      </c>
      <c r="AD25" s="72">
        <v>4000476</v>
      </c>
      <c r="AE25" s="72">
        <v>2393689</v>
      </c>
      <c r="AF25" s="72">
        <v>15212886</v>
      </c>
      <c r="AG25" s="72">
        <v>13458382</v>
      </c>
      <c r="AH25" s="42" t="str">
        <f t="shared" si="1"/>
        <v>○</v>
      </c>
      <c r="AI25" s="42" t="str">
        <f t="shared" si="2"/>
        <v>○</v>
      </c>
      <c r="AJ25" s="42" t="str">
        <f t="shared" si="3"/>
        <v>○</v>
      </c>
      <c r="AK25" s="42" t="str">
        <f t="shared" si="4"/>
        <v>○</v>
      </c>
      <c r="AL25" s="42" t="str">
        <f t="shared" si="5"/>
        <v>○</v>
      </c>
      <c r="AM25" s="42" t="str">
        <f t="shared" si="6"/>
        <v>○</v>
      </c>
      <c r="AN25" s="42" t="str">
        <f t="shared" si="7"/>
        <v>○</v>
      </c>
    </row>
    <row r="26" spans="1:40" ht="16.5" customHeight="1">
      <c r="A26" s="44">
        <v>18</v>
      </c>
      <c r="B26" s="49" t="s">
        <v>48</v>
      </c>
      <c r="C26" s="66">
        <v>1282906</v>
      </c>
      <c r="D26" s="66">
        <v>1282690</v>
      </c>
      <c r="E26" s="66">
        <v>1080</v>
      </c>
      <c r="F26" s="66">
        <v>510588</v>
      </c>
      <c r="G26" s="66">
        <v>463216</v>
      </c>
      <c r="H26" s="66">
        <v>94744</v>
      </c>
      <c r="I26" s="66">
        <v>112</v>
      </c>
      <c r="J26" s="66">
        <v>112</v>
      </c>
      <c r="K26" s="66">
        <v>0</v>
      </c>
      <c r="L26" s="66">
        <v>0</v>
      </c>
      <c r="M26" s="66">
        <v>0</v>
      </c>
      <c r="N26" s="66">
        <v>0</v>
      </c>
      <c r="O26" s="66">
        <v>13240</v>
      </c>
      <c r="P26" s="66">
        <v>13240</v>
      </c>
      <c r="Q26" s="66">
        <v>0</v>
      </c>
      <c r="R26" s="44">
        <v>18</v>
      </c>
      <c r="S26" s="49" t="str">
        <f t="shared" si="0"/>
        <v>宜野座村</v>
      </c>
      <c r="T26" s="72">
        <v>473715</v>
      </c>
      <c r="U26" s="72">
        <v>473662</v>
      </c>
      <c r="V26" s="72">
        <v>267</v>
      </c>
      <c r="W26" s="72">
        <v>2280561</v>
      </c>
      <c r="X26" s="72">
        <v>2232920</v>
      </c>
      <c r="Y26" s="72">
        <v>96091</v>
      </c>
      <c r="Z26" s="72">
        <v>119549</v>
      </c>
      <c r="AA26" s="72">
        <v>119549</v>
      </c>
      <c r="AB26" s="72">
        <v>1218259</v>
      </c>
      <c r="AC26" s="72">
        <v>816613</v>
      </c>
      <c r="AD26" s="72">
        <v>1337808</v>
      </c>
      <c r="AE26" s="72">
        <v>936162</v>
      </c>
      <c r="AF26" s="72">
        <v>3618369</v>
      </c>
      <c r="AG26" s="72">
        <v>3169082</v>
      </c>
      <c r="AH26" s="42" t="str">
        <f t="shared" si="1"/>
        <v>○</v>
      </c>
      <c r="AI26" s="42" t="str">
        <f t="shared" si="2"/>
        <v>○</v>
      </c>
      <c r="AJ26" s="42" t="str">
        <f t="shared" si="3"/>
        <v>○</v>
      </c>
      <c r="AK26" s="42" t="str">
        <f t="shared" si="4"/>
        <v>○</v>
      </c>
      <c r="AL26" s="42" t="str">
        <f t="shared" si="5"/>
        <v>○</v>
      </c>
      <c r="AM26" s="42" t="str">
        <f t="shared" si="6"/>
        <v>○</v>
      </c>
      <c r="AN26" s="42" t="str">
        <f t="shared" si="7"/>
        <v>○</v>
      </c>
    </row>
    <row r="27" spans="1:40" ht="16.5" customHeight="1">
      <c r="A27" s="44">
        <v>19</v>
      </c>
      <c r="B27" s="49" t="s">
        <v>49</v>
      </c>
      <c r="C27" s="66">
        <v>595339</v>
      </c>
      <c r="D27" s="66">
        <v>595115</v>
      </c>
      <c r="E27" s="66">
        <v>1121</v>
      </c>
      <c r="F27" s="66">
        <v>1391024</v>
      </c>
      <c r="G27" s="66">
        <v>1357105</v>
      </c>
      <c r="H27" s="66">
        <v>64603</v>
      </c>
      <c r="I27" s="66">
        <v>113</v>
      </c>
      <c r="J27" s="66">
        <v>113</v>
      </c>
      <c r="K27" s="66">
        <v>0</v>
      </c>
      <c r="L27" s="66">
        <v>0</v>
      </c>
      <c r="M27" s="66">
        <v>0</v>
      </c>
      <c r="N27" s="66">
        <v>0</v>
      </c>
      <c r="O27" s="66">
        <v>25577</v>
      </c>
      <c r="P27" s="66">
        <v>25577</v>
      </c>
      <c r="Q27" s="66">
        <v>0</v>
      </c>
      <c r="R27" s="44">
        <v>19</v>
      </c>
      <c r="S27" s="49" t="str">
        <f t="shared" si="0"/>
        <v>金 武 町</v>
      </c>
      <c r="T27" s="72">
        <v>425750</v>
      </c>
      <c r="U27" s="72">
        <v>425619</v>
      </c>
      <c r="V27" s="72">
        <v>656</v>
      </c>
      <c r="W27" s="72">
        <v>2437803</v>
      </c>
      <c r="X27" s="72">
        <v>2403529</v>
      </c>
      <c r="Y27" s="72">
        <v>66380</v>
      </c>
      <c r="Z27" s="72">
        <v>536786</v>
      </c>
      <c r="AA27" s="72">
        <v>278560</v>
      </c>
      <c r="AB27" s="72">
        <v>19815844</v>
      </c>
      <c r="AC27" s="72">
        <v>13069368</v>
      </c>
      <c r="AD27" s="72">
        <v>20352630</v>
      </c>
      <c r="AE27" s="72">
        <v>13347928</v>
      </c>
      <c r="AF27" s="72">
        <v>22790433</v>
      </c>
      <c r="AG27" s="72">
        <v>15751457</v>
      </c>
      <c r="AH27" s="42" t="str">
        <f t="shared" si="1"/>
        <v>○</v>
      </c>
      <c r="AI27" s="42" t="str">
        <f t="shared" si="2"/>
        <v>○</v>
      </c>
      <c r="AJ27" s="42" t="str">
        <f t="shared" si="3"/>
        <v>○</v>
      </c>
      <c r="AK27" s="42" t="str">
        <f t="shared" si="4"/>
        <v>○</v>
      </c>
      <c r="AL27" s="42" t="str">
        <f t="shared" si="5"/>
        <v>○</v>
      </c>
      <c r="AM27" s="42" t="str">
        <f t="shared" si="6"/>
        <v>○</v>
      </c>
      <c r="AN27" s="42" t="str">
        <f t="shared" si="7"/>
        <v>○</v>
      </c>
    </row>
    <row r="28" spans="1:40" ht="16.5" customHeight="1">
      <c r="A28" s="44">
        <v>20</v>
      </c>
      <c r="B28" s="49" t="s">
        <v>50</v>
      </c>
      <c r="C28" s="66">
        <v>330426</v>
      </c>
      <c r="D28" s="66">
        <v>330281</v>
      </c>
      <c r="E28" s="66">
        <v>728</v>
      </c>
      <c r="F28" s="66">
        <v>1750095</v>
      </c>
      <c r="G28" s="66">
        <v>1511103</v>
      </c>
      <c r="H28" s="66">
        <v>475425</v>
      </c>
      <c r="I28" s="66">
        <v>217046</v>
      </c>
      <c r="J28" s="66">
        <v>200313</v>
      </c>
      <c r="K28" s="66">
        <v>16733</v>
      </c>
      <c r="L28" s="66">
        <v>3066</v>
      </c>
      <c r="M28" s="66">
        <v>3066</v>
      </c>
      <c r="N28" s="66">
        <v>0</v>
      </c>
      <c r="O28" s="66">
        <v>21075</v>
      </c>
      <c r="P28" s="66">
        <v>21075</v>
      </c>
      <c r="Q28" s="66">
        <v>0</v>
      </c>
      <c r="R28" s="44">
        <v>20</v>
      </c>
      <c r="S28" s="49" t="str">
        <f t="shared" si="0"/>
        <v>伊 江 村</v>
      </c>
      <c r="T28" s="72">
        <v>124488</v>
      </c>
      <c r="U28" s="72">
        <v>124430</v>
      </c>
      <c r="V28" s="72">
        <v>292</v>
      </c>
      <c r="W28" s="72">
        <v>2446196</v>
      </c>
      <c r="X28" s="72">
        <v>2190268</v>
      </c>
      <c r="Y28" s="72">
        <v>493178</v>
      </c>
      <c r="Z28" s="72">
        <v>174904</v>
      </c>
      <c r="AA28" s="72">
        <v>173358</v>
      </c>
      <c r="AB28" s="72">
        <v>1018392</v>
      </c>
      <c r="AC28" s="72">
        <v>680618</v>
      </c>
      <c r="AD28" s="72">
        <v>1193296</v>
      </c>
      <c r="AE28" s="72">
        <v>853976</v>
      </c>
      <c r="AF28" s="72">
        <v>3639492</v>
      </c>
      <c r="AG28" s="72">
        <v>3044244</v>
      </c>
      <c r="AH28" s="42" t="str">
        <f t="shared" si="1"/>
        <v>○</v>
      </c>
      <c r="AI28" s="42" t="str">
        <f t="shared" si="2"/>
        <v>○</v>
      </c>
      <c r="AJ28" s="42" t="str">
        <f t="shared" si="3"/>
        <v>○</v>
      </c>
      <c r="AK28" s="42" t="str">
        <f t="shared" si="4"/>
        <v>○</v>
      </c>
      <c r="AL28" s="42" t="str">
        <f t="shared" si="5"/>
        <v>○</v>
      </c>
      <c r="AM28" s="42" t="str">
        <f t="shared" si="6"/>
        <v>○</v>
      </c>
      <c r="AN28" s="42" t="str">
        <f t="shared" si="7"/>
        <v>○</v>
      </c>
    </row>
    <row r="29" spans="1:40" ht="16.5" customHeight="1">
      <c r="A29" s="44">
        <v>21</v>
      </c>
      <c r="B29" s="49" t="s">
        <v>51</v>
      </c>
      <c r="C29" s="66">
        <v>2522812</v>
      </c>
      <c r="D29" s="66">
        <v>2522740</v>
      </c>
      <c r="E29" s="66">
        <v>357</v>
      </c>
      <c r="F29" s="66">
        <v>2328555</v>
      </c>
      <c r="G29" s="66">
        <v>2315749</v>
      </c>
      <c r="H29" s="66">
        <v>16833</v>
      </c>
      <c r="I29" s="66">
        <v>8666</v>
      </c>
      <c r="J29" s="66">
        <v>8666</v>
      </c>
      <c r="K29" s="66">
        <v>0</v>
      </c>
      <c r="L29" s="66">
        <v>10300</v>
      </c>
      <c r="M29" s="66">
        <v>10300</v>
      </c>
      <c r="N29" s="66">
        <v>0</v>
      </c>
      <c r="O29" s="66">
        <v>13616</v>
      </c>
      <c r="P29" s="66">
        <v>13616</v>
      </c>
      <c r="Q29" s="66">
        <v>0</v>
      </c>
      <c r="R29" s="44">
        <v>21</v>
      </c>
      <c r="S29" s="49" t="str">
        <f t="shared" si="0"/>
        <v>読 谷 村</v>
      </c>
      <c r="T29" s="72">
        <v>1827729</v>
      </c>
      <c r="U29" s="72">
        <v>1827034</v>
      </c>
      <c r="V29" s="72">
        <v>791</v>
      </c>
      <c r="W29" s="72">
        <v>6711678</v>
      </c>
      <c r="X29" s="72">
        <v>6698105</v>
      </c>
      <c r="Y29" s="72">
        <v>17981</v>
      </c>
      <c r="Z29" s="72">
        <v>666068</v>
      </c>
      <c r="AA29" s="72">
        <v>665722</v>
      </c>
      <c r="AB29" s="72">
        <v>2662358</v>
      </c>
      <c r="AC29" s="72">
        <v>1814334</v>
      </c>
      <c r="AD29" s="72">
        <v>3328426</v>
      </c>
      <c r="AE29" s="72">
        <v>2480056</v>
      </c>
      <c r="AF29" s="72">
        <v>10040104</v>
      </c>
      <c r="AG29" s="72">
        <v>9178161</v>
      </c>
      <c r="AH29" s="42" t="str">
        <f t="shared" si="1"/>
        <v>○</v>
      </c>
      <c r="AI29" s="42" t="str">
        <f t="shared" si="2"/>
        <v>○</v>
      </c>
      <c r="AJ29" s="42" t="str">
        <f t="shared" si="3"/>
        <v>○</v>
      </c>
      <c r="AK29" s="42" t="str">
        <f t="shared" si="4"/>
        <v>○</v>
      </c>
      <c r="AL29" s="42" t="str">
        <f t="shared" si="5"/>
        <v>○</v>
      </c>
      <c r="AM29" s="42" t="str">
        <f t="shared" si="6"/>
        <v>○</v>
      </c>
      <c r="AN29" s="42" t="str">
        <f t="shared" si="7"/>
        <v>○</v>
      </c>
    </row>
    <row r="30" spans="1:40" ht="16.5" customHeight="1">
      <c r="A30" s="44">
        <v>22</v>
      </c>
      <c r="B30" s="49" t="s">
        <v>52</v>
      </c>
      <c r="C30" s="66">
        <v>446390</v>
      </c>
      <c r="D30" s="66">
        <v>446390</v>
      </c>
      <c r="E30" s="66">
        <v>0</v>
      </c>
      <c r="F30" s="66">
        <v>633741</v>
      </c>
      <c r="G30" s="66">
        <v>627164</v>
      </c>
      <c r="H30" s="66">
        <v>13155</v>
      </c>
      <c r="I30" s="66">
        <v>23236</v>
      </c>
      <c r="J30" s="66">
        <v>23136</v>
      </c>
      <c r="K30" s="66">
        <v>100</v>
      </c>
      <c r="L30" s="66">
        <v>0</v>
      </c>
      <c r="M30" s="66">
        <v>0</v>
      </c>
      <c r="N30" s="66">
        <v>0</v>
      </c>
      <c r="O30" s="66">
        <v>1809</v>
      </c>
      <c r="P30" s="66">
        <v>1809</v>
      </c>
      <c r="Q30" s="66">
        <v>0</v>
      </c>
      <c r="R30" s="44">
        <v>22</v>
      </c>
      <c r="S30" s="49" t="str">
        <f t="shared" si="0"/>
        <v>嘉手納町</v>
      </c>
      <c r="T30" s="72">
        <v>647617</v>
      </c>
      <c r="U30" s="72">
        <v>647617</v>
      </c>
      <c r="V30" s="72">
        <v>0</v>
      </c>
      <c r="W30" s="72">
        <v>1752793</v>
      </c>
      <c r="X30" s="72">
        <v>1746116</v>
      </c>
      <c r="Y30" s="72">
        <v>13255</v>
      </c>
      <c r="Z30" s="72">
        <v>199473</v>
      </c>
      <c r="AA30" s="72">
        <v>199295</v>
      </c>
      <c r="AB30" s="72">
        <v>789157</v>
      </c>
      <c r="AC30" s="72">
        <v>554176</v>
      </c>
      <c r="AD30" s="72">
        <v>988630</v>
      </c>
      <c r="AE30" s="72">
        <v>753471</v>
      </c>
      <c r="AF30" s="72">
        <v>2741423</v>
      </c>
      <c r="AG30" s="72">
        <v>2499587</v>
      </c>
      <c r="AH30" s="42" t="str">
        <f t="shared" si="1"/>
        <v>○</v>
      </c>
      <c r="AI30" s="42" t="str">
        <f t="shared" si="2"/>
        <v>○</v>
      </c>
      <c r="AJ30" s="42" t="str">
        <f t="shared" si="3"/>
        <v>○</v>
      </c>
      <c r="AK30" s="42" t="str">
        <f t="shared" si="4"/>
        <v>○</v>
      </c>
      <c r="AL30" s="42" t="str">
        <f t="shared" si="5"/>
        <v>○</v>
      </c>
      <c r="AM30" s="42" t="str">
        <f t="shared" si="6"/>
        <v>○</v>
      </c>
      <c r="AN30" s="42" t="str">
        <f t="shared" si="7"/>
        <v>○</v>
      </c>
    </row>
    <row r="31" spans="1:40" ht="16.5" customHeight="1">
      <c r="A31" s="44">
        <v>23</v>
      </c>
      <c r="B31" s="49" t="s">
        <v>53</v>
      </c>
      <c r="C31" s="66">
        <v>5508822</v>
      </c>
      <c r="D31" s="66">
        <v>5508695</v>
      </c>
      <c r="E31" s="66">
        <v>26</v>
      </c>
      <c r="F31" s="66">
        <v>2198088</v>
      </c>
      <c r="G31" s="66">
        <v>2152191</v>
      </c>
      <c r="H31" s="66">
        <v>87457</v>
      </c>
      <c r="I31" s="66">
        <v>118014</v>
      </c>
      <c r="J31" s="66">
        <v>118014</v>
      </c>
      <c r="K31" s="66">
        <v>0</v>
      </c>
      <c r="L31" s="66">
        <v>0</v>
      </c>
      <c r="M31" s="66">
        <v>0</v>
      </c>
      <c r="N31" s="66">
        <v>0</v>
      </c>
      <c r="O31" s="66">
        <v>4353</v>
      </c>
      <c r="P31" s="66">
        <v>4353</v>
      </c>
      <c r="Q31" s="66">
        <v>0</v>
      </c>
      <c r="R31" s="44">
        <v>23</v>
      </c>
      <c r="S31" s="49" t="str">
        <f t="shared" si="0"/>
        <v>北 谷 町</v>
      </c>
      <c r="T31" s="72">
        <v>2873700</v>
      </c>
      <c r="U31" s="72">
        <v>2873700</v>
      </c>
      <c r="V31" s="72">
        <v>0</v>
      </c>
      <c r="W31" s="72">
        <v>10702977</v>
      </c>
      <c r="X31" s="72">
        <v>10656953</v>
      </c>
      <c r="Y31" s="72">
        <v>87483</v>
      </c>
      <c r="Z31" s="72">
        <v>501862</v>
      </c>
      <c r="AA31" s="72">
        <v>501616</v>
      </c>
      <c r="AB31" s="72">
        <v>2356371</v>
      </c>
      <c r="AC31" s="72">
        <v>1513806</v>
      </c>
      <c r="AD31" s="72">
        <v>2858233</v>
      </c>
      <c r="AE31" s="72">
        <v>2015422</v>
      </c>
      <c r="AF31" s="72">
        <v>13561210</v>
      </c>
      <c r="AG31" s="72">
        <v>12672375</v>
      </c>
      <c r="AH31" s="42" t="str">
        <f t="shared" si="1"/>
        <v>○</v>
      </c>
      <c r="AI31" s="42" t="str">
        <f t="shared" si="2"/>
        <v>○</v>
      </c>
      <c r="AJ31" s="42" t="str">
        <f t="shared" si="3"/>
        <v>○</v>
      </c>
      <c r="AK31" s="42" t="str">
        <f t="shared" si="4"/>
        <v>○</v>
      </c>
      <c r="AL31" s="42" t="str">
        <f t="shared" si="5"/>
        <v>○</v>
      </c>
      <c r="AM31" s="42" t="str">
        <f t="shared" si="6"/>
        <v>○</v>
      </c>
      <c r="AN31" s="42" t="str">
        <f t="shared" si="7"/>
        <v>○</v>
      </c>
    </row>
    <row r="32" spans="1:40" ht="16.5" customHeight="1">
      <c r="A32" s="44">
        <v>24</v>
      </c>
      <c r="B32" s="49" t="s">
        <v>54</v>
      </c>
      <c r="C32" s="66">
        <v>8350153</v>
      </c>
      <c r="D32" s="66">
        <v>8346351</v>
      </c>
      <c r="E32" s="66">
        <v>6621</v>
      </c>
      <c r="F32" s="66">
        <v>3272605</v>
      </c>
      <c r="G32" s="66">
        <v>3204866</v>
      </c>
      <c r="H32" s="66">
        <v>125914</v>
      </c>
      <c r="I32" s="66">
        <v>2501</v>
      </c>
      <c r="J32" s="66">
        <v>2501</v>
      </c>
      <c r="K32" s="66">
        <v>0</v>
      </c>
      <c r="L32" s="66">
        <v>0</v>
      </c>
      <c r="M32" s="66">
        <v>0</v>
      </c>
      <c r="N32" s="66">
        <v>0</v>
      </c>
      <c r="O32" s="66">
        <v>17127</v>
      </c>
      <c r="P32" s="66">
        <v>17127</v>
      </c>
      <c r="Q32" s="66">
        <v>0</v>
      </c>
      <c r="R32" s="44">
        <v>24</v>
      </c>
      <c r="S32" s="49" t="str">
        <f t="shared" si="0"/>
        <v>北中城村</v>
      </c>
      <c r="T32" s="72">
        <v>3172752</v>
      </c>
      <c r="U32" s="72">
        <v>3172752</v>
      </c>
      <c r="V32" s="72">
        <v>0</v>
      </c>
      <c r="W32" s="72">
        <v>14815138</v>
      </c>
      <c r="X32" s="72">
        <v>14743597</v>
      </c>
      <c r="Y32" s="72">
        <v>132535</v>
      </c>
      <c r="Z32" s="72">
        <v>256088</v>
      </c>
      <c r="AA32" s="72">
        <v>256088</v>
      </c>
      <c r="AB32" s="72">
        <v>4865216</v>
      </c>
      <c r="AC32" s="72">
        <v>2719285</v>
      </c>
      <c r="AD32" s="72">
        <v>5121304</v>
      </c>
      <c r="AE32" s="72">
        <v>2975373</v>
      </c>
      <c r="AF32" s="72">
        <v>19936442</v>
      </c>
      <c r="AG32" s="72">
        <v>17718970</v>
      </c>
      <c r="AH32" s="42" t="str">
        <f t="shared" si="1"/>
        <v>○</v>
      </c>
      <c r="AI32" s="42" t="str">
        <f t="shared" si="2"/>
        <v>○</v>
      </c>
      <c r="AJ32" s="42" t="str">
        <f t="shared" si="3"/>
        <v>○</v>
      </c>
      <c r="AK32" s="42" t="str">
        <f t="shared" si="4"/>
        <v>○</v>
      </c>
      <c r="AL32" s="42" t="str">
        <f t="shared" si="5"/>
        <v>○</v>
      </c>
      <c r="AM32" s="42" t="str">
        <f t="shared" si="6"/>
        <v>○</v>
      </c>
      <c r="AN32" s="42" t="str">
        <f t="shared" si="7"/>
        <v>○</v>
      </c>
    </row>
    <row r="33" spans="1:40" ht="16.5" customHeight="1">
      <c r="A33" s="44">
        <v>25</v>
      </c>
      <c r="B33" s="49" t="s">
        <v>55</v>
      </c>
      <c r="C33" s="66">
        <v>1477578</v>
      </c>
      <c r="D33" s="66">
        <v>1475279</v>
      </c>
      <c r="E33" s="66">
        <v>11355</v>
      </c>
      <c r="F33" s="66">
        <v>5005951</v>
      </c>
      <c r="G33" s="66">
        <v>4936306</v>
      </c>
      <c r="H33" s="66">
        <v>136672</v>
      </c>
      <c r="I33" s="66">
        <v>512460</v>
      </c>
      <c r="J33" s="66">
        <v>260146</v>
      </c>
      <c r="K33" s="66">
        <v>252314</v>
      </c>
      <c r="L33" s="66">
        <v>0</v>
      </c>
      <c r="M33" s="66">
        <v>0</v>
      </c>
      <c r="N33" s="66">
        <v>0</v>
      </c>
      <c r="O33" s="66">
        <v>331289</v>
      </c>
      <c r="P33" s="66">
        <v>331289</v>
      </c>
      <c r="Q33" s="66">
        <v>0</v>
      </c>
      <c r="R33" s="44">
        <v>25</v>
      </c>
      <c r="S33" s="49" t="str">
        <f t="shared" si="0"/>
        <v>中 城 村</v>
      </c>
      <c r="T33" s="72">
        <v>817739</v>
      </c>
      <c r="U33" s="72">
        <v>817666</v>
      </c>
      <c r="V33" s="72">
        <v>367</v>
      </c>
      <c r="W33" s="72">
        <v>8145017</v>
      </c>
      <c r="X33" s="72">
        <v>7820686</v>
      </c>
      <c r="Y33" s="72">
        <v>400708</v>
      </c>
      <c r="Z33" s="72">
        <v>458618</v>
      </c>
      <c r="AA33" s="72">
        <v>382759</v>
      </c>
      <c r="AB33" s="72">
        <v>59455314</v>
      </c>
      <c r="AC33" s="72">
        <v>38949373</v>
      </c>
      <c r="AD33" s="72">
        <v>59913932</v>
      </c>
      <c r="AE33" s="72">
        <v>39332132</v>
      </c>
      <c r="AF33" s="72">
        <v>68058949</v>
      </c>
      <c r="AG33" s="72">
        <v>47152818</v>
      </c>
      <c r="AH33" s="42" t="str">
        <f t="shared" si="1"/>
        <v>○</v>
      </c>
      <c r="AI33" s="42" t="str">
        <f t="shared" si="2"/>
        <v>○</v>
      </c>
      <c r="AJ33" s="42" t="str">
        <f t="shared" si="3"/>
        <v>○</v>
      </c>
      <c r="AK33" s="42" t="str">
        <f t="shared" si="4"/>
        <v>○</v>
      </c>
      <c r="AL33" s="42" t="str">
        <f t="shared" si="5"/>
        <v>○</v>
      </c>
      <c r="AM33" s="42" t="str">
        <f t="shared" si="6"/>
        <v>○</v>
      </c>
      <c r="AN33" s="42" t="str">
        <f t="shared" si="7"/>
        <v>○</v>
      </c>
    </row>
    <row r="34" spans="1:40" ht="16.5" customHeight="1">
      <c r="A34" s="44">
        <v>26</v>
      </c>
      <c r="B34" s="49" t="s">
        <v>56</v>
      </c>
      <c r="C34" s="66">
        <v>6053249</v>
      </c>
      <c r="D34" s="66">
        <v>6029001</v>
      </c>
      <c r="E34" s="66">
        <v>2460</v>
      </c>
      <c r="F34" s="66">
        <v>10184934</v>
      </c>
      <c r="G34" s="66">
        <v>9729914</v>
      </c>
      <c r="H34" s="66">
        <v>521827</v>
      </c>
      <c r="I34" s="66">
        <v>19464</v>
      </c>
      <c r="J34" s="66">
        <v>19464</v>
      </c>
      <c r="K34" s="66">
        <v>0</v>
      </c>
      <c r="L34" s="66">
        <v>0</v>
      </c>
      <c r="M34" s="66">
        <v>0</v>
      </c>
      <c r="N34" s="66">
        <v>0</v>
      </c>
      <c r="O34" s="66">
        <v>98446</v>
      </c>
      <c r="P34" s="66">
        <v>98446</v>
      </c>
      <c r="Q34" s="66">
        <v>0</v>
      </c>
      <c r="R34" s="44">
        <v>26</v>
      </c>
      <c r="S34" s="49" t="str">
        <f t="shared" si="0"/>
        <v>西 原 町</v>
      </c>
      <c r="T34" s="72">
        <v>2755605</v>
      </c>
      <c r="U34" s="72">
        <v>2754366</v>
      </c>
      <c r="V34" s="72">
        <v>1238</v>
      </c>
      <c r="W34" s="72">
        <v>19111698</v>
      </c>
      <c r="X34" s="72">
        <v>18631191</v>
      </c>
      <c r="Y34" s="72">
        <v>525525</v>
      </c>
      <c r="Z34" s="72">
        <v>988801</v>
      </c>
      <c r="AA34" s="72">
        <v>556618</v>
      </c>
      <c r="AB34" s="72">
        <v>3894321</v>
      </c>
      <c r="AC34" s="72">
        <v>2352717</v>
      </c>
      <c r="AD34" s="72">
        <v>4883122</v>
      </c>
      <c r="AE34" s="72">
        <v>2909335</v>
      </c>
      <c r="AF34" s="72">
        <v>23994820</v>
      </c>
      <c r="AG34" s="72">
        <v>21540526</v>
      </c>
      <c r="AH34" s="42" t="str">
        <f t="shared" si="1"/>
        <v>○</v>
      </c>
      <c r="AI34" s="42" t="str">
        <f t="shared" si="2"/>
        <v>○</v>
      </c>
      <c r="AJ34" s="42" t="str">
        <f t="shared" si="3"/>
        <v>○</v>
      </c>
      <c r="AK34" s="42" t="str">
        <f t="shared" si="4"/>
        <v>○</v>
      </c>
      <c r="AL34" s="42" t="str">
        <f t="shared" si="5"/>
        <v>○</v>
      </c>
      <c r="AM34" s="42" t="str">
        <f t="shared" si="6"/>
        <v>○</v>
      </c>
      <c r="AN34" s="42" t="str">
        <f t="shared" si="7"/>
        <v>○</v>
      </c>
    </row>
    <row r="35" spans="1:40" ht="16.5" customHeight="1">
      <c r="A35" s="44">
        <v>27</v>
      </c>
      <c r="B35" s="49" t="s">
        <v>57</v>
      </c>
      <c r="C35" s="66">
        <v>881103</v>
      </c>
      <c r="D35" s="66">
        <v>880997</v>
      </c>
      <c r="E35" s="66">
        <v>528</v>
      </c>
      <c r="F35" s="66">
        <v>1073043</v>
      </c>
      <c r="G35" s="66">
        <v>1037958</v>
      </c>
      <c r="H35" s="66">
        <v>57930</v>
      </c>
      <c r="I35" s="66">
        <v>64220</v>
      </c>
      <c r="J35" s="66">
        <v>64220</v>
      </c>
      <c r="K35" s="66">
        <v>0</v>
      </c>
      <c r="L35" s="66">
        <v>0</v>
      </c>
      <c r="M35" s="66">
        <v>0</v>
      </c>
      <c r="N35" s="66">
        <v>0</v>
      </c>
      <c r="O35" s="66">
        <v>13482</v>
      </c>
      <c r="P35" s="66">
        <v>13482</v>
      </c>
      <c r="Q35" s="66">
        <v>0</v>
      </c>
      <c r="R35" s="44">
        <v>27</v>
      </c>
      <c r="S35" s="49" t="str">
        <f t="shared" si="0"/>
        <v>与那原町</v>
      </c>
      <c r="T35" s="72">
        <v>1086848</v>
      </c>
      <c r="U35" s="72">
        <v>1086795</v>
      </c>
      <c r="V35" s="72">
        <v>264</v>
      </c>
      <c r="W35" s="72">
        <v>3118696</v>
      </c>
      <c r="X35" s="72">
        <v>3083452</v>
      </c>
      <c r="Y35" s="72">
        <v>58722</v>
      </c>
      <c r="Z35" s="72">
        <v>419765</v>
      </c>
      <c r="AA35" s="72">
        <v>419628</v>
      </c>
      <c r="AB35" s="72">
        <v>1462467</v>
      </c>
      <c r="AC35" s="72">
        <v>909309</v>
      </c>
      <c r="AD35" s="72">
        <v>1882232</v>
      </c>
      <c r="AE35" s="72">
        <v>1328937</v>
      </c>
      <c r="AF35" s="72">
        <v>5000928</v>
      </c>
      <c r="AG35" s="72">
        <v>4412389</v>
      </c>
      <c r="AH35" s="42" t="str">
        <f t="shared" si="1"/>
        <v>○</v>
      </c>
      <c r="AI35" s="42" t="str">
        <f t="shared" si="2"/>
        <v>○</v>
      </c>
      <c r="AJ35" s="42" t="str">
        <f t="shared" si="3"/>
        <v>○</v>
      </c>
      <c r="AK35" s="42" t="str">
        <f t="shared" si="4"/>
        <v>○</v>
      </c>
      <c r="AL35" s="42" t="str">
        <f t="shared" si="5"/>
        <v>○</v>
      </c>
      <c r="AM35" s="42" t="str">
        <f t="shared" si="6"/>
        <v>○</v>
      </c>
      <c r="AN35" s="42" t="str">
        <f t="shared" si="7"/>
        <v>○</v>
      </c>
    </row>
    <row r="36" spans="1:40" ht="16.5" customHeight="1">
      <c r="A36" s="44">
        <v>28</v>
      </c>
      <c r="B36" s="49" t="s">
        <v>58</v>
      </c>
      <c r="C36" s="66">
        <v>4713111</v>
      </c>
      <c r="D36" s="66">
        <v>4712931</v>
      </c>
      <c r="E36" s="66">
        <v>903</v>
      </c>
      <c r="F36" s="66">
        <v>2926286</v>
      </c>
      <c r="G36" s="66">
        <v>2865739</v>
      </c>
      <c r="H36" s="66">
        <v>82858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819400</v>
      </c>
      <c r="P36" s="66">
        <v>819400</v>
      </c>
      <c r="Q36" s="66">
        <v>0</v>
      </c>
      <c r="R36" s="44">
        <v>28</v>
      </c>
      <c r="S36" s="49" t="str">
        <f t="shared" si="0"/>
        <v>南風原町</v>
      </c>
      <c r="T36" s="72">
        <v>3040089</v>
      </c>
      <c r="U36" s="72">
        <v>3039920</v>
      </c>
      <c r="V36" s="72">
        <v>843</v>
      </c>
      <c r="W36" s="72">
        <v>11498886</v>
      </c>
      <c r="X36" s="72">
        <v>11437990</v>
      </c>
      <c r="Y36" s="72">
        <v>84604</v>
      </c>
      <c r="Z36" s="72">
        <v>577129</v>
      </c>
      <c r="AA36" s="72">
        <v>576939</v>
      </c>
      <c r="AB36" s="72">
        <v>2426867</v>
      </c>
      <c r="AC36" s="72">
        <v>1484448</v>
      </c>
      <c r="AD36" s="72">
        <v>3003996</v>
      </c>
      <c r="AE36" s="72">
        <v>2061387</v>
      </c>
      <c r="AF36" s="72">
        <v>14502882</v>
      </c>
      <c r="AG36" s="72">
        <v>13499377</v>
      </c>
      <c r="AH36" s="42" t="str">
        <f t="shared" si="1"/>
        <v>○</v>
      </c>
      <c r="AI36" s="42" t="str">
        <f t="shared" si="2"/>
        <v>○</v>
      </c>
      <c r="AJ36" s="42" t="str">
        <f t="shared" si="3"/>
        <v>○</v>
      </c>
      <c r="AK36" s="42" t="str">
        <f t="shared" si="4"/>
        <v>○</v>
      </c>
      <c r="AL36" s="42" t="str">
        <f t="shared" si="5"/>
        <v>○</v>
      </c>
      <c r="AM36" s="42" t="str">
        <f t="shared" si="6"/>
        <v>○</v>
      </c>
      <c r="AN36" s="42" t="str">
        <f t="shared" si="7"/>
        <v>○</v>
      </c>
    </row>
    <row r="37" spans="1:40" ht="16.5" customHeight="1">
      <c r="A37" s="44">
        <v>29</v>
      </c>
      <c r="B37" s="49" t="s">
        <v>59</v>
      </c>
      <c r="C37" s="66">
        <v>178634</v>
      </c>
      <c r="D37" s="66">
        <v>169517</v>
      </c>
      <c r="E37" s="66">
        <v>9117</v>
      </c>
      <c r="F37" s="66">
        <v>134872</v>
      </c>
      <c r="G37" s="66">
        <v>134872</v>
      </c>
      <c r="H37" s="66">
        <v>0</v>
      </c>
      <c r="I37" s="66">
        <v>13816</v>
      </c>
      <c r="J37" s="66">
        <v>13816</v>
      </c>
      <c r="K37" s="66">
        <v>0</v>
      </c>
      <c r="L37" s="66">
        <v>0</v>
      </c>
      <c r="M37" s="66">
        <v>0</v>
      </c>
      <c r="N37" s="66">
        <v>0</v>
      </c>
      <c r="O37" s="66">
        <v>5026</v>
      </c>
      <c r="P37" s="66">
        <v>5026</v>
      </c>
      <c r="Q37" s="66">
        <v>0</v>
      </c>
      <c r="R37" s="44">
        <v>29</v>
      </c>
      <c r="S37" s="49" t="str">
        <f t="shared" si="0"/>
        <v>渡嘉敷村</v>
      </c>
      <c r="T37" s="72">
        <v>29170</v>
      </c>
      <c r="U37" s="72">
        <v>29170</v>
      </c>
      <c r="V37" s="72">
        <v>0</v>
      </c>
      <c r="W37" s="72">
        <v>361518</v>
      </c>
      <c r="X37" s="72">
        <v>352401</v>
      </c>
      <c r="Y37" s="72">
        <v>9117</v>
      </c>
      <c r="Z37" s="72">
        <v>41903</v>
      </c>
      <c r="AA37" s="72">
        <v>41903</v>
      </c>
      <c r="AB37" s="72">
        <v>1229979</v>
      </c>
      <c r="AC37" s="72">
        <v>546872</v>
      </c>
      <c r="AD37" s="72">
        <v>1271882</v>
      </c>
      <c r="AE37" s="72">
        <v>588775</v>
      </c>
      <c r="AF37" s="72">
        <v>1633400</v>
      </c>
      <c r="AG37" s="72">
        <v>941176</v>
      </c>
      <c r="AH37" s="42" t="str">
        <f t="shared" si="1"/>
        <v>○</v>
      </c>
      <c r="AI37" s="42" t="str">
        <f t="shared" si="2"/>
        <v>○</v>
      </c>
      <c r="AJ37" s="42" t="str">
        <f t="shared" si="3"/>
        <v>○</v>
      </c>
      <c r="AK37" s="42" t="str">
        <f t="shared" si="4"/>
        <v>○</v>
      </c>
      <c r="AL37" s="42" t="str">
        <f t="shared" si="5"/>
        <v>○</v>
      </c>
      <c r="AM37" s="42" t="str">
        <f t="shared" si="6"/>
        <v>○</v>
      </c>
      <c r="AN37" s="42" t="str">
        <f t="shared" si="7"/>
        <v>○</v>
      </c>
    </row>
    <row r="38" spans="1:40" ht="16.5" customHeight="1">
      <c r="A38" s="44">
        <v>30</v>
      </c>
      <c r="B38" s="49" t="s">
        <v>60</v>
      </c>
      <c r="C38" s="66">
        <v>175495</v>
      </c>
      <c r="D38" s="66">
        <v>175495</v>
      </c>
      <c r="E38" s="66">
        <v>0</v>
      </c>
      <c r="F38" s="66">
        <v>102726</v>
      </c>
      <c r="G38" s="66">
        <v>102726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44">
        <v>30</v>
      </c>
      <c r="S38" s="49" t="str">
        <f t="shared" si="0"/>
        <v>座間味村</v>
      </c>
      <c r="T38" s="72">
        <v>35607</v>
      </c>
      <c r="U38" s="72">
        <v>35607</v>
      </c>
      <c r="V38" s="72">
        <v>0</v>
      </c>
      <c r="W38" s="72">
        <v>313828</v>
      </c>
      <c r="X38" s="72">
        <v>313828</v>
      </c>
      <c r="Y38" s="72">
        <v>0</v>
      </c>
      <c r="Z38" s="72">
        <v>131844</v>
      </c>
      <c r="AA38" s="72">
        <v>125233</v>
      </c>
      <c r="AB38" s="72">
        <v>277364</v>
      </c>
      <c r="AC38" s="72">
        <v>184909</v>
      </c>
      <c r="AD38" s="72">
        <v>409208</v>
      </c>
      <c r="AE38" s="72">
        <v>310142</v>
      </c>
      <c r="AF38" s="72">
        <v>723036</v>
      </c>
      <c r="AG38" s="72">
        <v>623970</v>
      </c>
      <c r="AH38" s="42" t="str">
        <f t="shared" si="1"/>
        <v>○</v>
      </c>
      <c r="AI38" s="42" t="str">
        <f t="shared" si="2"/>
        <v>○</v>
      </c>
      <c r="AJ38" s="42" t="str">
        <f t="shared" si="3"/>
        <v>○</v>
      </c>
      <c r="AK38" s="42" t="str">
        <f t="shared" si="4"/>
        <v>○</v>
      </c>
      <c r="AL38" s="42" t="str">
        <f t="shared" si="5"/>
        <v>○</v>
      </c>
      <c r="AM38" s="42" t="str">
        <f t="shared" si="6"/>
        <v>○</v>
      </c>
      <c r="AN38" s="42" t="str">
        <f t="shared" si="7"/>
        <v>○</v>
      </c>
    </row>
    <row r="39" spans="1:40" ht="16.5" customHeight="1">
      <c r="A39" s="44">
        <v>31</v>
      </c>
      <c r="B39" s="49" t="s">
        <v>61</v>
      </c>
      <c r="C39" s="66">
        <v>98097</v>
      </c>
      <c r="D39" s="66">
        <v>97955</v>
      </c>
      <c r="E39" s="66">
        <v>714</v>
      </c>
      <c r="F39" s="66">
        <v>80905</v>
      </c>
      <c r="G39" s="66">
        <v>80905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1474</v>
      </c>
      <c r="P39" s="66">
        <v>1474</v>
      </c>
      <c r="Q39" s="66">
        <v>0</v>
      </c>
      <c r="R39" s="44">
        <v>31</v>
      </c>
      <c r="S39" s="49" t="str">
        <f t="shared" si="0"/>
        <v>粟 国 村</v>
      </c>
      <c r="T39" s="72">
        <v>12104</v>
      </c>
      <c r="U39" s="72">
        <v>12104</v>
      </c>
      <c r="V39" s="72">
        <v>0</v>
      </c>
      <c r="W39" s="72">
        <v>192580</v>
      </c>
      <c r="X39" s="72">
        <v>192438</v>
      </c>
      <c r="Y39" s="72">
        <v>714</v>
      </c>
      <c r="Z39" s="72">
        <v>152864</v>
      </c>
      <c r="AA39" s="72">
        <v>152864</v>
      </c>
      <c r="AB39" s="72">
        <v>395879</v>
      </c>
      <c r="AC39" s="72">
        <v>252446</v>
      </c>
      <c r="AD39" s="72">
        <v>548743</v>
      </c>
      <c r="AE39" s="72">
        <v>405310</v>
      </c>
      <c r="AF39" s="72">
        <v>741323</v>
      </c>
      <c r="AG39" s="72">
        <v>597748</v>
      </c>
      <c r="AH39" s="42" t="str">
        <f t="shared" si="1"/>
        <v>○</v>
      </c>
      <c r="AI39" s="42" t="str">
        <f t="shared" si="2"/>
        <v>○</v>
      </c>
      <c r="AJ39" s="42" t="str">
        <f t="shared" si="3"/>
        <v>○</v>
      </c>
      <c r="AK39" s="42" t="str">
        <f t="shared" si="4"/>
        <v>○</v>
      </c>
      <c r="AL39" s="42" t="str">
        <f t="shared" si="5"/>
        <v>○</v>
      </c>
      <c r="AM39" s="42" t="str">
        <f t="shared" si="6"/>
        <v>○</v>
      </c>
      <c r="AN39" s="42" t="str">
        <f t="shared" si="7"/>
        <v>○</v>
      </c>
    </row>
    <row r="40" spans="1:40" ht="16.5" customHeight="1">
      <c r="A40" s="44">
        <v>32</v>
      </c>
      <c r="B40" s="49" t="s">
        <v>62</v>
      </c>
      <c r="C40" s="66">
        <v>61689</v>
      </c>
      <c r="D40" s="66">
        <v>56700</v>
      </c>
      <c r="E40" s="66">
        <v>4988</v>
      </c>
      <c r="F40" s="66">
        <v>41838</v>
      </c>
      <c r="G40" s="66">
        <v>41838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2620</v>
      </c>
      <c r="P40" s="66">
        <v>2620</v>
      </c>
      <c r="Q40" s="66">
        <v>0</v>
      </c>
      <c r="R40" s="44">
        <v>32</v>
      </c>
      <c r="S40" s="49" t="str">
        <f t="shared" si="0"/>
        <v>渡名喜村</v>
      </c>
      <c r="T40" s="72">
        <v>491</v>
      </c>
      <c r="U40" s="72">
        <v>491</v>
      </c>
      <c r="V40" s="72">
        <v>0</v>
      </c>
      <c r="W40" s="72">
        <v>106638</v>
      </c>
      <c r="X40" s="72">
        <v>101649</v>
      </c>
      <c r="Y40" s="72">
        <v>4988</v>
      </c>
      <c r="Z40" s="72">
        <v>57205</v>
      </c>
      <c r="AA40" s="72">
        <v>57205</v>
      </c>
      <c r="AB40" s="72">
        <v>320792</v>
      </c>
      <c r="AC40" s="72">
        <v>100255</v>
      </c>
      <c r="AD40" s="72">
        <v>377997</v>
      </c>
      <c r="AE40" s="72">
        <v>157460</v>
      </c>
      <c r="AF40" s="72">
        <v>484635</v>
      </c>
      <c r="AG40" s="72">
        <v>259109</v>
      </c>
      <c r="AH40" s="42" t="str">
        <f t="shared" si="1"/>
        <v>○</v>
      </c>
      <c r="AI40" s="42" t="str">
        <f t="shared" si="2"/>
        <v>○</v>
      </c>
      <c r="AJ40" s="42" t="str">
        <f t="shared" si="3"/>
        <v>○</v>
      </c>
      <c r="AK40" s="42" t="str">
        <f t="shared" si="4"/>
        <v>○</v>
      </c>
      <c r="AL40" s="42" t="str">
        <f t="shared" si="5"/>
        <v>○</v>
      </c>
      <c r="AM40" s="42" t="str">
        <f t="shared" si="6"/>
        <v>○</v>
      </c>
      <c r="AN40" s="42" t="str">
        <f t="shared" si="7"/>
        <v>○</v>
      </c>
    </row>
    <row r="41" spans="1:40" ht="16.5" customHeight="1">
      <c r="A41" s="45">
        <v>33</v>
      </c>
      <c r="B41" s="50" t="s">
        <v>63</v>
      </c>
      <c r="C41" s="67">
        <v>428522</v>
      </c>
      <c r="D41" s="67">
        <v>427596</v>
      </c>
      <c r="E41" s="67">
        <v>927</v>
      </c>
      <c r="F41" s="67">
        <v>1192091</v>
      </c>
      <c r="G41" s="67">
        <v>1182039</v>
      </c>
      <c r="H41" s="67">
        <v>10051</v>
      </c>
      <c r="I41" s="67">
        <v>890</v>
      </c>
      <c r="J41" s="67">
        <v>659</v>
      </c>
      <c r="K41" s="67">
        <v>232</v>
      </c>
      <c r="L41" s="67">
        <v>0</v>
      </c>
      <c r="M41" s="67">
        <v>0</v>
      </c>
      <c r="N41" s="67">
        <v>0</v>
      </c>
      <c r="O41" s="67">
        <v>15092</v>
      </c>
      <c r="P41" s="67">
        <v>15092</v>
      </c>
      <c r="Q41" s="67">
        <v>0</v>
      </c>
      <c r="R41" s="45">
        <v>33</v>
      </c>
      <c r="S41" s="50" t="str">
        <f t="shared" si="0"/>
        <v>南大東村</v>
      </c>
      <c r="T41" s="73">
        <v>122097</v>
      </c>
      <c r="U41" s="73">
        <v>122097</v>
      </c>
      <c r="V41" s="73">
        <v>0</v>
      </c>
      <c r="W41" s="73">
        <v>1758692</v>
      </c>
      <c r="X41" s="73">
        <v>1747483</v>
      </c>
      <c r="Y41" s="73">
        <v>11210</v>
      </c>
      <c r="Z41" s="73">
        <v>1015619</v>
      </c>
      <c r="AA41" s="73">
        <v>408217</v>
      </c>
      <c r="AB41" s="73">
        <v>715527</v>
      </c>
      <c r="AC41" s="73">
        <v>477729</v>
      </c>
      <c r="AD41" s="73">
        <v>1731146</v>
      </c>
      <c r="AE41" s="73">
        <v>885946</v>
      </c>
      <c r="AF41" s="73">
        <v>3489838</v>
      </c>
      <c r="AG41" s="73">
        <v>2633429</v>
      </c>
      <c r="AH41" s="42" t="str">
        <f t="shared" si="1"/>
        <v>○</v>
      </c>
      <c r="AI41" s="42" t="str">
        <f t="shared" si="2"/>
        <v>○</v>
      </c>
      <c r="AJ41" s="42" t="str">
        <f t="shared" si="3"/>
        <v>○</v>
      </c>
      <c r="AK41" s="42" t="str">
        <f t="shared" si="4"/>
        <v>○</v>
      </c>
      <c r="AL41" s="42" t="str">
        <f t="shared" si="5"/>
        <v>○</v>
      </c>
      <c r="AM41" s="42" t="str">
        <f t="shared" si="6"/>
        <v>○</v>
      </c>
      <c r="AN41" s="42" t="str">
        <f t="shared" si="7"/>
        <v>○</v>
      </c>
    </row>
    <row r="42" spans="1:40" ht="16.5" customHeight="1">
      <c r="A42" s="44">
        <v>34</v>
      </c>
      <c r="B42" s="49" t="s">
        <v>64</v>
      </c>
      <c r="C42" s="66">
        <v>177034</v>
      </c>
      <c r="D42" s="66">
        <v>177034</v>
      </c>
      <c r="E42" s="66">
        <v>0</v>
      </c>
      <c r="F42" s="66">
        <v>738741</v>
      </c>
      <c r="G42" s="66">
        <v>738741</v>
      </c>
      <c r="H42" s="66">
        <v>0</v>
      </c>
      <c r="I42" s="66">
        <v>177</v>
      </c>
      <c r="J42" s="66">
        <v>177</v>
      </c>
      <c r="K42" s="66">
        <v>0</v>
      </c>
      <c r="L42" s="66">
        <v>0</v>
      </c>
      <c r="M42" s="66">
        <v>0</v>
      </c>
      <c r="N42" s="66">
        <v>0</v>
      </c>
      <c r="O42" s="66">
        <v>47079</v>
      </c>
      <c r="P42" s="66">
        <v>47079</v>
      </c>
      <c r="Q42" s="66">
        <v>0</v>
      </c>
      <c r="R42" s="44">
        <v>34</v>
      </c>
      <c r="S42" s="49" t="str">
        <f t="shared" si="0"/>
        <v>北大東村</v>
      </c>
      <c r="T42" s="72">
        <v>61659</v>
      </c>
      <c r="U42" s="72">
        <v>61659</v>
      </c>
      <c r="V42" s="72">
        <v>0</v>
      </c>
      <c r="W42" s="72">
        <v>1024690</v>
      </c>
      <c r="X42" s="72">
        <v>1024690</v>
      </c>
      <c r="Y42" s="72">
        <v>0</v>
      </c>
      <c r="Z42" s="72">
        <v>1718228</v>
      </c>
      <c r="AA42" s="72">
        <v>493809</v>
      </c>
      <c r="AB42" s="72">
        <v>284627</v>
      </c>
      <c r="AC42" s="72">
        <v>195127</v>
      </c>
      <c r="AD42" s="72">
        <v>2002855</v>
      </c>
      <c r="AE42" s="72">
        <v>688936</v>
      </c>
      <c r="AF42" s="72">
        <v>3027545</v>
      </c>
      <c r="AG42" s="72">
        <v>1713626</v>
      </c>
      <c r="AH42" s="42" t="str">
        <f t="shared" si="1"/>
        <v>○</v>
      </c>
      <c r="AI42" s="42" t="str">
        <f t="shared" si="2"/>
        <v>○</v>
      </c>
      <c r="AJ42" s="42" t="str">
        <f t="shared" si="3"/>
        <v>○</v>
      </c>
      <c r="AK42" s="42" t="str">
        <f t="shared" si="4"/>
        <v>○</v>
      </c>
      <c r="AL42" s="42" t="str">
        <f t="shared" si="5"/>
        <v>○</v>
      </c>
      <c r="AM42" s="42" t="str">
        <f t="shared" si="6"/>
        <v>○</v>
      </c>
      <c r="AN42" s="42" t="str">
        <f t="shared" si="7"/>
        <v>○</v>
      </c>
    </row>
    <row r="43" spans="1:40" ht="16.5" customHeight="1">
      <c r="A43" s="44">
        <v>35</v>
      </c>
      <c r="B43" s="49" t="s">
        <v>65</v>
      </c>
      <c r="C43" s="66">
        <v>256781</v>
      </c>
      <c r="D43" s="66">
        <v>256781</v>
      </c>
      <c r="E43" s="66">
        <v>0</v>
      </c>
      <c r="F43" s="66">
        <v>247967</v>
      </c>
      <c r="G43" s="66">
        <v>246594</v>
      </c>
      <c r="H43" s="66">
        <v>1373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972</v>
      </c>
      <c r="P43" s="66">
        <v>972</v>
      </c>
      <c r="Q43" s="66">
        <v>0</v>
      </c>
      <c r="R43" s="44">
        <v>35</v>
      </c>
      <c r="S43" s="49" t="str">
        <f t="shared" si="0"/>
        <v>伊平屋村</v>
      </c>
      <c r="T43" s="72">
        <v>53502</v>
      </c>
      <c r="U43" s="72">
        <v>53502</v>
      </c>
      <c r="V43" s="72">
        <v>0</v>
      </c>
      <c r="W43" s="72">
        <v>559222</v>
      </c>
      <c r="X43" s="72">
        <v>557849</v>
      </c>
      <c r="Y43" s="72">
        <v>1373</v>
      </c>
      <c r="Z43" s="72">
        <v>73307</v>
      </c>
      <c r="AA43" s="72">
        <v>73307</v>
      </c>
      <c r="AB43" s="72">
        <v>456359</v>
      </c>
      <c r="AC43" s="72">
        <v>304239</v>
      </c>
      <c r="AD43" s="72">
        <v>529666</v>
      </c>
      <c r="AE43" s="72">
        <v>377546</v>
      </c>
      <c r="AF43" s="72">
        <v>1088888</v>
      </c>
      <c r="AG43" s="72">
        <v>935395</v>
      </c>
      <c r="AH43" s="42" t="str">
        <f t="shared" si="1"/>
        <v>○</v>
      </c>
      <c r="AI43" s="42" t="str">
        <f t="shared" si="2"/>
        <v>○</v>
      </c>
      <c r="AJ43" s="42" t="str">
        <f t="shared" si="3"/>
        <v>○</v>
      </c>
      <c r="AK43" s="42" t="str">
        <f t="shared" si="4"/>
        <v>○</v>
      </c>
      <c r="AL43" s="42" t="str">
        <f t="shared" si="5"/>
        <v>○</v>
      </c>
      <c r="AM43" s="42" t="str">
        <f t="shared" si="6"/>
        <v>○</v>
      </c>
      <c r="AN43" s="42" t="str">
        <f t="shared" si="7"/>
        <v>○</v>
      </c>
    </row>
    <row r="44" spans="1:40" ht="16.5" customHeight="1">
      <c r="A44" s="44">
        <v>36</v>
      </c>
      <c r="B44" s="49" t="s">
        <v>66</v>
      </c>
      <c r="C44" s="66">
        <v>175945</v>
      </c>
      <c r="D44" s="66">
        <v>173691</v>
      </c>
      <c r="E44" s="66">
        <v>2254</v>
      </c>
      <c r="F44" s="66">
        <v>241351</v>
      </c>
      <c r="G44" s="66">
        <v>240679</v>
      </c>
      <c r="H44" s="66">
        <v>671</v>
      </c>
      <c r="I44" s="66">
        <v>15293</v>
      </c>
      <c r="J44" s="66">
        <v>15293</v>
      </c>
      <c r="K44" s="66">
        <v>0</v>
      </c>
      <c r="L44" s="66">
        <v>0</v>
      </c>
      <c r="M44" s="66">
        <v>0</v>
      </c>
      <c r="N44" s="66">
        <v>0</v>
      </c>
      <c r="O44" s="66">
        <v>6175</v>
      </c>
      <c r="P44" s="66">
        <v>6175</v>
      </c>
      <c r="Q44" s="66">
        <v>0</v>
      </c>
      <c r="R44" s="44">
        <v>36</v>
      </c>
      <c r="S44" s="49" t="str">
        <f t="shared" si="0"/>
        <v>伊是名村</v>
      </c>
      <c r="T44" s="72">
        <v>32784</v>
      </c>
      <c r="U44" s="72">
        <v>32784</v>
      </c>
      <c r="V44" s="72">
        <v>0</v>
      </c>
      <c r="W44" s="72">
        <v>471548</v>
      </c>
      <c r="X44" s="72">
        <v>468622</v>
      </c>
      <c r="Y44" s="72">
        <v>2925</v>
      </c>
      <c r="Z44" s="72">
        <v>82238</v>
      </c>
      <c r="AA44" s="72">
        <v>82238</v>
      </c>
      <c r="AB44" s="72">
        <v>866626</v>
      </c>
      <c r="AC44" s="72">
        <v>577750</v>
      </c>
      <c r="AD44" s="72">
        <v>948864</v>
      </c>
      <c r="AE44" s="72">
        <v>659988</v>
      </c>
      <c r="AF44" s="72">
        <v>1420412</v>
      </c>
      <c r="AG44" s="72">
        <v>1128610</v>
      </c>
      <c r="AH44" s="42" t="str">
        <f t="shared" si="1"/>
        <v>○</v>
      </c>
      <c r="AI44" s="42" t="str">
        <f t="shared" si="2"/>
        <v>○</v>
      </c>
      <c r="AJ44" s="42" t="str">
        <f t="shared" si="3"/>
        <v>○</v>
      </c>
      <c r="AK44" s="42" t="str">
        <f t="shared" si="4"/>
        <v>○</v>
      </c>
      <c r="AL44" s="42" t="str">
        <f t="shared" si="5"/>
        <v>○</v>
      </c>
      <c r="AM44" s="42" t="str">
        <f t="shared" si="6"/>
        <v>○</v>
      </c>
      <c r="AN44" s="42" t="str">
        <f t="shared" si="7"/>
        <v>○</v>
      </c>
    </row>
    <row r="45" spans="1:40" ht="16.5" customHeight="1">
      <c r="A45" s="44">
        <v>37</v>
      </c>
      <c r="B45" s="49" t="s">
        <v>67</v>
      </c>
      <c r="C45" s="66">
        <v>983653</v>
      </c>
      <c r="D45" s="66">
        <v>972789</v>
      </c>
      <c r="E45" s="66">
        <v>11538</v>
      </c>
      <c r="F45" s="66">
        <v>1780247</v>
      </c>
      <c r="G45" s="66">
        <v>1768946</v>
      </c>
      <c r="H45" s="66">
        <v>17964</v>
      </c>
      <c r="I45" s="66">
        <v>638</v>
      </c>
      <c r="J45" s="66">
        <v>638</v>
      </c>
      <c r="K45" s="66">
        <v>0</v>
      </c>
      <c r="L45" s="66">
        <v>98</v>
      </c>
      <c r="M45" s="66">
        <v>98</v>
      </c>
      <c r="N45" s="66">
        <v>0</v>
      </c>
      <c r="O45" s="66">
        <v>10405</v>
      </c>
      <c r="P45" s="66">
        <v>10405</v>
      </c>
      <c r="Q45" s="66">
        <v>0</v>
      </c>
      <c r="R45" s="44">
        <v>37</v>
      </c>
      <c r="S45" s="49" t="str">
        <f t="shared" si="0"/>
        <v>久米島町</v>
      </c>
      <c r="T45" s="72">
        <v>333818</v>
      </c>
      <c r="U45" s="72">
        <v>333759</v>
      </c>
      <c r="V45" s="72">
        <v>298</v>
      </c>
      <c r="W45" s="72">
        <v>3108859</v>
      </c>
      <c r="X45" s="72">
        <v>3086635</v>
      </c>
      <c r="Y45" s="72">
        <v>29800</v>
      </c>
      <c r="Z45" s="72">
        <v>2497825</v>
      </c>
      <c r="AA45" s="72">
        <v>893833</v>
      </c>
      <c r="AB45" s="72">
        <v>1879020</v>
      </c>
      <c r="AC45" s="72">
        <v>1149779</v>
      </c>
      <c r="AD45" s="72">
        <v>4376845</v>
      </c>
      <c r="AE45" s="72">
        <v>2043612</v>
      </c>
      <c r="AF45" s="72">
        <v>7485704</v>
      </c>
      <c r="AG45" s="72">
        <v>5130247</v>
      </c>
      <c r="AH45" s="42" t="str">
        <f t="shared" si="1"/>
        <v>○</v>
      </c>
      <c r="AI45" s="42" t="str">
        <f t="shared" si="2"/>
        <v>○</v>
      </c>
      <c r="AJ45" s="42" t="str">
        <f t="shared" si="3"/>
        <v>○</v>
      </c>
      <c r="AK45" s="42" t="str">
        <f t="shared" si="4"/>
        <v>○</v>
      </c>
      <c r="AL45" s="42" t="str">
        <f t="shared" si="5"/>
        <v>○</v>
      </c>
      <c r="AM45" s="42" t="str">
        <f t="shared" si="6"/>
        <v>○</v>
      </c>
      <c r="AN45" s="42" t="str">
        <f t="shared" si="7"/>
        <v>○</v>
      </c>
    </row>
    <row r="46" spans="1:40" ht="16.5" customHeight="1">
      <c r="A46" s="44">
        <v>38</v>
      </c>
      <c r="B46" s="49" t="s">
        <v>68</v>
      </c>
      <c r="C46" s="66">
        <v>2762863</v>
      </c>
      <c r="D46" s="66">
        <v>2762863</v>
      </c>
      <c r="E46" s="66">
        <v>0</v>
      </c>
      <c r="F46" s="66">
        <v>2318002</v>
      </c>
      <c r="G46" s="66">
        <v>2141627</v>
      </c>
      <c r="H46" s="66">
        <v>322886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50401</v>
      </c>
      <c r="P46" s="66">
        <v>50401</v>
      </c>
      <c r="Q46" s="66">
        <v>0</v>
      </c>
      <c r="R46" s="44">
        <v>38</v>
      </c>
      <c r="S46" s="49" t="str">
        <f t="shared" si="0"/>
        <v>八重瀬町</v>
      </c>
      <c r="T46" s="72">
        <v>1446997</v>
      </c>
      <c r="U46" s="72">
        <v>1446997</v>
      </c>
      <c r="V46" s="72">
        <v>0</v>
      </c>
      <c r="W46" s="72">
        <v>6578263</v>
      </c>
      <c r="X46" s="72">
        <v>6401888</v>
      </c>
      <c r="Y46" s="72">
        <v>322886</v>
      </c>
      <c r="Z46" s="72">
        <v>1249718</v>
      </c>
      <c r="AA46" s="72">
        <v>1249315</v>
      </c>
      <c r="AB46" s="72">
        <v>4860669</v>
      </c>
      <c r="AC46" s="72">
        <v>2705886</v>
      </c>
      <c r="AD46" s="72">
        <v>6110387</v>
      </c>
      <c r="AE46" s="72">
        <v>3955201</v>
      </c>
      <c r="AF46" s="72">
        <v>12688650</v>
      </c>
      <c r="AG46" s="72">
        <v>10357089</v>
      </c>
      <c r="AH46" s="42" t="str">
        <f t="shared" si="1"/>
        <v>○</v>
      </c>
      <c r="AI46" s="42" t="str">
        <f t="shared" si="2"/>
        <v>○</v>
      </c>
      <c r="AJ46" s="42" t="str">
        <f t="shared" si="3"/>
        <v>○</v>
      </c>
      <c r="AK46" s="42" t="str">
        <f t="shared" si="4"/>
        <v>○</v>
      </c>
      <c r="AL46" s="42" t="str">
        <f t="shared" si="5"/>
        <v>○</v>
      </c>
      <c r="AM46" s="42" t="str">
        <f t="shared" si="6"/>
        <v>○</v>
      </c>
      <c r="AN46" s="42" t="str">
        <f t="shared" si="7"/>
        <v>○</v>
      </c>
    </row>
    <row r="47" spans="1:40" ht="16.5" customHeight="1">
      <c r="A47" s="44">
        <v>39</v>
      </c>
      <c r="B47" s="49" t="s">
        <v>69</v>
      </c>
      <c r="C47" s="66">
        <v>97371</v>
      </c>
      <c r="D47" s="66">
        <v>83843</v>
      </c>
      <c r="E47" s="66">
        <v>13841</v>
      </c>
      <c r="F47" s="66">
        <v>221663</v>
      </c>
      <c r="G47" s="66">
        <v>217163</v>
      </c>
      <c r="H47" s="66">
        <v>4500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228</v>
      </c>
      <c r="P47" s="66">
        <v>228</v>
      </c>
      <c r="Q47" s="66">
        <v>0</v>
      </c>
      <c r="R47" s="44">
        <v>39</v>
      </c>
      <c r="S47" s="49" t="str">
        <f t="shared" si="0"/>
        <v>多良間村</v>
      </c>
      <c r="T47" s="72">
        <v>23817</v>
      </c>
      <c r="U47" s="72">
        <v>23525</v>
      </c>
      <c r="V47" s="72">
        <v>1460</v>
      </c>
      <c r="W47" s="72">
        <v>343079</v>
      </c>
      <c r="X47" s="72">
        <v>324759</v>
      </c>
      <c r="Y47" s="72">
        <v>19801</v>
      </c>
      <c r="Z47" s="72">
        <v>1020771</v>
      </c>
      <c r="AA47" s="72">
        <v>387368</v>
      </c>
      <c r="AB47" s="72">
        <v>1052784</v>
      </c>
      <c r="AC47" s="72">
        <v>674126</v>
      </c>
      <c r="AD47" s="72">
        <v>2073555</v>
      </c>
      <c r="AE47" s="72">
        <v>1061494</v>
      </c>
      <c r="AF47" s="72">
        <v>2416634</v>
      </c>
      <c r="AG47" s="72">
        <v>1386253</v>
      </c>
      <c r="AH47" s="42" t="str">
        <f t="shared" si="1"/>
        <v>○</v>
      </c>
      <c r="AI47" s="42" t="str">
        <f t="shared" si="2"/>
        <v>○</v>
      </c>
      <c r="AJ47" s="42" t="str">
        <f t="shared" si="3"/>
        <v>○</v>
      </c>
      <c r="AK47" s="42" t="str">
        <f t="shared" si="4"/>
        <v>○</v>
      </c>
      <c r="AL47" s="42" t="str">
        <f t="shared" si="5"/>
        <v>○</v>
      </c>
      <c r="AM47" s="42" t="str">
        <f t="shared" si="6"/>
        <v>○</v>
      </c>
      <c r="AN47" s="42" t="str">
        <f t="shared" si="7"/>
        <v>○</v>
      </c>
    </row>
    <row r="48" spans="1:40" ht="16.5" customHeight="1">
      <c r="A48" s="44">
        <v>40</v>
      </c>
      <c r="B48" s="49" t="s">
        <v>70</v>
      </c>
      <c r="C48" s="66">
        <v>1870037</v>
      </c>
      <c r="D48" s="66">
        <v>1857787</v>
      </c>
      <c r="E48" s="66">
        <v>12248</v>
      </c>
      <c r="F48" s="66">
        <v>698125</v>
      </c>
      <c r="G48" s="66">
        <v>671239</v>
      </c>
      <c r="H48" s="66">
        <v>28080</v>
      </c>
      <c r="I48" s="66">
        <v>54149</v>
      </c>
      <c r="J48" s="66">
        <v>48798</v>
      </c>
      <c r="K48" s="66">
        <v>712</v>
      </c>
      <c r="L48" s="66">
        <v>0</v>
      </c>
      <c r="M48" s="66">
        <v>0</v>
      </c>
      <c r="N48" s="66">
        <v>0</v>
      </c>
      <c r="O48" s="66">
        <v>77440</v>
      </c>
      <c r="P48" s="66">
        <v>77440</v>
      </c>
      <c r="Q48" s="66">
        <v>0</v>
      </c>
      <c r="R48" s="44">
        <v>40</v>
      </c>
      <c r="S48" s="49" t="str">
        <f t="shared" si="0"/>
        <v>竹 富 町</v>
      </c>
      <c r="T48" s="72">
        <v>274413</v>
      </c>
      <c r="U48" s="72">
        <v>274413</v>
      </c>
      <c r="V48" s="72">
        <v>0</v>
      </c>
      <c r="W48" s="72">
        <v>2974164</v>
      </c>
      <c r="X48" s="72">
        <v>2929677</v>
      </c>
      <c r="Y48" s="72">
        <v>41040</v>
      </c>
      <c r="Z48" s="72">
        <v>676844</v>
      </c>
      <c r="AA48" s="72">
        <v>670233</v>
      </c>
      <c r="AB48" s="72">
        <v>3543886</v>
      </c>
      <c r="AC48" s="72">
        <v>1948164</v>
      </c>
      <c r="AD48" s="72">
        <v>4220730</v>
      </c>
      <c r="AE48" s="72">
        <v>2618397</v>
      </c>
      <c r="AF48" s="72">
        <v>7194894</v>
      </c>
      <c r="AG48" s="72">
        <v>5548074</v>
      </c>
      <c r="AH48" s="42" t="str">
        <f t="shared" si="1"/>
        <v>○</v>
      </c>
      <c r="AI48" s="42" t="str">
        <f t="shared" si="2"/>
        <v>○</v>
      </c>
      <c r="AJ48" s="42" t="str">
        <f t="shared" si="3"/>
        <v>○</v>
      </c>
      <c r="AK48" s="42" t="str">
        <f t="shared" si="4"/>
        <v>○</v>
      </c>
      <c r="AL48" s="42" t="str">
        <f t="shared" si="5"/>
        <v>○</v>
      </c>
      <c r="AM48" s="42" t="str">
        <f t="shared" si="6"/>
        <v>○</v>
      </c>
      <c r="AN48" s="42" t="str">
        <f t="shared" si="7"/>
        <v>○</v>
      </c>
    </row>
    <row r="49" spans="1:40" ht="16.5" customHeight="1">
      <c r="A49" s="44">
        <v>41</v>
      </c>
      <c r="B49" s="49" t="s">
        <v>71</v>
      </c>
      <c r="C49" s="66">
        <v>517927</v>
      </c>
      <c r="D49" s="66">
        <v>471968</v>
      </c>
      <c r="E49" s="66">
        <v>45959</v>
      </c>
      <c r="F49" s="66">
        <v>534487</v>
      </c>
      <c r="G49" s="66">
        <v>525174</v>
      </c>
      <c r="H49" s="66">
        <v>9313</v>
      </c>
      <c r="I49" s="66">
        <v>111461</v>
      </c>
      <c r="J49" s="66">
        <v>111461</v>
      </c>
      <c r="K49" s="66">
        <v>0</v>
      </c>
      <c r="L49" s="66">
        <v>0</v>
      </c>
      <c r="M49" s="66">
        <v>0</v>
      </c>
      <c r="N49" s="66">
        <v>0</v>
      </c>
      <c r="O49" s="66">
        <v>22302</v>
      </c>
      <c r="P49" s="66">
        <v>22302</v>
      </c>
      <c r="Q49" s="66">
        <v>0</v>
      </c>
      <c r="R49" s="44">
        <v>41</v>
      </c>
      <c r="S49" s="49" t="str">
        <f t="shared" si="0"/>
        <v>与那国町</v>
      </c>
      <c r="T49" s="72">
        <v>83047</v>
      </c>
      <c r="U49" s="72">
        <v>83047</v>
      </c>
      <c r="V49" s="72">
        <v>0</v>
      </c>
      <c r="W49" s="72">
        <v>1269224</v>
      </c>
      <c r="X49" s="72">
        <v>1213952</v>
      </c>
      <c r="Y49" s="72">
        <v>55272</v>
      </c>
      <c r="Z49" s="72">
        <v>1490689</v>
      </c>
      <c r="AA49" s="72">
        <v>542397</v>
      </c>
      <c r="AB49" s="72">
        <v>1279421</v>
      </c>
      <c r="AC49" s="72">
        <v>661898</v>
      </c>
      <c r="AD49" s="72">
        <v>2770110</v>
      </c>
      <c r="AE49" s="72">
        <v>1204295</v>
      </c>
      <c r="AF49" s="72">
        <v>4039334</v>
      </c>
      <c r="AG49" s="72">
        <v>2418247</v>
      </c>
      <c r="AH49" s="42" t="str">
        <f t="shared" si="1"/>
        <v>○</v>
      </c>
      <c r="AI49" s="42" t="str">
        <f t="shared" si="2"/>
        <v>○</v>
      </c>
      <c r="AJ49" s="42" t="str">
        <f t="shared" si="3"/>
        <v>○</v>
      </c>
      <c r="AK49" s="42" t="str">
        <f t="shared" si="4"/>
        <v>○</v>
      </c>
      <c r="AL49" s="42" t="str">
        <f t="shared" si="5"/>
        <v>○</v>
      </c>
      <c r="AM49" s="42" t="str">
        <f t="shared" si="6"/>
        <v>○</v>
      </c>
      <c r="AN49" s="42" t="str">
        <f t="shared" si="7"/>
        <v>○</v>
      </c>
    </row>
    <row r="50" spans="1:40" ht="16.5" customHeight="1">
      <c r="A50" s="57"/>
      <c r="B50" s="59" t="s">
        <v>85</v>
      </c>
      <c r="C50" s="69">
        <f>SUM(C20:C49)</f>
        <v>53113739</v>
      </c>
      <c r="D50" s="69">
        <f aca="true" t="shared" si="10" ref="D50:Q50">SUM(D20:D49)</f>
        <v>52915324</v>
      </c>
      <c r="E50" s="69">
        <f t="shared" si="10"/>
        <v>189066</v>
      </c>
      <c r="F50" s="69">
        <f t="shared" si="10"/>
        <v>51408576</v>
      </c>
      <c r="G50" s="69">
        <f t="shared" si="10"/>
        <v>49365267</v>
      </c>
      <c r="H50" s="69">
        <f t="shared" si="10"/>
        <v>3392530</v>
      </c>
      <c r="I50" s="69">
        <f t="shared" si="10"/>
        <v>1571741</v>
      </c>
      <c r="J50" s="69">
        <f t="shared" si="10"/>
        <v>1195025</v>
      </c>
      <c r="K50" s="69">
        <f t="shared" si="10"/>
        <v>372077</v>
      </c>
      <c r="L50" s="69">
        <f t="shared" si="10"/>
        <v>13464</v>
      </c>
      <c r="M50" s="69">
        <f t="shared" si="10"/>
        <v>13464</v>
      </c>
      <c r="N50" s="69">
        <f t="shared" si="10"/>
        <v>0</v>
      </c>
      <c r="O50" s="69">
        <f t="shared" si="10"/>
        <v>1874480</v>
      </c>
      <c r="P50" s="69">
        <f t="shared" si="10"/>
        <v>1874480</v>
      </c>
      <c r="Q50" s="69">
        <f t="shared" si="10"/>
        <v>0</v>
      </c>
      <c r="R50" s="57"/>
      <c r="S50" s="58" t="s">
        <v>10</v>
      </c>
      <c r="T50" s="75">
        <f aca="true" t="shared" si="11" ref="T50:AG50">SUM(T20:T49)</f>
        <v>23987814</v>
      </c>
      <c r="U50" s="75">
        <f t="shared" si="11"/>
        <v>23984140</v>
      </c>
      <c r="V50" s="75">
        <f t="shared" si="11"/>
        <v>9572</v>
      </c>
      <c r="W50" s="75">
        <f t="shared" si="11"/>
        <v>131969814</v>
      </c>
      <c r="X50" s="75">
        <f t="shared" si="11"/>
        <v>129347700</v>
      </c>
      <c r="Y50" s="75">
        <f t="shared" si="11"/>
        <v>3963245</v>
      </c>
      <c r="Z50" s="75">
        <f t="shared" si="11"/>
        <v>17024023</v>
      </c>
      <c r="AA50" s="75">
        <f t="shared" si="11"/>
        <v>11027522</v>
      </c>
      <c r="AB50" s="75">
        <f t="shared" si="11"/>
        <v>131596579</v>
      </c>
      <c r="AC50" s="75">
        <f t="shared" si="11"/>
        <v>83652572</v>
      </c>
      <c r="AD50" s="75">
        <f t="shared" si="11"/>
        <v>148620602</v>
      </c>
      <c r="AE50" s="75">
        <f t="shared" si="11"/>
        <v>94680094</v>
      </c>
      <c r="AF50" s="75">
        <f t="shared" si="11"/>
        <v>280590416</v>
      </c>
      <c r="AG50" s="75">
        <f t="shared" si="11"/>
        <v>224027794</v>
      </c>
      <c r="AH50" s="42" t="str">
        <f t="shared" si="1"/>
        <v>○</v>
      </c>
      <c r="AI50" s="42" t="str">
        <f t="shared" si="2"/>
        <v>○</v>
      </c>
      <c r="AJ50" s="42" t="str">
        <f t="shared" si="3"/>
        <v>○</v>
      </c>
      <c r="AK50" s="42" t="str">
        <f t="shared" si="4"/>
        <v>○</v>
      </c>
      <c r="AL50" s="42" t="str">
        <f t="shared" si="5"/>
        <v>○</v>
      </c>
      <c r="AM50" s="42" t="str">
        <f t="shared" si="6"/>
        <v>○</v>
      </c>
      <c r="AN50" s="42" t="str">
        <f t="shared" si="7"/>
        <v>○</v>
      </c>
    </row>
    <row r="51" spans="1:40" ht="16.5" customHeight="1">
      <c r="A51" s="46"/>
      <c r="B51" s="60" t="s">
        <v>86</v>
      </c>
      <c r="C51" s="70">
        <f aca="true" t="shared" si="12" ref="C51:Q51">C19+C50</f>
        <v>186351708</v>
      </c>
      <c r="D51" s="70">
        <f t="shared" si="12"/>
        <v>184197301</v>
      </c>
      <c r="E51" s="70">
        <f t="shared" si="12"/>
        <v>1712714</v>
      </c>
      <c r="F51" s="70">
        <f t="shared" si="12"/>
        <v>194256611</v>
      </c>
      <c r="G51" s="70">
        <f t="shared" si="12"/>
        <v>186381434</v>
      </c>
      <c r="H51" s="70">
        <f t="shared" si="12"/>
        <v>13227263</v>
      </c>
      <c r="I51" s="70">
        <f t="shared" si="12"/>
        <v>6868918</v>
      </c>
      <c r="J51" s="70">
        <f t="shared" si="12"/>
        <v>4708044</v>
      </c>
      <c r="K51" s="70">
        <f t="shared" si="12"/>
        <v>2117260</v>
      </c>
      <c r="L51" s="70">
        <f t="shared" si="12"/>
        <v>265704</v>
      </c>
      <c r="M51" s="70">
        <f t="shared" si="12"/>
        <v>265704</v>
      </c>
      <c r="N51" s="70">
        <f t="shared" si="12"/>
        <v>0</v>
      </c>
      <c r="O51" s="70">
        <f t="shared" si="12"/>
        <v>8693279</v>
      </c>
      <c r="P51" s="70">
        <f t="shared" si="12"/>
        <v>8197987</v>
      </c>
      <c r="Q51" s="70">
        <f t="shared" si="12"/>
        <v>989921</v>
      </c>
      <c r="R51" s="46"/>
      <c r="S51" s="47" t="s">
        <v>11</v>
      </c>
      <c r="T51" s="76">
        <f aca="true" t="shared" si="13" ref="T51:AG51">T19+T50</f>
        <v>109395266</v>
      </c>
      <c r="U51" s="76">
        <f t="shared" si="13"/>
        <v>109245878</v>
      </c>
      <c r="V51" s="76">
        <f t="shared" si="13"/>
        <v>137694</v>
      </c>
      <c r="W51" s="76">
        <f t="shared" si="13"/>
        <v>505831486</v>
      </c>
      <c r="X51" s="76">
        <f t="shared" si="13"/>
        <v>492996348</v>
      </c>
      <c r="Y51" s="76">
        <f t="shared" si="13"/>
        <v>18184852</v>
      </c>
      <c r="Z51" s="76">
        <f t="shared" si="13"/>
        <v>141806422</v>
      </c>
      <c r="AA51" s="76">
        <f t="shared" si="13"/>
        <v>102134168</v>
      </c>
      <c r="AB51" s="76">
        <f t="shared" si="13"/>
        <v>266159195</v>
      </c>
      <c r="AC51" s="76">
        <f t="shared" si="13"/>
        <v>168836579</v>
      </c>
      <c r="AD51" s="76">
        <f t="shared" si="13"/>
        <v>407965617</v>
      </c>
      <c r="AE51" s="76">
        <f t="shared" si="13"/>
        <v>270970747</v>
      </c>
      <c r="AF51" s="76">
        <f t="shared" si="13"/>
        <v>913797103</v>
      </c>
      <c r="AG51" s="76">
        <f t="shared" si="13"/>
        <v>763967095</v>
      </c>
      <c r="AH51" s="42" t="str">
        <f t="shared" si="1"/>
        <v>○</v>
      </c>
      <c r="AI51" s="42" t="str">
        <f t="shared" si="2"/>
        <v>○</v>
      </c>
      <c r="AJ51" s="42" t="str">
        <f t="shared" si="3"/>
        <v>○</v>
      </c>
      <c r="AK51" s="42" t="str">
        <f t="shared" si="4"/>
        <v>○</v>
      </c>
      <c r="AL51" s="42" t="str">
        <f t="shared" si="5"/>
        <v>○</v>
      </c>
      <c r="AM51" s="42" t="str">
        <f t="shared" si="6"/>
        <v>○</v>
      </c>
      <c r="AN51" s="42" t="str">
        <f t="shared" si="7"/>
        <v>○</v>
      </c>
    </row>
  </sheetData>
  <sheetProtection/>
  <mergeCells count="27">
    <mergeCell ref="C4:Q4"/>
    <mergeCell ref="R4:R7"/>
    <mergeCell ref="S4:S7"/>
    <mergeCell ref="T4:Y4"/>
    <mergeCell ref="I5:K5"/>
    <mergeCell ref="J6:K6"/>
    <mergeCell ref="L5:N5"/>
    <mergeCell ref="D6:E6"/>
    <mergeCell ref="F5:H5"/>
    <mergeCell ref="G6:H6"/>
    <mergeCell ref="U6:V6"/>
    <mergeCell ref="AF5:AF6"/>
    <mergeCell ref="M6:N6"/>
    <mergeCell ref="O5:Q5"/>
    <mergeCell ref="P6:Q6"/>
    <mergeCell ref="W5:Y5"/>
    <mergeCell ref="X6:Y6"/>
    <mergeCell ref="B4:B7"/>
    <mergeCell ref="A4:A7"/>
    <mergeCell ref="Z4:AE4"/>
    <mergeCell ref="AG5:AG6"/>
    <mergeCell ref="C5:E5"/>
    <mergeCell ref="T5:V5"/>
    <mergeCell ref="AF4:AG4"/>
    <mergeCell ref="Z5:AA6"/>
    <mergeCell ref="AB5:AC6"/>
    <mergeCell ref="AD5:AE6"/>
  </mergeCells>
  <printOptions/>
  <pageMargins left="1.141732283464567" right="0.8661417322834646" top="0.9448818897637796" bottom="0.35433070866141736" header="0.5118110236220472" footer="0.31496062992125984"/>
  <pageSetup fitToWidth="2" horizontalDpi="600" verticalDpi="600" orientation="landscape" paperSize="9" scale="59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税政班　伊敷</cp:lastModifiedBy>
  <cp:lastPrinted>2015-07-27T05:38:45Z</cp:lastPrinted>
  <dcterms:created xsi:type="dcterms:W3CDTF">2003-03-07T02:17:14Z</dcterms:created>
  <dcterms:modified xsi:type="dcterms:W3CDTF">2019-06-12T01:40:10Z</dcterms:modified>
  <cp:category/>
  <cp:version/>
  <cp:contentType/>
  <cp:contentStatus/>
</cp:coreProperties>
</file>