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30" r:id="rId4"/>
    <sheet name="グラフ（年度・暦年）" sheetId="11" r:id="rId5"/>
    <sheet name="グラフ（国内客年度・暦年）" sheetId="28" r:id="rId6"/>
    <sheet name="グラフ（外国客年度・暦年）" sheetId="3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1_20080805速報時点データ_列部門・外生部門" localSheetId="6">#REF!</definedName>
    <definedName name="_1_20080805速報時点データ_列部門・外生部門" localSheetId="5">#REF!</definedName>
    <definedName name="_1_20080805速報時点データ_列部門・外生部門" localSheetId="2">#REF!</definedName>
    <definedName name="_1_20080805速報時点データ_列部門・外生部門">#REF!</definedName>
    <definedName name="_1G1_" localSheetId="6">#REF!</definedName>
    <definedName name="_1G1_" localSheetId="5">#REF!</definedName>
    <definedName name="_1G1_" localSheetId="2">#REF!</definedName>
    <definedName name="_1G1_">#REF!</definedName>
    <definedName name="_2_20080805速報時点データ_列部門・内生部門" localSheetId="6">#REF!</definedName>
    <definedName name="_2_20080805速報時点データ_列部門・内生部門" localSheetId="5">#REF!</definedName>
    <definedName name="_2_20080805速報時点データ_列部門・内生部門" localSheetId="2">#REF!</definedName>
    <definedName name="_2_20080805速報時点データ_列部門・内生部門">#REF!</definedName>
    <definedName name="_2G2_" localSheetId="6">#REF!</definedName>
    <definedName name="_2G2_" localSheetId="5">#REF!</definedName>
    <definedName name="_2G2_" localSheetId="2">#REF!</definedName>
    <definedName name="_2G2_">#REF!</definedName>
    <definedName name="_3G1_" localSheetId="6">#REF!</definedName>
    <definedName name="_3G1_" localSheetId="5">#REF!</definedName>
    <definedName name="_3G1_" localSheetId="2">#REF!</definedName>
    <definedName name="_3G1_">#REF!</definedName>
    <definedName name="_3G3_" localSheetId="6">#REF!</definedName>
    <definedName name="_3G3_" localSheetId="5">#REF!</definedName>
    <definedName name="_3G3_" localSheetId="2">#REF!</definedName>
    <definedName name="_3G3_">#REF!</definedName>
    <definedName name="_4G2_" localSheetId="6">#REF!</definedName>
    <definedName name="_4G2_" localSheetId="5">#REF!</definedName>
    <definedName name="_4G2_" localSheetId="2">#REF!</definedName>
    <definedName name="_4G2_">#REF!</definedName>
    <definedName name="_5G3_" localSheetId="6">#REF!</definedName>
    <definedName name="_5G3_" localSheetId="5">#REF!</definedName>
    <definedName name="_5G3_" localSheetId="2">#REF!</definedName>
    <definedName name="_5G3_">#REF!</definedName>
    <definedName name="_Fill" localSheetId="5" hidden="1">[1]SV概念!#REF!</definedName>
    <definedName name="_Fill" localSheetId="2" hidden="1">[1]SV概念!#REF!</definedName>
    <definedName name="_Fill" hidden="1">[1]SV概念!#REF!</definedName>
    <definedName name="_G1" localSheetId="6">#REF!</definedName>
    <definedName name="_G1" localSheetId="5">#REF!</definedName>
    <definedName name="_G1" localSheetId="2">#REF!</definedName>
    <definedName name="_G1">#REF!</definedName>
    <definedName name="_G2" localSheetId="6">#REF!</definedName>
    <definedName name="_G2" localSheetId="5">#REF!</definedName>
    <definedName name="_G2" localSheetId="2">#REF!</definedName>
    <definedName name="_G2">#REF!</definedName>
    <definedName name="_G3" localSheetId="6">#REF!</definedName>
    <definedName name="_G3" localSheetId="5">#REF!</definedName>
    <definedName name="_G3" localSheetId="2">#REF!</definedName>
    <definedName name="_G3">#REF!</definedName>
    <definedName name="_NEW1" localSheetId="6">#REF!</definedName>
    <definedName name="_NEW1" localSheetId="5">#REF!</definedName>
    <definedName name="_NEW1" localSheetId="2">#REF!</definedName>
    <definedName name="_NEW1">#REF!</definedName>
    <definedName name="_Order1" hidden="1">255</definedName>
    <definedName name="_Order2" hidden="1">255</definedName>
    <definedName name="」" localSheetId="6">#REF!</definedName>
    <definedName name="」" localSheetId="5">#REF!</definedName>
    <definedName name="」" localSheetId="2">#REF!</definedName>
    <definedName name="」">#REF!</definedName>
    <definedName name="①購入額計" localSheetId="6">#REF!</definedName>
    <definedName name="①購入額計" localSheetId="5">#REF!</definedName>
    <definedName name="①購入額計" localSheetId="2">#REF!</definedName>
    <definedName name="①購入額計">#REF!</definedName>
    <definedName name="①購入金額" localSheetId="6">#REF!</definedName>
    <definedName name="①購入金額" localSheetId="5">#REF!</definedName>
    <definedName name="①購入金額" localSheetId="2">#REF!</definedName>
    <definedName name="①購入金額">#REF!</definedName>
    <definedName name="②購入者数" localSheetId="6">#REF!</definedName>
    <definedName name="②購入者数" localSheetId="5">#REF!</definedName>
    <definedName name="②購入者数" localSheetId="2">#REF!</definedName>
    <definedName name="②購入者数">#REF!</definedName>
    <definedName name="③購入者単価" localSheetId="6">#REF!</definedName>
    <definedName name="③購入者単価" localSheetId="5">#REF!</definedName>
    <definedName name="③購入者単価" localSheetId="2">#REF!</definedName>
    <definedName name="③購入者単価">#REF!</definedName>
    <definedName name="③購入者平均単価" localSheetId="6">#REF!</definedName>
    <definedName name="③購入者平均単価" localSheetId="5">#REF!</definedName>
    <definedName name="③購入者平均単価" localSheetId="2">#REF!</definedName>
    <definedName name="③購入者平均単価">#REF!</definedName>
    <definedName name="④金額NA" localSheetId="6">#REF!</definedName>
    <definedName name="④金額NA" localSheetId="5">#REF!</definedName>
    <definedName name="④金額NA" localSheetId="2">#REF!</definedName>
    <definedName name="④金額NA">#REF!</definedName>
    <definedName name="④購入金額NA" localSheetId="6">#REF!</definedName>
    <definedName name="④購入金額NA" localSheetId="5">#REF!</definedName>
    <definedName name="④購入金額NA" localSheetId="2">#REF!</definedName>
    <definedName name="④購入金額NA">#REF!</definedName>
    <definedName name="⑤不明" localSheetId="6">#REF!</definedName>
    <definedName name="⑤不明" localSheetId="5">#REF!</definedName>
    <definedName name="⑤不明" localSheetId="2">#REF!</definedName>
    <definedName name="⑤不明">#REF!</definedName>
    <definedName name="⑥購入率" localSheetId="6">#REF!</definedName>
    <definedName name="⑥購入率" localSheetId="5">#REF!</definedName>
    <definedName name="⑥購入率" localSheetId="2">#REF!</definedName>
    <definedName name="⑥購入率">#REF!</definedName>
    <definedName name="⑦全体単価" localSheetId="6">#REF!</definedName>
    <definedName name="⑦全体単価" localSheetId="5">#REF!</definedName>
    <definedName name="⑦全体単価" localSheetId="2">#REF!</definedName>
    <definedName name="⑦全体単価">#REF!</definedName>
    <definedName name="⑦平均単価" localSheetId="6">#REF!</definedName>
    <definedName name="⑦平均単価" localSheetId="5">#REF!</definedName>
    <definedName name="⑦平均単価" localSheetId="2">#REF!</definedName>
    <definedName name="⑦平均単価">#REF!</definedName>
    <definedName name="atesaki" localSheetId="5">[2]その他!#REF!</definedName>
    <definedName name="atesaki" localSheetId="2">[2]その他!#REF!</definedName>
    <definedName name="atesaki">[2]その他!#REF!</definedName>
    <definedName name="ｄ" localSheetId="6">#REF!</definedName>
    <definedName name="ｄ" localSheetId="5">#REF!</definedName>
    <definedName name="ｄ" localSheetId="2">#REF!</definedName>
    <definedName name="ｄ">#REF!</definedName>
    <definedName name="Data" localSheetId="5">'[3]１．.経済活動別県内総生産'!#REF!</definedName>
    <definedName name="Data" localSheetId="2">'[3]１．.経済活動別県内総生産'!#REF!</definedName>
    <definedName name="Data">'[3]１．.経済活動別県内総生産'!#REF!</definedName>
    <definedName name="DataEnd" localSheetId="5">'[3]１．.経済活動別県内総生産'!#REF!</definedName>
    <definedName name="DataEnd" localSheetId="2">'[3]１．.経済活動別県内総生産'!#REF!</definedName>
    <definedName name="DataEnd">'[3]１．.経済活動別県内総生産'!#REF!</definedName>
    <definedName name="G" localSheetId="6">#REF!</definedName>
    <definedName name="G" localSheetId="5">#REF!</definedName>
    <definedName name="G" localSheetId="2">#REF!</definedName>
    <definedName name="G">#REF!</definedName>
    <definedName name="h13形態別1_3期" localSheetId="6">#REF!</definedName>
    <definedName name="h13形態別1_3期" localSheetId="5">#REF!</definedName>
    <definedName name="h13形態別1_3期" localSheetId="2">#REF!</definedName>
    <definedName name="h13形態別1_3期">#REF!</definedName>
    <definedName name="Hyousoku" localSheetId="5">'[3]１．.経済活動別県内総生産'!#REF!</definedName>
    <definedName name="Hyousoku" localSheetId="2">'[3]１．.経済活動別県内総生産'!#REF!</definedName>
    <definedName name="Hyousoku">'[3]１．.経済活動別県内総生産'!#REF!</definedName>
    <definedName name="HyousokuArea" localSheetId="5">'[3]１．.経済活動別県内総生産'!#REF!</definedName>
    <definedName name="HyousokuArea" localSheetId="2">'[3]１．.経済活動別県内総生産'!#REF!</definedName>
    <definedName name="HyousokuArea">'[3]１．.経済活動別県内総生産'!#REF!</definedName>
    <definedName name="HyousokuEnd" localSheetId="5">'[3]１．.経済活動別県内総生産'!#REF!</definedName>
    <definedName name="HyousokuEnd" localSheetId="2">'[3]１．.経済活動別県内総生産'!#REF!</definedName>
    <definedName name="HyousokuEnd">'[3]１．.経済活動別県内総生産'!#REF!</definedName>
    <definedName name="kkkk" localSheetId="6">#REF!</definedName>
    <definedName name="kkkk" localSheetId="5">#REF!</definedName>
    <definedName name="kkkk" localSheetId="2">#REF!</definedName>
    <definedName name="kkkk">#REF!</definedName>
    <definedName name="MACRO" localSheetId="6">#REF!</definedName>
    <definedName name="MACRO" localSheetId="5">#REF!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6">#REF!</definedName>
    <definedName name="PH" localSheetId="5">#REF!</definedName>
    <definedName name="PH" localSheetId="2">#REF!</definedName>
    <definedName name="PH">#REF!</definedName>
    <definedName name="PRINT" localSheetId="6">#REF!</definedName>
    <definedName name="PRINT" localSheetId="5">#REF!</definedName>
    <definedName name="PRINT" localSheetId="2">#REF!</definedName>
    <definedName name="PRINT">#REF!</definedName>
    <definedName name="_xlnm.Print_Area" localSheetId="6">'グラフ（外国客年度・暦年）'!$A$1:$AE$22</definedName>
    <definedName name="_xlnm.Print_Area" localSheetId="5">'グラフ（国内客年度・暦年）'!$A$1:$AE$22</definedName>
    <definedName name="_xlnm.Print_Area" localSheetId="4">'グラフ（年度・暦年）'!$A$1:$AE$23</definedName>
    <definedName name="_xlnm.Print_Area" localSheetId="1">月報第２表!$A$1:$AE$31</definedName>
    <definedName name="_xlnm.Print_Area" localSheetId="2">月報第３表!$A$1:$Q$26</definedName>
    <definedName name="_xlnm.Print_Area" localSheetId="3">年度・暦年!$A$1:$AQ$18</definedName>
    <definedName name="prntg3" localSheetId="6">#REF!</definedName>
    <definedName name="prntg3" localSheetId="5">#REF!</definedName>
    <definedName name="prntg3" localSheetId="2">#REF!</definedName>
    <definedName name="prntg3">#REF!</definedName>
    <definedName name="psDKDKDKDKDKDKDKDKDKDKDKDKDKDKR" localSheetId="6">#REF!</definedName>
    <definedName name="psDKDKDKDKDKDKDKDKDKDKDKDKDKDKR" localSheetId="5">#REF!</definedName>
    <definedName name="psDKDKDKDKDKDKDKDKDKDKDKDKDKDKR" localSheetId="2">#REF!</definedName>
    <definedName name="psDKDKDKDKDKDKDKDKDKDKDKDKDKDKR">#REF!</definedName>
    <definedName name="psDKDKRTopRTm3TB0TB4TB0TB0TB25." localSheetId="5">'[4]H13～H17'!#REF!</definedName>
    <definedName name="psDKDKRTopRTm3TB0TB4TB0TB0TB25." localSheetId="2">'[4]H13～H17'!#REF!</definedName>
    <definedName name="psDKDKRTopRTm3TB0TB4TB0TB0TB25.">'[4]H13～H17'!#REF!</definedName>
    <definedName name="q" localSheetId="6">#REF!</definedName>
    <definedName name="q" localSheetId="5">#REF!</definedName>
    <definedName name="q" localSheetId="2">#REF!</definedName>
    <definedName name="q">#REF!</definedName>
    <definedName name="TitleEnglish" localSheetId="5">'[3]１．.経済活動別県内総生産'!#REF!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6">#REF!</definedName>
    <definedName name="パック価格帯" localSheetId="5">#REF!</definedName>
    <definedName name="パック価格帯" localSheetId="2">#REF!</definedName>
    <definedName name="パック価格帯">#REF!</definedName>
    <definedName name="リピータ土産代" localSheetId="6">#REF!</definedName>
    <definedName name="リピータ土産代" localSheetId="5">#REF!</definedName>
    <definedName name="リピータ土産代" localSheetId="2">#REF!</definedName>
    <definedName name="リピータ土産代">#REF!</definedName>
    <definedName name="印刷_1" localSheetId="5">[9]民宿・国民宿舎等データ入力用シート!#REF!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5">[9]民宿・国民宿舎等データ入力用シート!#REF!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5">[9]民宿・国民宿舎等データ入力用シート!#REF!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5">[9]民宿・国民宿舎等データ入力用シート!#REF!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6">#REF!</definedName>
    <definedName name="印刷範囲②⑥" localSheetId="5">#REF!</definedName>
    <definedName name="印刷範囲②⑥" localSheetId="2">#REF!</definedName>
    <definedName name="印刷範囲②⑥">#REF!</definedName>
    <definedName name="印刷用" localSheetId="6">#REF!</definedName>
    <definedName name="印刷用" localSheetId="5">#REF!</definedName>
    <definedName name="印刷用" localSheetId="2">#REF!</definedName>
    <definedName name="印刷用">#REF!</definedName>
    <definedName name="貨物配分率">[10]ﾏｰｼﾞﾝ計算!$AC$824:$AC$828</definedName>
    <definedName name="各月消費単価総括" localSheetId="6">#REF!</definedName>
    <definedName name="各月消費単価総括" localSheetId="5">#REF!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6">#REF!</definedName>
    <definedName name="月別曜日別" localSheetId="5">#REF!</definedName>
    <definedName name="月別曜日別" localSheetId="2">#REF!</definedName>
    <definedName name="月別曜日別">#REF!</definedName>
    <definedName name="県外マーケット" localSheetId="6">#REF!</definedName>
    <definedName name="県外マーケット" localSheetId="5">#REF!</definedName>
    <definedName name="県外マーケット" localSheetId="2">#REF!</definedName>
    <definedName name="県外マーケット">#REF!</definedName>
    <definedName name="県外客属性" localSheetId="6">#REF!</definedName>
    <definedName name="県外客属性" localSheetId="5">#REF!</definedName>
    <definedName name="県外客属性" localSheetId="2">#REF!</definedName>
    <definedName name="県外客属性">#REF!</definedName>
    <definedName name="参加費分布表">[13]参加費!$H$2:$V$76</definedName>
    <definedName name="産出額表" localSheetId="6">#REF!</definedName>
    <definedName name="産出額表" localSheetId="5">#REF!</definedName>
    <definedName name="産出額表" localSheetId="2">#REF!</definedName>
    <definedName name="産出額表">#REF!</definedName>
    <definedName name="市町村別規模別施設数" localSheetId="5">[9]民宿・国民宿舎等データ入力用シート!#REF!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6">#REF!</definedName>
    <definedName name="宿泊者平均泊数" localSheetId="5">#REF!</definedName>
    <definedName name="宿泊者平均泊数" localSheetId="2">#REF!</definedName>
    <definedName name="宿泊者平均泊数">#REF!</definedName>
    <definedName name="宿泊量推計表" localSheetId="6">#REF!</definedName>
    <definedName name="宿泊量推計表" localSheetId="5">#REF!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6">#REF!</definedName>
    <definedName name="単価下落参考" localSheetId="5">#REF!</definedName>
    <definedName name="単価下落参考" localSheetId="2">#REF!</definedName>
    <definedName name="単価下落参考">#REF!</definedName>
    <definedName name="地域別規模別施設数" localSheetId="5">[9]民宿・国民宿舎等データ入力用シート!#REF!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6">#REF!</definedName>
    <definedName name="通関統計組替集計結果" localSheetId="5">#REF!</definedName>
    <definedName name="通関統計組替集計結果" localSheetId="2">#REF!</definedName>
    <definedName name="通関統計組替集計結果">#REF!</definedName>
    <definedName name="投入額表" localSheetId="6">#REF!</definedName>
    <definedName name="投入額表" localSheetId="5">#REF!</definedName>
    <definedName name="投入額表" localSheetId="2">#REF!</definedName>
    <definedName name="投入額表">#REF!</definedName>
    <definedName name="入域観光客数推移">[11]○入域観光客数!$A$1:$Q$38</definedName>
    <definedName name="年次集計表用" localSheetId="6">#REF!</definedName>
    <definedName name="年次集計表用" localSheetId="5">#REF!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6">#REF!</definedName>
    <definedName name="年度消費細目03" localSheetId="5">#REF!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6">#REF!</definedName>
    <definedName name="標本属性" localSheetId="5">#REF!</definedName>
    <definedName name="標本属性" localSheetId="2">#REF!</definedName>
    <definedName name="標本属性">#REF!</definedName>
    <definedName name="標本属性曜日" localSheetId="6">#REF!</definedName>
    <definedName name="標本属性曜日" localSheetId="5">#REF!</definedName>
    <definedName name="標本属性曜日" localSheetId="2">#REF!</definedName>
    <definedName name="標本属性曜日">#REF!</definedName>
    <definedName name="表">'[14]×1-3月期集計n809'!$H$1505</definedName>
    <definedName name="部門参照上左端" localSheetId="6">#REF!</definedName>
    <definedName name="部門参照上左端" localSheetId="5">#REF!</definedName>
    <definedName name="部門参照上左端" localSheetId="2">#REF!</definedName>
    <definedName name="部門参照上左端">#REF!</definedName>
    <definedName name="部門参照上端" localSheetId="6">#REF!</definedName>
    <definedName name="部門参照上端" localSheetId="5">#REF!</definedName>
    <definedName name="部門参照上端" localSheetId="2">#REF!</definedName>
    <definedName name="部門参照上端">#REF!</definedName>
    <definedName name="平均泊数">'[13]費目別単価図 推移表'!$S$156:$Y$159</definedName>
    <definedName name="平成１９年５月" localSheetId="6">#REF!</definedName>
    <definedName name="平成１９年５月" localSheetId="5">#REF!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6">#REF!</definedName>
    <definedName name="無効票4_6" localSheetId="5">#REF!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31" l="1"/>
  <c r="N22" i="31"/>
  <c r="AD21" i="31"/>
  <c r="N21" i="31"/>
  <c r="AD20" i="31"/>
  <c r="N20" i="31"/>
  <c r="AD19" i="31"/>
  <c r="N19" i="31"/>
  <c r="AD18" i="31"/>
  <c r="N18" i="31"/>
  <c r="G15" i="31"/>
  <c r="G14" i="31"/>
  <c r="AF17" i="30" l="1"/>
  <c r="AG17" i="30" s="1"/>
  <c r="AD17" i="30"/>
  <c r="AB17" i="30"/>
  <c r="AC17" i="30" s="1"/>
  <c r="Z17" i="30"/>
  <c r="AA17" i="30" s="1"/>
  <c r="AI17" i="30" s="1"/>
  <c r="X17" i="30"/>
  <c r="Y17" i="30" s="1"/>
  <c r="K17" i="30"/>
  <c r="S17" i="30" s="1"/>
  <c r="J17" i="30"/>
  <c r="U17" i="30" s="1"/>
  <c r="I17" i="30"/>
  <c r="Q17" i="30" s="1"/>
  <c r="H17" i="30"/>
  <c r="G17" i="30"/>
  <c r="O17" i="30" s="1"/>
  <c r="F17" i="30"/>
  <c r="E17" i="30"/>
  <c r="M17" i="30" s="1"/>
  <c r="D17" i="30"/>
  <c r="C17" i="30"/>
  <c r="B17" i="30"/>
  <c r="AQ16" i="30"/>
  <c r="AP16" i="30"/>
  <c r="AO16" i="30"/>
  <c r="AN16" i="30"/>
  <c r="AL16" i="30"/>
  <c r="AJ16" i="30"/>
  <c r="AH16" i="30"/>
  <c r="AG16" i="30"/>
  <c r="U16" i="30"/>
  <c r="T16" i="30"/>
  <c r="S16" i="30"/>
  <c r="R16" i="30"/>
  <c r="P16" i="30"/>
  <c r="N16" i="30"/>
  <c r="L16" i="30"/>
  <c r="K16" i="30"/>
  <c r="AQ15" i="30"/>
  <c r="AP15" i="30"/>
  <c r="AO15" i="30"/>
  <c r="AN15" i="30"/>
  <c r="AL15" i="30"/>
  <c r="AJ15" i="30"/>
  <c r="AH15" i="30"/>
  <c r="AG15" i="30"/>
  <c r="U15" i="30"/>
  <c r="T15" i="30"/>
  <c r="S15" i="30"/>
  <c r="R15" i="30"/>
  <c r="P15" i="30"/>
  <c r="N15" i="30"/>
  <c r="L15" i="30"/>
  <c r="K15" i="30"/>
  <c r="AQ14" i="30"/>
  <c r="AP14" i="30"/>
  <c r="AO14" i="30"/>
  <c r="AN14" i="30"/>
  <c r="AL14" i="30"/>
  <c r="AJ14" i="30"/>
  <c r="AH14" i="30"/>
  <c r="AG14" i="30"/>
  <c r="U14" i="30"/>
  <c r="T14" i="30"/>
  <c r="S14" i="30"/>
  <c r="R14" i="30"/>
  <c r="P14" i="30"/>
  <c r="N14" i="30"/>
  <c r="L14" i="30"/>
  <c r="K14" i="30"/>
  <c r="AQ13" i="30"/>
  <c r="AP13" i="30"/>
  <c r="AO13" i="30"/>
  <c r="AN13" i="30"/>
  <c r="AL13" i="30"/>
  <c r="AJ13" i="30"/>
  <c r="AH13" i="30"/>
  <c r="AG13" i="30"/>
  <c r="U13" i="30"/>
  <c r="T13" i="30"/>
  <c r="S13" i="30"/>
  <c r="R13" i="30"/>
  <c r="P13" i="30"/>
  <c r="N13" i="30"/>
  <c r="L13" i="30"/>
  <c r="K13" i="30"/>
  <c r="AQ12" i="30"/>
  <c r="AP12" i="30"/>
  <c r="AO12" i="30"/>
  <c r="AN12" i="30"/>
  <c r="AL12" i="30"/>
  <c r="AJ12" i="30"/>
  <c r="AH12" i="30"/>
  <c r="AG12" i="30"/>
  <c r="U12" i="30"/>
  <c r="T12" i="30"/>
  <c r="S12" i="30"/>
  <c r="R12" i="30"/>
  <c r="P12" i="30"/>
  <c r="N12" i="30"/>
  <c r="L12" i="30"/>
  <c r="K12" i="30"/>
  <c r="AP11" i="30"/>
  <c r="AN11" i="30"/>
  <c r="AL11" i="30"/>
  <c r="AJ11" i="30"/>
  <c r="AH11" i="30"/>
  <c r="U11" i="30"/>
  <c r="T11" i="30"/>
  <c r="S11" i="30"/>
  <c r="R11" i="30"/>
  <c r="P11" i="30"/>
  <c r="N11" i="30"/>
  <c r="L11" i="30"/>
  <c r="K11" i="30"/>
  <c r="AP10" i="30"/>
  <c r="AN10" i="30"/>
  <c r="AL10" i="30"/>
  <c r="AJ10" i="30"/>
  <c r="AH10" i="30"/>
  <c r="U10" i="30"/>
  <c r="T10" i="30"/>
  <c r="S10" i="30"/>
  <c r="R10" i="30"/>
  <c r="P10" i="30"/>
  <c r="N10" i="30"/>
  <c r="L10" i="30"/>
  <c r="K10" i="30"/>
  <c r="AP9" i="30"/>
  <c r="AN9" i="30"/>
  <c r="AL9" i="30"/>
  <c r="AJ9" i="30"/>
  <c r="AH9" i="30"/>
  <c r="U9" i="30"/>
  <c r="T9" i="30"/>
  <c r="S9" i="30"/>
  <c r="R9" i="30"/>
  <c r="P9" i="30"/>
  <c r="N9" i="30"/>
  <c r="L9" i="30"/>
  <c r="K9" i="30"/>
  <c r="AP8" i="30"/>
  <c r="AN8" i="30"/>
  <c r="AL8" i="30"/>
  <c r="AJ8" i="30"/>
  <c r="AH8" i="30"/>
  <c r="T8" i="30"/>
  <c r="R8" i="30"/>
  <c r="P8" i="30"/>
  <c r="N8" i="30"/>
  <c r="L8" i="30"/>
  <c r="AP7" i="30"/>
  <c r="AN7" i="30"/>
  <c r="AL7" i="30"/>
  <c r="AJ7" i="30"/>
  <c r="AH7" i="30"/>
  <c r="T7" i="30"/>
  <c r="R7" i="30"/>
  <c r="P7" i="30"/>
  <c r="N7" i="30"/>
  <c r="L7" i="30"/>
  <c r="AP6" i="30"/>
  <c r="AN6" i="30"/>
  <c r="AL6" i="30"/>
  <c r="AJ6" i="30"/>
  <c r="AH6" i="30"/>
  <c r="T6" i="30"/>
  <c r="R6" i="30"/>
  <c r="P6" i="30"/>
  <c r="N6" i="30"/>
  <c r="L6" i="30"/>
  <c r="AP5" i="30"/>
  <c r="AN5" i="30"/>
  <c r="AL5" i="30"/>
  <c r="AJ5" i="30"/>
  <c r="AH5" i="30"/>
  <c r="AG5" i="30"/>
  <c r="AO5" i="30" s="1"/>
  <c r="AE5" i="30"/>
  <c r="AM5" i="30" s="1"/>
  <c r="AC5" i="30"/>
  <c r="AC6" i="30" s="1"/>
  <c r="AA5" i="30"/>
  <c r="AA6" i="30" s="1"/>
  <c r="Y5" i="30"/>
  <c r="Y6" i="30" s="1"/>
  <c r="Y7" i="30" s="1"/>
  <c r="Y8" i="30" s="1"/>
  <c r="Y9" i="30" s="1"/>
  <c r="Y10" i="30" s="1"/>
  <c r="Y11" i="30" s="1"/>
  <c r="Y12" i="30" s="1"/>
  <c r="Y13" i="30" s="1"/>
  <c r="Y14" i="30" s="1"/>
  <c r="Y15" i="30" s="1"/>
  <c r="Y16" i="30" s="1"/>
  <c r="T5" i="30"/>
  <c r="R5" i="30"/>
  <c r="P5" i="30"/>
  <c r="N5" i="30"/>
  <c r="L5" i="30"/>
  <c r="K5" i="30"/>
  <c r="K6" i="30" s="1"/>
  <c r="I5" i="30"/>
  <c r="Q5" i="30" s="1"/>
  <c r="G5" i="30"/>
  <c r="G6" i="30" s="1"/>
  <c r="E5" i="30"/>
  <c r="E6" i="30" s="1"/>
  <c r="C5" i="30"/>
  <c r="C6" i="30" s="1"/>
  <c r="C7" i="30" s="1"/>
  <c r="C8" i="30" s="1"/>
  <c r="C9" i="30" s="1"/>
  <c r="C10" i="30" s="1"/>
  <c r="C11" i="30" s="1"/>
  <c r="C12" i="30" s="1"/>
  <c r="C13" i="30" s="1"/>
  <c r="C14" i="30" s="1"/>
  <c r="C15" i="30" s="1"/>
  <c r="C16" i="30" s="1"/>
  <c r="K7" i="30" l="1"/>
  <c r="U6" i="30"/>
  <c r="E7" i="30"/>
  <c r="M6" i="30"/>
  <c r="AK17" i="30"/>
  <c r="AC7" i="30"/>
  <c r="AK6" i="30"/>
  <c r="G7" i="30"/>
  <c r="O6" i="30"/>
  <c r="AI6" i="30"/>
  <c r="AA7" i="30"/>
  <c r="O5" i="30"/>
  <c r="S5" i="30"/>
  <c r="AE6" i="30"/>
  <c r="AI5" i="30"/>
  <c r="AQ5" i="30"/>
  <c r="I6" i="30"/>
  <c r="AG6" i="30"/>
  <c r="M5" i="30"/>
  <c r="U5" i="30"/>
  <c r="AE17" i="30"/>
  <c r="AM17" i="30" s="1"/>
  <c r="AK5" i="30"/>
  <c r="AG7" i="30" l="1"/>
  <c r="AQ6" i="30"/>
  <c r="AO6" i="30"/>
  <c r="AM6" i="30"/>
  <c r="AE7" i="30"/>
  <c r="E8" i="30"/>
  <c r="M7" i="30"/>
  <c r="I7" i="30"/>
  <c r="Q6" i="30"/>
  <c r="AC8" i="30"/>
  <c r="AK7" i="30"/>
  <c r="K8" i="30"/>
  <c r="U7" i="30"/>
  <c r="AA8" i="30"/>
  <c r="AI7" i="30"/>
  <c r="G8" i="30"/>
  <c r="O7" i="30"/>
  <c r="S6" i="30"/>
  <c r="U8" i="30" l="1"/>
  <c r="Q7" i="30"/>
  <c r="I8" i="30"/>
  <c r="AI8" i="30"/>
  <c r="AA9" i="30"/>
  <c r="S7" i="30"/>
  <c r="AC9" i="30"/>
  <c r="AK8" i="30"/>
  <c r="E9" i="30"/>
  <c r="M8" i="30"/>
  <c r="G9" i="30"/>
  <c r="O8" i="30"/>
  <c r="AM7" i="30"/>
  <c r="AE8" i="30"/>
  <c r="AO7" i="30"/>
  <c r="AG8" i="30"/>
  <c r="AQ7" i="30"/>
  <c r="AM8" i="30" l="1"/>
  <c r="AE9" i="30"/>
  <c r="G10" i="30"/>
  <c r="O9" i="30"/>
  <c r="AC10" i="30"/>
  <c r="AK9" i="30"/>
  <c r="I9" i="30"/>
  <c r="Q8" i="30"/>
  <c r="E10" i="30"/>
  <c r="M9" i="30"/>
  <c r="AA10" i="30"/>
  <c r="AI9" i="30"/>
  <c r="AG9" i="30"/>
  <c r="AQ8" i="30"/>
  <c r="AO8" i="30"/>
  <c r="S8" i="30"/>
  <c r="AI10" i="30" l="1"/>
  <c r="AA11" i="30"/>
  <c r="Q9" i="30"/>
  <c r="I10" i="30"/>
  <c r="G11" i="30"/>
  <c r="O10" i="30"/>
  <c r="AM9" i="30"/>
  <c r="AE10" i="30"/>
  <c r="AO9" i="30"/>
  <c r="AG10" i="30"/>
  <c r="AQ9" i="30"/>
  <c r="E11" i="30"/>
  <c r="M10" i="30"/>
  <c r="AC11" i="30"/>
  <c r="AK10" i="30"/>
  <c r="AM10" i="30" l="1"/>
  <c r="AE11" i="30"/>
  <c r="E12" i="30"/>
  <c r="M11" i="30"/>
  <c r="I11" i="30"/>
  <c r="Q10" i="30"/>
  <c r="AC12" i="30"/>
  <c r="AK11" i="30"/>
  <c r="AG11" i="30"/>
  <c r="AQ10" i="30"/>
  <c r="AO10" i="30"/>
  <c r="AA12" i="30"/>
  <c r="AI11" i="30"/>
  <c r="G12" i="30"/>
  <c r="O11" i="30"/>
  <c r="E13" i="30" l="1"/>
  <c r="M12" i="30"/>
  <c r="AI12" i="30"/>
  <c r="AA13" i="30"/>
  <c r="AC13" i="30"/>
  <c r="AK12" i="30"/>
  <c r="G13" i="30"/>
  <c r="O12" i="30"/>
  <c r="AM11" i="30"/>
  <c r="AE12" i="30"/>
  <c r="AO11" i="30"/>
  <c r="AQ11" i="30"/>
  <c r="Q11" i="30"/>
  <c r="I12" i="30"/>
  <c r="AA14" i="30" l="1"/>
  <c r="AI13" i="30"/>
  <c r="G14" i="30"/>
  <c r="O13" i="30"/>
  <c r="I13" i="30"/>
  <c r="Q12" i="30"/>
  <c r="AM12" i="30"/>
  <c r="AE13" i="30"/>
  <c r="AC14" i="30"/>
  <c r="AK13" i="30"/>
  <c r="E14" i="30"/>
  <c r="M13" i="30"/>
  <c r="AM13" i="30" l="1"/>
  <c r="AE14" i="30"/>
  <c r="G15" i="30"/>
  <c r="O14" i="30"/>
  <c r="E15" i="30"/>
  <c r="M14" i="30"/>
  <c r="AC15" i="30"/>
  <c r="AK14" i="30"/>
  <c r="Q13" i="30"/>
  <c r="I14" i="30"/>
  <c r="AI14" i="30"/>
  <c r="AA15" i="30"/>
  <c r="AA16" i="30" l="1"/>
  <c r="AI16" i="30" s="1"/>
  <c r="AI15" i="30"/>
  <c r="AM14" i="30"/>
  <c r="AE15" i="30"/>
  <c r="AC16" i="30"/>
  <c r="AK16" i="30" s="1"/>
  <c r="AK15" i="30"/>
  <c r="G16" i="30"/>
  <c r="O15" i="30"/>
  <c r="I15" i="30"/>
  <c r="Q14" i="30"/>
  <c r="E16" i="30"/>
  <c r="M16" i="30" s="1"/>
  <c r="M15" i="30"/>
  <c r="O16" i="30" l="1"/>
  <c r="AM15" i="30"/>
  <c r="AE16" i="30"/>
  <c r="AM16" i="30" s="1"/>
  <c r="Q15" i="30"/>
  <c r="I16" i="30"/>
  <c r="Q16" i="30" s="1"/>
  <c r="AD21" i="28" l="1"/>
  <c r="N21" i="28"/>
  <c r="AD20" i="28"/>
  <c r="N20" i="28"/>
  <c r="AD19" i="28"/>
  <c r="N19" i="28"/>
  <c r="AD18" i="28"/>
  <c r="N18" i="28"/>
  <c r="G15" i="28"/>
  <c r="G14" i="28"/>
  <c r="AD21" i="11" l="1"/>
  <c r="AD22" i="11"/>
  <c r="AD20" i="11"/>
  <c r="AD19" i="11"/>
  <c r="G15" i="11"/>
  <c r="G14" i="11"/>
  <c r="N22" i="11"/>
  <c r="N21" i="11"/>
  <c r="N20" i="11"/>
  <c r="N19" i="11"/>
  <c r="N22" i="28" l="1"/>
  <c r="AD22" i="28"/>
  <c r="N23" i="11" l="1"/>
  <c r="AD23" i="11"/>
</calcChain>
</file>

<file path=xl/sharedStrings.xml><?xml version="1.0" encoding="utf-8"?>
<sst xmlns="http://schemas.openxmlformats.org/spreadsheetml/2006/main" count="395" uniqueCount="147">
  <si>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</si>
  <si>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</si>
  <si>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</si>
  <si>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</si>
  <si>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</si>
  <si>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</si>
  <si>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</si>
  <si>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</si>
  <si>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</si>
  <si>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</si>
  <si>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</si>
  <si>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</si>
  <si>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</si>
  <si>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</si>
  <si>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</si>
  <si>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</si>
  <si>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</si>
  <si>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</si>
  <si>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</si>
  <si>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</si>
  <si>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</si>
  <si>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</si>
  <si>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</si>
  <si>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</si>
  <si>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</si>
  <si>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</si>
  <si>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</si>
  <si>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</si>
  <si>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</si>
  <si>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</si>
  <si>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</si>
  <si>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</si>
  <si>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</si>
  <si>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</si>
  <si>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</si>
  <si>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</si>
  <si>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</si>
  <si>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</si>
  <si>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</si>
  <si>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</si>
  <si>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</si>
  <si>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</si>
  <si>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</si>
  <si>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</si>
  <si>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</si>
  <si>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</si>
  <si>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</si>
  <si>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</si>
  <si>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</si>
  <si>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</si>
  <si>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</si>
  <si>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</si>
  <si>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</si>
  <si>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</si>
  <si>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</si>
  <si>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</si>
  <si>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</si>
  <si>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</si>
  <si>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</si>
  <si>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t>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</si>
  <si>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</si>
  <si>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</si>
  <si>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</si>
  <si>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</si>
  <si>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</si>
  <si>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</si>
  <si>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</si>
  <si>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</si>
  <si>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</si>
  <si>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</si>
  <si>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</si>
  <si>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</si>
  <si>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</si>
  <si>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</si>
  <si>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</si>
  <si>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</si>
  <si>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</si>
  <si>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</si>
  <si>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</si>
  <si>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</si>
  <si>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</si>
  <si>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</si>
  <si>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</si>
  <si>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</si>
  <si>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</si>
  <si>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</si>
  <si>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</si>
  <si>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</si>
  <si>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</si>
  <si>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</si>
  <si>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</si>
  <si>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</si>
  <si>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</si>
  <si>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</si>
  <si>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</si>
  <si>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</si>
  <si>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</si>
  <si>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</si>
  <si>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</si>
  <si>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</si>
  <si>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</si>
  <si>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</si>
  <si>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</si>
  <si>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</si>
  <si>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</si>
  <si>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</si>
  <si>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</si>
  <si>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</si>
  <si>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</si>
  <si>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</si>
  <si>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</si>
  <si>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</si>
  <si>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</si>
  <si>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</si>
  <si>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</si>
  <si>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</si>
  <si>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</si>
  <si>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</si>
  <si>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</si>
  <si>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</si>
  <si>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</si>
  <si>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</si>
  <si>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</si>
  <si>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</si>
  <si>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</si>
  <si>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</si>
  <si>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</si>
  <si>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</si>
  <si>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</si>
  <si>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</si>
  <si>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</si>
  <si>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</si>
  <si>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</si>
  <si>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</si>
  <si>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</si>
  <si>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</si>
  <si>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シュツ</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</si>
  <si>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</si>
  <si>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令和5年度入域観光客統計月報（令和5年7月）</t>
  </si>
  <si>
    <t>令和5年7月</t>
  </si>
  <si>
    <t>令和4年7月</t>
  </si>
  <si>
    <t>皆増</t>
  </si>
  <si>
    <t>4月～7月
累計</t>
  </si>
  <si>
    <t>1月～7月
累計</t>
  </si>
  <si>
    <t>皆減</t>
  </si>
  <si>
    <t/>
  </si>
  <si>
    <t>令和5年度入域観光客統計月報（令和5年7月）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</si>
</sst>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9" formatCode="0.0"/>
    <numFmt numFmtId="191" formatCode="#,##0.0;[Red]&quot;△&quot;#,##0.0"/>
    <numFmt numFmtId="198" formatCode="0&quot;月&quot;"/>
    <numFmt numFmtId="200" formatCode="&quot;平成&quot;0&quot;年度&quot;"/>
    <numFmt numFmtId="201" formatCode="&quot;平成&quot;0&quot;年&quot;"/>
    <numFmt numFmtId="202" formatCode="#,##0.0_ "/>
    <numFmt numFmtId="204" formatCode="#,##0&quot;人&quot;"/>
    <numFmt numFmtId="205" formatCode="&quot;&quot;#,##0;[Red]&quot;△&quot;#,##0"/>
  </numFmts>
  <fonts count="5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08">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91" fontId="38" fillId="0" borderId="1" xfId="291" applyNumberFormat="1" applyFont="1" applyFill="1" applyBorder="1" applyAlignment="1">
      <alignment vertical="center" shrinkToFit="1"/>
    </xf>
    <xf numFmtId="191" fontId="38" fillId="0" borderId="16" xfId="291" applyNumberFormat="1" applyFont="1" applyFill="1" applyBorder="1" applyAlignment="1">
      <alignment vertical="center" shrinkToFit="1"/>
    </xf>
    <xf numFmtId="191" fontId="38" fillId="0" borderId="98" xfId="291" applyNumberFormat="1" applyFont="1" applyFill="1" applyBorder="1" applyAlignment="1">
      <alignment vertical="center" shrinkToFit="1"/>
    </xf>
    <xf numFmtId="189" fontId="19" fillId="0" borderId="0" xfId="439" applyNumberFormat="1" applyFont="1" applyFill="1" applyAlignment="1" applyProtection="1">
      <alignment vertical="center"/>
      <protection locked="0"/>
    </xf>
    <xf numFmtId="191" fontId="38" fillId="0" borderId="49" xfId="291" applyNumberFormat="1" applyFont="1" applyFill="1" applyBorder="1" applyAlignment="1">
      <alignment vertical="center" shrinkToFit="1"/>
    </xf>
    <xf numFmtId="191" fontId="38" fillId="0" borderId="68" xfId="291" applyNumberFormat="1" applyFont="1" applyFill="1" applyBorder="1" applyAlignment="1">
      <alignment vertical="center" shrinkToFit="1"/>
    </xf>
    <xf numFmtId="191" fontId="38" fillId="0" borderId="94" xfId="291" applyNumberFormat="1" applyFont="1" applyFill="1" applyBorder="1" applyAlignment="1">
      <alignment vertical="center" shrinkToFit="1"/>
    </xf>
    <xf numFmtId="191" fontId="38" fillId="0" borderId="69" xfId="291" applyNumberFormat="1" applyFont="1" applyFill="1" applyBorder="1" applyAlignment="1">
      <alignment vertical="center" shrinkToFit="1"/>
    </xf>
    <xf numFmtId="191" fontId="38" fillId="0" borderId="77" xfId="291" applyNumberFormat="1" applyFont="1" applyFill="1" applyBorder="1" applyAlignment="1">
      <alignment vertical="center" shrinkToFit="1"/>
    </xf>
    <xf numFmtId="191" fontId="38" fillId="0" borderId="51" xfId="291" applyNumberFormat="1" applyFont="1" applyFill="1" applyBorder="1" applyAlignment="1">
      <alignment vertical="center" shrinkToFit="1"/>
    </xf>
    <xf numFmtId="191" fontId="38" fillId="0" borderId="92" xfId="291" applyNumberFormat="1" applyFont="1" applyFill="1" applyBorder="1" applyAlignment="1">
      <alignment horizontal="center" vertical="center" shrinkToFit="1"/>
    </xf>
    <xf numFmtId="191" fontId="38" fillId="0" borderId="91" xfId="291" applyNumberFormat="1" applyFont="1" applyFill="1" applyBorder="1" applyAlignment="1">
      <alignment vertical="center" shrinkToFit="1"/>
    </xf>
    <xf numFmtId="191" fontId="38" fillId="0" borderId="99" xfId="291" applyNumberFormat="1" applyFont="1" applyFill="1" applyBorder="1" applyAlignment="1">
      <alignment horizontal="center" vertical="center" shrinkToFit="1"/>
    </xf>
    <xf numFmtId="191" fontId="38" fillId="0" borderId="100" xfId="291" applyNumberFormat="1" applyFont="1" applyFill="1" applyBorder="1" applyAlignment="1">
      <alignment vertical="center" shrinkToFit="1"/>
    </xf>
    <xf numFmtId="191"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9" fontId="14" fillId="0" borderId="0" xfId="291" applyNumberFormat="1" applyFill="1" applyBorder="1" applyAlignment="1">
      <alignment vertical="center"/>
    </xf>
    <xf numFmtId="38" fontId="35" fillId="0" borderId="0" xfId="442" applyNumberFormat="1" applyFont="1" applyFill="1" applyBorder="1">
      <alignment vertical="center"/>
    </xf>
    <xf numFmtId="191"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200" fontId="35" fillId="0" borderId="74" xfId="291" applyNumberFormat="1" applyFont="1" applyFill="1" applyBorder="1" applyAlignment="1">
      <alignment horizontal="center" vertical="center" shrinkToFit="1"/>
    </xf>
    <xf numFmtId="200"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201" fontId="19" fillId="0" borderId="67" xfId="439" applyNumberFormat="1" applyFont="1" applyFill="1" applyBorder="1" applyAlignment="1">
      <alignment horizontal="centerContinuous" vertical="center" shrinkToFit="1"/>
    </xf>
    <xf numFmtId="201"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8"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8" fontId="35" fillId="0" borderId="90" xfId="291" applyNumberFormat="1" applyFont="1" applyFill="1" applyBorder="1" applyAlignment="1">
      <alignment horizontal="center" vertical="center" shrinkToFit="1"/>
    </xf>
    <xf numFmtId="198"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8" fontId="35" fillId="0" borderId="92" xfId="291" applyNumberFormat="1" applyFont="1" applyFill="1" applyBorder="1" applyAlignment="1">
      <alignment horizontal="center" vertical="center" shrinkToFit="1"/>
    </xf>
    <xf numFmtId="202" fontId="3" fillId="0" borderId="60" xfId="291" applyNumberFormat="1" applyFont="1" applyFill="1" applyBorder="1" applyAlignment="1">
      <alignment vertical="center" shrinkToFit="1"/>
    </xf>
    <xf numFmtId="202" fontId="3" fillId="0" borderId="104" xfId="291" applyNumberFormat="1" applyFont="1" applyFill="1" applyBorder="1" applyAlignment="1">
      <alignment vertical="center" shrinkToFit="1"/>
    </xf>
    <xf numFmtId="202" fontId="30" fillId="0" borderId="110" xfId="291" applyNumberFormat="1" applyFont="1" applyFill="1" applyBorder="1" applyAlignment="1">
      <alignment vertical="center" shrinkToFit="1"/>
    </xf>
    <xf numFmtId="201" fontId="35" fillId="0" borderId="74" xfId="291" applyNumberFormat="1" applyFont="1" applyFill="1" applyBorder="1" applyAlignment="1">
      <alignment horizontal="center" vertical="center" shrinkToFit="1"/>
    </xf>
    <xf numFmtId="201" fontId="35" fillId="0" borderId="73" xfId="291" applyNumberFormat="1" applyFont="1" applyFill="1" applyBorder="1" applyAlignment="1">
      <alignment horizontal="center" vertical="center" shrinkToFit="1"/>
    </xf>
    <xf numFmtId="202" fontId="3" fillId="0" borderId="58" xfId="291" applyNumberFormat="1" applyFont="1" applyFill="1" applyBorder="1" applyAlignment="1">
      <alignment vertical="center" shrinkToFit="1"/>
    </xf>
    <xf numFmtId="202" fontId="3" fillId="0" borderId="116" xfId="291" applyNumberFormat="1" applyFont="1" applyFill="1" applyBorder="1" applyAlignment="1">
      <alignment vertical="center" shrinkToFit="1"/>
    </xf>
    <xf numFmtId="202" fontId="3" fillId="0" borderId="114" xfId="291" applyNumberFormat="1" applyFont="1" applyFill="1" applyBorder="1" applyAlignment="1">
      <alignment vertical="center" shrinkToFit="1"/>
    </xf>
    <xf numFmtId="202"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202" fontId="3" fillId="0" borderId="59" xfId="291" applyNumberFormat="1" applyFont="1" applyFill="1" applyBorder="1" applyAlignment="1">
      <alignment vertical="center" shrinkToFit="1"/>
    </xf>
    <xf numFmtId="202"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202"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91" fontId="38" fillId="0" borderId="100" xfId="291" applyNumberFormat="1" applyFont="1" applyFill="1" applyBorder="1" applyAlignment="1">
      <alignment horizontal="center" vertical="center" shrinkToFit="1"/>
    </xf>
    <xf numFmtId="202"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8"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202" fontId="3" fillId="0" borderId="110" xfId="291" applyNumberFormat="1" applyFont="1" applyFill="1" applyBorder="1" applyAlignment="1">
      <alignment vertical="center" shrinkToFit="1"/>
    </xf>
    <xf numFmtId="202" fontId="3" fillId="0" borderId="73" xfId="291" applyNumberFormat="1" applyFont="1" applyFill="1" applyBorder="1" applyAlignment="1">
      <alignment vertical="center" shrinkToFit="1"/>
    </xf>
    <xf numFmtId="202" fontId="3" fillId="0" borderId="40" xfId="291" applyNumberFormat="1" applyFont="1" applyFill="1" applyBorder="1" applyAlignment="1">
      <alignment vertical="center" shrinkToFit="1"/>
    </xf>
    <xf numFmtId="202" fontId="3" fillId="0" borderId="76" xfId="291" applyNumberFormat="1" applyFont="1" applyFill="1" applyBorder="1" applyAlignment="1">
      <alignment vertical="center" shrinkToFit="1"/>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202" fontId="3" fillId="26" borderId="59" xfId="291" applyNumberFormat="1" applyFont="1" applyFill="1" applyBorder="1" applyAlignment="1">
      <alignment vertical="center" shrinkToFit="1"/>
    </xf>
    <xf numFmtId="202" fontId="3" fillId="0" borderId="62" xfId="291" applyNumberFormat="1" applyFont="1" applyFill="1" applyBorder="1" applyAlignment="1">
      <alignment vertical="center" shrinkToFit="1"/>
    </xf>
    <xf numFmtId="201" fontId="19" fillId="27" borderId="67" xfId="439" applyNumberFormat="1" applyFont="1" applyFill="1" applyBorder="1" applyAlignment="1">
      <alignment horizontal="centerContinuous" vertical="center" shrinkToFit="1"/>
    </xf>
    <xf numFmtId="201"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202"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200"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19" fillId="0" borderId="0" xfId="439" applyNumberFormat="1" applyFont="1" applyFill="1" applyBorder="1" applyAlignment="1">
      <alignment horizontal="right" vertical="center" shrinkToFit="1"/>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91" fontId="38" fillId="0" borderId="97" xfId="291" applyNumberFormat="1" applyFont="1" applyFill="1" applyBorder="1" applyAlignment="1">
      <alignment vertical="center" shrinkToFit="1"/>
    </xf>
    <xf numFmtId="184" fontId="0" fillId="0" borderId="0" xfId="0" applyNumberFormat="1">
      <alignment vertical="center"/>
    </xf>
    <xf numFmtId="201"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201" fontId="35" fillId="29" borderId="40" xfId="291" applyNumberFormat="1" applyFont="1" applyFill="1" applyBorder="1" applyAlignment="1">
      <alignment horizontal="center" vertical="center" shrinkToFit="1"/>
    </xf>
    <xf numFmtId="191"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202"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200" fontId="35" fillId="29" borderId="40" xfId="291" applyNumberFormat="1" applyFont="1" applyFill="1" applyBorder="1" applyAlignment="1">
      <alignment horizontal="center" vertical="center" shrinkToFit="1"/>
    </xf>
    <xf numFmtId="202" fontId="3" fillId="0" borderId="134" xfId="291" applyNumberFormat="1" applyFont="1" applyFill="1" applyBorder="1" applyAlignment="1">
      <alignment vertical="center" shrinkToFit="1"/>
    </xf>
    <xf numFmtId="202" fontId="3" fillId="0" borderId="81" xfId="291" applyNumberFormat="1" applyFont="1" applyFill="1" applyBorder="1" applyAlignment="1">
      <alignment vertical="center" shrinkToFit="1"/>
    </xf>
    <xf numFmtId="202" fontId="3" fillId="0" borderId="63" xfId="291" applyNumberFormat="1" applyFont="1" applyFill="1" applyBorder="1" applyAlignment="1">
      <alignment vertical="center" shrinkToFit="1"/>
    </xf>
    <xf numFmtId="202"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205" fontId="36" fillId="0" borderId="23" xfId="440" applyNumberFormat="1" applyFont="1" applyFill="1" applyBorder="1" applyAlignment="1">
      <alignment horizontal="right" vertical="center" shrinkToFit="1"/>
    </xf>
    <xf numFmtId="205" fontId="46" fillId="0" borderId="16" xfId="440" applyNumberFormat="1" applyFont="1" applyFill="1" applyBorder="1" applyAlignment="1">
      <alignment horizontal="right" vertical="center" shrinkToFit="1"/>
    </xf>
    <xf numFmtId="205" fontId="46" fillId="0" borderId="22" xfId="440" applyNumberFormat="1" applyFont="1" applyFill="1" applyBorder="1" applyAlignment="1">
      <alignment horizontal="right" vertical="center" shrinkToFit="1"/>
    </xf>
    <xf numFmtId="205" fontId="1" fillId="0" borderId="23" xfId="440" applyNumberFormat="1" applyFont="1" applyFill="1" applyBorder="1" applyAlignment="1">
      <alignment horizontal="right" vertical="center" shrinkToFit="1"/>
    </xf>
    <xf numFmtId="205" fontId="1" fillId="0" borderId="16" xfId="440" applyNumberFormat="1" applyFont="1" applyFill="1" applyBorder="1" applyAlignment="1">
      <alignment horizontal="right" vertical="center" shrinkToFit="1"/>
    </xf>
    <xf numFmtId="205" fontId="1" fillId="0" borderId="84" xfId="440" applyNumberFormat="1" applyFont="1" applyFill="1" applyBorder="1" applyAlignment="1">
      <alignment horizontal="right" vertical="center" shrinkToFit="1"/>
    </xf>
    <xf numFmtId="205" fontId="1" fillId="0" borderId="38" xfId="440" applyNumberFormat="1" applyFont="1" applyFill="1" applyBorder="1" applyAlignment="1">
      <alignment horizontal="right" vertical="center" shrinkToFit="1"/>
    </xf>
    <xf numFmtId="205" fontId="1" fillId="0" borderId="79" xfId="440" applyNumberFormat="1" applyFont="1" applyFill="1" applyBorder="1" applyAlignment="1">
      <alignment horizontal="right" vertical="center" shrinkToFit="1"/>
    </xf>
    <xf numFmtId="205" fontId="37" fillId="0" borderId="38" xfId="441" applyNumberFormat="1" applyFont="1" applyFill="1" applyBorder="1" applyAlignment="1" applyProtection="1">
      <alignment horizontal="right" vertical="center" shrinkToFit="1"/>
      <protection locked="0"/>
    </xf>
    <xf numFmtId="205" fontId="19" fillId="0" borderId="16" xfId="441" applyNumberFormat="1" applyFont="1" applyFill="1" applyBorder="1" applyAlignment="1" applyProtection="1">
      <alignment horizontal="right" vertical="center" shrinkToFit="1"/>
      <protection locked="0"/>
    </xf>
    <xf numFmtId="205" fontId="19" fillId="0" borderId="78" xfId="441" applyNumberFormat="1" applyFont="1" applyFill="1" applyBorder="1" applyAlignment="1" applyProtection="1">
      <alignment horizontal="right" vertical="center" shrinkToFit="1"/>
      <protection locked="0"/>
    </xf>
    <xf numFmtId="205" fontId="19" fillId="0" borderId="79" xfId="441" applyNumberFormat="1" applyFont="1" applyFill="1" applyBorder="1" applyAlignment="1" applyProtection="1">
      <alignment horizontal="right" vertical="center" shrinkToFit="1"/>
      <protection locked="0"/>
    </xf>
    <xf numFmtId="205" fontId="37" fillId="0" borderId="38" xfId="0" applyNumberFormat="1" applyFont="1" applyFill="1" applyBorder="1" applyAlignment="1" applyProtection="1">
      <alignment horizontal="right" vertical="center" shrinkToFit="1"/>
      <protection locked="0"/>
    </xf>
    <xf numFmtId="205" fontId="1" fillId="0" borderId="131" xfId="0" applyNumberFormat="1" applyFont="1" applyFill="1" applyBorder="1" applyAlignment="1" applyProtection="1">
      <alignment horizontal="right" vertical="center" shrinkToFit="1"/>
      <protection locked="0"/>
    </xf>
    <xf numFmtId="205" fontId="1" fillId="0" borderId="78" xfId="0" applyNumberFormat="1" applyFont="1" applyFill="1" applyBorder="1" applyAlignment="1" applyProtection="1">
      <alignment horizontal="right" vertical="center" shrinkToFit="1"/>
      <protection locked="0"/>
    </xf>
    <xf numFmtId="205" fontId="1" fillId="0" borderId="79" xfId="0" applyNumberFormat="1" applyFont="1" applyFill="1" applyBorder="1" applyAlignment="1" applyProtection="1">
      <alignment horizontal="right" vertical="center" shrinkToFit="1"/>
      <protection locked="0"/>
    </xf>
    <xf numFmtId="205" fontId="38" fillId="0" borderId="49" xfId="441" applyNumberFormat="1" applyFont="1" applyFill="1" applyBorder="1" applyAlignment="1">
      <alignment vertical="center" shrinkToFit="1"/>
    </xf>
    <xf numFmtId="20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91" fontId="38" fillId="0" borderId="91" xfId="291" applyNumberFormat="1" applyFont="1" applyFill="1" applyBorder="1" applyAlignment="1">
      <alignment horizontal="center" vertical="center" shrinkToFit="1"/>
    </xf>
    <xf numFmtId="202" fontId="3" fillId="0" borderId="137" xfId="291" applyNumberFormat="1" applyFont="1" applyFill="1" applyBorder="1" applyAlignment="1">
      <alignment vertical="center" shrinkToFit="1"/>
    </xf>
    <xf numFmtId="191" fontId="38" fillId="0" borderId="49" xfId="439" applyNumberFormat="1" applyFont="1" applyFill="1" applyBorder="1" applyAlignment="1">
      <alignment vertical="center" shrinkToFit="1"/>
    </xf>
    <xf numFmtId="191"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91" fontId="38" fillId="0" borderId="51" xfId="439" applyNumberFormat="1" applyFont="1" applyFill="1" applyBorder="1" applyAlignment="1">
      <alignment vertical="center" shrinkToFit="1"/>
    </xf>
    <xf numFmtId="191"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204" fontId="3" fillId="0" borderId="0" xfId="0" applyNumberFormat="1" applyFont="1" applyFill="1" applyAlignment="1">
      <alignment horizontal="center" vertical="center"/>
    </xf>
    <xf numFmtId="198" fontId="51" fillId="0" borderId="0" xfId="0" applyNumberFormat="1" applyFont="1">
      <alignment vertical="center"/>
    </xf>
    <xf numFmtId="0" fontId="33" fillId="0" borderId="0" xfId="439" applyNumberFormat="1" applyFont="1" applyFill="1" applyAlignment="1">
      <alignment horizontal="center" vertical="center"/>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33" fillId="0" borderId="0" xfId="439" applyNumberFormat="1" applyFont="1" applyFill="1" applyAlignment="1">
      <alignment horizontal="center" vertical="center"/>
    </xf>
    <xf numFmtId="200" fontId="19" fillId="0" borderId="67" xfId="439" applyNumberFormat="1" applyFont="1" applyFill="1" applyBorder="1" applyAlignment="1">
      <alignment horizontal="center" vertical="center" shrinkToFit="1"/>
    </xf>
    <xf numFmtId="200" fontId="19" fillId="0" borderId="70"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right" vertical="center" shrinkToFit="1"/>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72">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778.8</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pt idx="4">
                  <c:v>645.20000000000005</c:v>
                </c:pt>
                <c:pt idx="5">
                  <c:v>663.4</c:v>
                </c:pt>
                <c:pt idx="6">
                  <c:v>778.8</c:v>
                </c:pt>
                <c:pt idx="7">
                  <c:v>0</c:v>
                </c:pt>
                <c:pt idx="8">
                  <c:v>0</c:v>
                </c:pt>
                <c:pt idx="9">
                  <c:v>0</c:v>
                </c:pt>
                <c:pt idx="10">
                  <c:v>0</c:v>
                </c:pt>
                <c:pt idx="11">
                  <c:v>0</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663.6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令和元年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523.70000000000005</c:v>
                </c:pt>
                <c:pt idx="1">
                  <c:v>532.1</c:v>
                </c:pt>
                <c:pt idx="2">
                  <c:v>657.4</c:v>
                </c:pt>
                <c:pt idx="3">
                  <c:v>601.1</c:v>
                </c:pt>
                <c:pt idx="4">
                  <c:v>566.5</c:v>
                </c:pt>
                <c:pt idx="5">
                  <c:v>569.79999999999995</c:v>
                </c:pt>
                <c:pt idx="6">
                  <c:v>660.8</c:v>
                </c:pt>
                <c:pt idx="7">
                  <c:v>738.3</c:v>
                </c:pt>
                <c:pt idx="8">
                  <c:v>590.6</c:v>
                </c:pt>
                <c:pt idx="9">
                  <c:v>620.79999999999995</c:v>
                </c:pt>
                <c:pt idx="10">
                  <c:v>600.1</c:v>
                </c:pt>
                <c:pt idx="11">
                  <c:v>572.70000000000005</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令和３年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487.4</c:v>
                </c:pt>
                <c:pt idx="1">
                  <c:v>554.5</c:v>
                </c:pt>
                <c:pt idx="2">
                  <c:v>702</c:v>
                </c:pt>
                <c:pt idx="3">
                  <c:v>603.1</c:v>
                </c:pt>
                <c:pt idx="4">
                  <c:v>575.29999999999995</c:v>
                </c:pt>
                <c:pt idx="5">
                  <c:v>585.70000000000005</c:v>
                </c:pt>
                <c:pt idx="6">
                  <c:v>663.6</c:v>
                </c:pt>
                <c:pt idx="7">
                  <c:v>0</c:v>
                </c:pt>
                <c:pt idx="8">
                  <c:v>0</c:v>
                </c:pt>
                <c:pt idx="9">
                  <c:v>0</c:v>
                </c:pt>
                <c:pt idx="10">
                  <c:v>0</c:v>
                </c:pt>
                <c:pt idx="11">
                  <c:v>0</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91DB-4B3B-8E24-D3A557A75A8C}"/>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1DB-4B3B-8E24-D3A557A75A8C}"/>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1DB-4B3B-8E24-D3A557A75A8C}"/>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91DB-4B3B-8E24-D3A557A75A8C}"/>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115.2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1DB-4B3B-8E24-D3A557A75A8C}"/>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E35C-49B7-ABDD-95C3C8967665}"/>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35C-49B7-ABDD-95C3C8967665}"/>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35C-49B7-ABDD-95C3C8967665}"/>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E35C-49B7-ABDD-95C3C8967665}"/>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pt idx="4">
                  <c:v>69.900000000000006</c:v>
                </c:pt>
                <c:pt idx="5">
                  <c:v>77.7</c:v>
                </c:pt>
                <c:pt idx="6">
                  <c:v>115.2</c:v>
                </c:pt>
                <c:pt idx="7">
                  <c:v>0</c:v>
                </c:pt>
                <c:pt idx="8">
                  <c:v>0</c:v>
                </c:pt>
                <c:pt idx="9">
                  <c:v>0</c:v>
                </c:pt>
                <c:pt idx="10">
                  <c:v>0</c:v>
                </c:pt>
                <c:pt idx="11">
                  <c:v>0</c:v>
                </c:pt>
              </c:numCache>
            </c:numRef>
          </c:val>
          <c:extLst>
            <c:ext xmlns:c16="http://schemas.microsoft.com/office/drawing/2014/chart" uri="{C3380CC4-5D6E-409C-BE32-E72D297353CC}">
              <c16:uniqueId val="{00000004-E35C-49B7-ABDD-95C3C8967665}"/>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3" name="Line 8">
          <a:extLst>
            <a:ext uri="{FF2B5EF4-FFF2-40B4-BE49-F238E27FC236}">
              <a16:creationId xmlns:a16="http://schemas.microsoft.com/office/drawing/2014/main" id="{00000000-0008-0000-0A00-000096240000}"/>
            </a:ext>
          </a:extLst>
        </xdr:cNvPr>
        <xdr:cNvSpPr>
          <a:spLocks noChangeShapeType="1"/>
        </xdr:cNvSpPr>
      </xdr:nvSpPr>
      <xdr:spPr bwMode="auto">
        <a:xfrm>
          <a:off x="10906125" y="628650"/>
          <a:ext cx="352425" cy="533400"/>
        </a:xfrm>
        <a:prstGeom prst="line">
          <a:avLst/>
        </a:prstGeom>
        <a:noFill/>
        <a:ln w="9525">
          <a:solidFill>
            <a:srgbClr val="000000"/>
          </a:solidFill>
          <a:round/>
          <a:headEnd/>
          <a:tailEnd/>
        </a:ln>
      </xdr:spPr>
    </xdr:sp>
    <xdr:clientData/>
  </xdr:twoCellAnchor>
  <xdr:oneCellAnchor>
    <xdr:from>
      <xdr:col>37</xdr:col>
      <xdr:colOff>410445</xdr:colOff>
      <xdr:row>0</xdr:row>
      <xdr:rowOff>87204</xdr:rowOff>
    </xdr:from>
    <xdr:ext cx="1099789" cy="312906"/>
    <xdr:sp macro="" textlink="">
      <xdr:nvSpPr>
        <xdr:cNvPr id="4"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19574745" y="87204"/>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5"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9560894"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5991;&#21270;&#35251;&#20809;&#12473;&#12509;&#12540;&#12484;&#37096;/&#35251;&#20809;&#25919;&#31574;&#35506;/&#9733;03&#20225;&#30011;&#20998;&#26512;&#29677;/31-1%20&#35251;&#20809;&#32113;&#35336;&#65288;&#20837;&#22495;&#35251;&#20809;&#23458;&#32113;&#35336;&#65289;/00%20R5&#24180;&#24230;/02%20&#20837;&#22495;&#35251;&#20809;&#23458;/R5.7/R5-7&#26376;&#225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月情報"/>
      <sheetName val="【入力】国内輸送客"/>
      <sheetName val="【入力】外国人入域者数"/>
      <sheetName val="混在率の算出方法（入力用）"/>
      <sheetName val="（国内）航路別入域観光客数"/>
      <sheetName val="（外国）国籍別入域観光客数"/>
      <sheetName val="db"/>
      <sheetName val="月報第１表"/>
      <sheetName val="月報第１表 (手持ち)"/>
      <sheetName val="月報第２表"/>
      <sheetName val="月報第３表"/>
      <sheetName val="年度・暦年"/>
      <sheetName val="グラフ（年度・暦年）"/>
      <sheetName val="グラフ（国内客年度・暦年）"/>
      <sheetName val="グラフ（外国客年度・暦年）"/>
      <sheetName val="累計表【年度】"/>
      <sheetName val="累計表【暦年】"/>
      <sheetName val="（外国）累計表【年度】"/>
      <sheetName val="（外国）累計表【暦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ow r="17">
          <cell r="B17">
            <v>4</v>
          </cell>
          <cell r="C17">
            <v>5</v>
          </cell>
          <cell r="D17">
            <v>6</v>
          </cell>
          <cell r="E17">
            <v>7</v>
          </cell>
          <cell r="F17">
            <v>8</v>
          </cell>
          <cell r="G17">
            <v>9</v>
          </cell>
          <cell r="H17">
            <v>10</v>
          </cell>
          <cell r="I17">
            <v>11</v>
          </cell>
          <cell r="J17">
            <v>12</v>
          </cell>
          <cell r="K17">
            <v>1</v>
          </cell>
          <cell r="L17">
            <v>2</v>
          </cell>
          <cell r="M17">
            <v>3</v>
          </cell>
          <cell r="R17">
            <v>1</v>
          </cell>
          <cell r="S17">
            <v>2</v>
          </cell>
          <cell r="T17">
            <v>3</v>
          </cell>
          <cell r="U17">
            <v>4</v>
          </cell>
          <cell r="V17">
            <v>5</v>
          </cell>
          <cell r="W17">
            <v>6</v>
          </cell>
          <cell r="X17">
            <v>7</v>
          </cell>
          <cell r="Y17">
            <v>8</v>
          </cell>
          <cell r="Z17">
            <v>9</v>
          </cell>
          <cell r="AA17">
            <v>10</v>
          </cell>
          <cell r="AB17">
            <v>11</v>
          </cell>
          <cell r="AC17">
            <v>12</v>
          </cell>
        </row>
        <row r="18">
          <cell r="A18" t="str">
            <v>令和元年度</v>
          </cell>
          <cell r="B18">
            <v>250.3</v>
          </cell>
          <cell r="C18">
            <v>268.39999999999998</v>
          </cell>
          <cell r="D18">
            <v>298.39999999999998</v>
          </cell>
          <cell r="E18">
            <v>302.8</v>
          </cell>
          <cell r="F18">
            <v>282.89999999999998</v>
          </cell>
          <cell r="G18">
            <v>218.7</v>
          </cell>
          <cell r="H18">
            <v>230.5</v>
          </cell>
          <cell r="I18">
            <v>199.1</v>
          </cell>
          <cell r="J18">
            <v>182.4</v>
          </cell>
          <cell r="K18">
            <v>193.5</v>
          </cell>
          <cell r="L18">
            <v>61</v>
          </cell>
          <cell r="M18">
            <v>2.4</v>
          </cell>
          <cell r="Q18" t="str">
            <v>令和元年</v>
          </cell>
          <cell r="R18">
            <v>229.8</v>
          </cell>
          <cell r="S18">
            <v>240.1</v>
          </cell>
          <cell r="T18">
            <v>226.6</v>
          </cell>
          <cell r="U18">
            <v>250.3</v>
          </cell>
          <cell r="V18">
            <v>268.39999999999998</v>
          </cell>
          <cell r="W18">
            <v>298.39999999999998</v>
          </cell>
          <cell r="X18">
            <v>302.8</v>
          </cell>
          <cell r="Y18">
            <v>282.89999999999998</v>
          </cell>
          <cell r="Z18">
            <v>218.7</v>
          </cell>
          <cell r="AA18">
            <v>230.5</v>
          </cell>
          <cell r="AB18">
            <v>199.1</v>
          </cell>
          <cell r="AC18">
            <v>182.4</v>
          </cell>
        </row>
        <row r="19">
          <cell r="A19" t="str">
            <v>令和２年度</v>
          </cell>
          <cell r="B19">
            <v>0</v>
          </cell>
          <cell r="C19">
            <v>0</v>
          </cell>
          <cell r="D19">
            <v>0</v>
          </cell>
          <cell r="E19">
            <v>0</v>
          </cell>
          <cell r="F19">
            <v>0</v>
          </cell>
          <cell r="G19">
            <v>0</v>
          </cell>
          <cell r="H19">
            <v>0</v>
          </cell>
          <cell r="I19">
            <v>0</v>
          </cell>
          <cell r="J19">
            <v>0</v>
          </cell>
          <cell r="K19">
            <v>0</v>
          </cell>
          <cell r="L19">
            <v>0</v>
          </cell>
          <cell r="M19">
            <v>0</v>
          </cell>
          <cell r="Q19" t="str">
            <v>令和２年</v>
          </cell>
          <cell r="R19">
            <v>193.5</v>
          </cell>
          <cell r="S19">
            <v>61</v>
          </cell>
          <cell r="T19">
            <v>2.4</v>
          </cell>
          <cell r="U19">
            <v>0</v>
          </cell>
          <cell r="V19">
            <v>0</v>
          </cell>
          <cell r="W19">
            <v>0</v>
          </cell>
          <cell r="X19">
            <v>0</v>
          </cell>
          <cell r="Y19">
            <v>0</v>
          </cell>
          <cell r="Z19">
            <v>0</v>
          </cell>
          <cell r="AA19">
            <v>0</v>
          </cell>
          <cell r="AB19">
            <v>0</v>
          </cell>
          <cell r="AC19">
            <v>0</v>
          </cell>
        </row>
        <row r="20">
          <cell r="A20" t="str">
            <v>令和３年度</v>
          </cell>
          <cell r="B20">
            <v>0</v>
          </cell>
          <cell r="C20">
            <v>0</v>
          </cell>
          <cell r="D20">
            <v>0</v>
          </cell>
          <cell r="E20">
            <v>0</v>
          </cell>
          <cell r="F20">
            <v>0</v>
          </cell>
          <cell r="G20">
            <v>0</v>
          </cell>
          <cell r="H20">
            <v>0</v>
          </cell>
          <cell r="I20">
            <v>0</v>
          </cell>
          <cell r="J20">
            <v>0</v>
          </cell>
          <cell r="K20">
            <v>0</v>
          </cell>
          <cell r="L20">
            <v>0</v>
          </cell>
          <cell r="M20">
            <v>0</v>
          </cell>
          <cell r="Q20" t="str">
            <v>令和３年</v>
          </cell>
          <cell r="R20">
            <v>0</v>
          </cell>
          <cell r="S20">
            <v>0</v>
          </cell>
          <cell r="T20">
            <v>0</v>
          </cell>
          <cell r="U20">
            <v>0</v>
          </cell>
          <cell r="V20">
            <v>0</v>
          </cell>
          <cell r="W20">
            <v>0</v>
          </cell>
          <cell r="X20">
            <v>0</v>
          </cell>
          <cell r="Y20">
            <v>0</v>
          </cell>
          <cell r="Z20">
            <v>0</v>
          </cell>
          <cell r="AA20">
            <v>0</v>
          </cell>
          <cell r="AB20">
            <v>0</v>
          </cell>
          <cell r="AC20">
            <v>0</v>
          </cell>
        </row>
        <row r="21">
          <cell r="A21" t="str">
            <v>令和４年度</v>
          </cell>
          <cell r="B21">
            <v>0</v>
          </cell>
          <cell r="C21">
            <v>0</v>
          </cell>
          <cell r="D21">
            <v>0</v>
          </cell>
          <cell r="E21">
            <v>0</v>
          </cell>
          <cell r="F21">
            <v>0.1</v>
          </cell>
          <cell r="G21">
            <v>0</v>
          </cell>
          <cell r="H21">
            <v>2.7</v>
          </cell>
          <cell r="I21">
            <v>12.1</v>
          </cell>
          <cell r="J21">
            <v>32.799999999999997</v>
          </cell>
          <cell r="K21">
            <v>44.8</v>
          </cell>
          <cell r="L21">
            <v>43.4</v>
          </cell>
          <cell r="M21">
            <v>64.2</v>
          </cell>
          <cell r="Q21" t="str">
            <v>令和４年</v>
          </cell>
          <cell r="R21">
            <v>0</v>
          </cell>
          <cell r="S21">
            <v>0</v>
          </cell>
          <cell r="T21">
            <v>0</v>
          </cell>
          <cell r="U21">
            <v>0</v>
          </cell>
          <cell r="V21">
            <v>0</v>
          </cell>
          <cell r="W21">
            <v>0</v>
          </cell>
          <cell r="X21">
            <v>0</v>
          </cell>
          <cell r="Y21">
            <v>0.1</v>
          </cell>
          <cell r="Z21">
            <v>0</v>
          </cell>
          <cell r="AA21">
            <v>2.7</v>
          </cell>
          <cell r="AB21">
            <v>12.1</v>
          </cell>
          <cell r="AC21">
            <v>32.799999999999997</v>
          </cell>
        </row>
        <row r="22">
          <cell r="A22" t="str">
            <v>令和５年度</v>
          </cell>
          <cell r="B22">
            <v>66.7</v>
          </cell>
          <cell r="C22">
            <v>69.900000000000006</v>
          </cell>
          <cell r="D22">
            <v>77.7</v>
          </cell>
          <cell r="E22">
            <v>115.2</v>
          </cell>
          <cell r="F22" t="str">
            <v/>
          </cell>
          <cell r="G22" t="str">
            <v/>
          </cell>
          <cell r="H22" t="str">
            <v/>
          </cell>
          <cell r="I22" t="str">
            <v/>
          </cell>
          <cell r="J22" t="str">
            <v/>
          </cell>
          <cell r="K22" t="str">
            <v/>
          </cell>
          <cell r="L22" t="str">
            <v/>
          </cell>
          <cell r="M22" t="str">
            <v/>
          </cell>
          <cell r="Q22" t="str">
            <v>令和５年</v>
          </cell>
          <cell r="R22">
            <v>44.8</v>
          </cell>
          <cell r="S22">
            <v>43.4</v>
          </cell>
          <cell r="T22">
            <v>64.2</v>
          </cell>
          <cell r="U22">
            <v>66.7</v>
          </cell>
          <cell r="V22">
            <v>69.900000000000006</v>
          </cell>
          <cell r="W22">
            <v>77.7</v>
          </cell>
          <cell r="X22">
            <v>115.2</v>
          </cell>
          <cell r="Y22" t="str">
            <v/>
          </cell>
          <cell r="Z22" t="str">
            <v/>
          </cell>
          <cell r="AA22" t="str">
            <v/>
          </cell>
          <cell r="AB22" t="str">
            <v/>
          </cell>
          <cell r="AC22" t="str">
            <v/>
          </cell>
        </row>
      </sheetData>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view="pageBreakPreview" zoomScaleNormal="85" zoomScaleSheetLayoutView="100" workbookViewId="0">
      <selection sqref="A1:K1"/>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83" t="s">
        <v>146</v>
      </c>
      <c r="B1" s="383"/>
      <c r="C1" s="383"/>
      <c r="D1" s="383"/>
      <c r="E1" s="383"/>
      <c r="F1" s="383"/>
      <c r="G1" s="383"/>
      <c r="H1" s="383"/>
      <c r="I1" s="383"/>
      <c r="J1" s="383"/>
      <c r="K1" s="383"/>
    </row>
    <row r="2" spans="1:11" ht="14.25">
      <c r="A2" s="3"/>
      <c r="B2" s="2"/>
      <c r="C2" s="2"/>
      <c r="D2" s="2"/>
      <c r="E2" s="2"/>
      <c r="F2" s="2"/>
      <c r="G2" s="2"/>
      <c r="H2" s="2"/>
      <c r="I2" s="2"/>
      <c r="J2" s="2"/>
      <c r="K2" s="2"/>
    </row>
    <row r="3" spans="1:11" ht="18" thickBot="1">
      <c r="A3" s="324" t="s">
        <v>86</v>
      </c>
      <c r="B3" s="4"/>
      <c r="C3" s="5"/>
      <c r="D3" s="4"/>
      <c r="E3" s="4"/>
      <c r="F3" s="4"/>
      <c r="G3" s="4"/>
      <c r="H3" s="4"/>
      <c r="I3" s="4"/>
      <c r="J3" s="5"/>
      <c r="K3" s="6" t="s">
        <v>0</v>
      </c>
    </row>
    <row r="4" spans="1:11" ht="18" thickBot="1">
      <c r="A4" s="7"/>
      <c r="B4" s="8" t="s">
        <v>1</v>
      </c>
      <c r="C4" s="388" t="s">
        <v>39</v>
      </c>
      <c r="D4" s="389"/>
      <c r="E4" s="389"/>
      <c r="F4" s="9"/>
      <c r="G4" s="9"/>
      <c r="H4" s="9"/>
      <c r="I4" s="9"/>
      <c r="J4" s="9"/>
      <c r="K4" s="10"/>
    </row>
    <row r="5" spans="1:11" ht="17.25">
      <c r="A5" s="11"/>
      <c r="B5" s="12"/>
      <c r="C5" s="395"/>
      <c r="D5" s="396"/>
      <c r="E5" s="396"/>
      <c r="F5" s="388" t="s">
        <v>38</v>
      </c>
      <c r="G5" s="389"/>
      <c r="H5" s="389"/>
      <c r="I5" s="389"/>
      <c r="J5" s="389"/>
      <c r="K5" s="390"/>
    </row>
    <row r="6" spans="1:11" ht="17.25" customHeight="1">
      <c r="A6" s="13" t="s">
        <v>44</v>
      </c>
      <c r="B6" s="14"/>
      <c r="C6" s="147"/>
      <c r="D6" s="391" t="s">
        <v>45</v>
      </c>
      <c r="E6" s="393" t="s">
        <v>27</v>
      </c>
      <c r="F6" s="384" t="s">
        <v>40</v>
      </c>
      <c r="G6" s="127"/>
      <c r="H6" s="127"/>
      <c r="I6" s="386" t="s">
        <v>41</v>
      </c>
      <c r="J6" s="127"/>
      <c r="K6" s="146"/>
    </row>
    <row r="7" spans="1:11" ht="18" thickBot="1">
      <c r="A7" s="13"/>
      <c r="B7" s="14"/>
      <c r="C7" s="147"/>
      <c r="D7" s="392"/>
      <c r="E7" s="394"/>
      <c r="F7" s="385"/>
      <c r="G7" s="15" t="s">
        <v>45</v>
      </c>
      <c r="H7" s="89" t="s">
        <v>89</v>
      </c>
      <c r="I7" s="387"/>
      <c r="J7" s="15" t="s">
        <v>45</v>
      </c>
      <c r="K7" s="16" t="s">
        <v>89</v>
      </c>
    </row>
    <row r="8" spans="1:11" ht="32.1" customHeight="1" thickBot="1">
      <c r="A8" s="17" t="s">
        <v>34</v>
      </c>
      <c r="B8" s="281" t="s">
        <v>139</v>
      </c>
      <c r="C8" s="235">
        <v>778800</v>
      </c>
      <c r="D8" s="288">
        <v>663600</v>
      </c>
      <c r="E8" s="287">
        <v>115200</v>
      </c>
      <c r="F8" s="18">
        <v>735200</v>
      </c>
      <c r="G8" s="128">
        <v>654900</v>
      </c>
      <c r="H8" s="129">
        <v>80300</v>
      </c>
      <c r="I8" s="149">
        <v>43600</v>
      </c>
      <c r="J8" s="128">
        <v>8700</v>
      </c>
      <c r="K8" s="130">
        <v>34900</v>
      </c>
    </row>
    <row r="9" spans="1:11" ht="32.1" customHeight="1">
      <c r="A9" s="19"/>
      <c r="B9" s="282" t="s">
        <v>140</v>
      </c>
      <c r="C9" s="148">
        <v>607800</v>
      </c>
      <c r="D9" s="131">
        <v>607800</v>
      </c>
      <c r="E9" s="132">
        <v>0</v>
      </c>
      <c r="F9" s="20">
        <v>606400</v>
      </c>
      <c r="G9" s="247">
        <v>606400</v>
      </c>
      <c r="H9" s="250">
        <v>0</v>
      </c>
      <c r="I9" s="150">
        <v>1400</v>
      </c>
      <c r="J9" s="247">
        <v>1400</v>
      </c>
      <c r="K9" s="251">
        <v>0</v>
      </c>
    </row>
    <row r="10" spans="1:11" ht="32.1" customHeight="1">
      <c r="A10" s="21"/>
      <c r="B10" s="16" t="s">
        <v>85</v>
      </c>
      <c r="C10" s="348">
        <v>171000</v>
      </c>
      <c r="D10" s="349">
        <v>55800</v>
      </c>
      <c r="E10" s="350">
        <v>115200</v>
      </c>
      <c r="F10" s="351">
        <v>128800</v>
      </c>
      <c r="G10" s="352">
        <v>48500</v>
      </c>
      <c r="H10" s="353">
        <v>80300</v>
      </c>
      <c r="I10" s="354">
        <v>42200</v>
      </c>
      <c r="J10" s="352">
        <v>7300</v>
      </c>
      <c r="K10" s="355">
        <v>34900</v>
      </c>
    </row>
    <row r="11" spans="1:11" ht="32.1" customHeight="1" thickBot="1">
      <c r="A11" s="22"/>
      <c r="B11" s="23" t="s">
        <v>28</v>
      </c>
      <c r="C11" s="59">
        <v>1.2813425468904245</v>
      </c>
      <c r="D11" s="243">
        <v>1.0918065153010859</v>
      </c>
      <c r="E11" s="244" t="s">
        <v>141</v>
      </c>
      <c r="F11" s="339">
        <v>1.212401055408971</v>
      </c>
      <c r="G11" s="248">
        <v>1.0799802110817942</v>
      </c>
      <c r="H11" s="252" t="s">
        <v>141</v>
      </c>
      <c r="I11" s="253">
        <v>31.142857142857142</v>
      </c>
      <c r="J11" s="248">
        <v>6.2142857142857144</v>
      </c>
      <c r="K11" s="249" t="s">
        <v>141</v>
      </c>
    </row>
    <row r="12" spans="1:11" ht="32.1" customHeight="1" thickBot="1">
      <c r="A12" s="17" t="s">
        <v>53</v>
      </c>
      <c r="B12" s="236" t="s">
        <v>29</v>
      </c>
      <c r="C12" s="235">
        <v>2757200</v>
      </c>
      <c r="D12" s="241">
        <v>2427700</v>
      </c>
      <c r="E12" s="245">
        <v>329500</v>
      </c>
      <c r="F12" s="18">
        <v>2670000</v>
      </c>
      <c r="G12" s="128">
        <v>2398100</v>
      </c>
      <c r="H12" s="129">
        <v>271900</v>
      </c>
      <c r="I12" s="149">
        <v>87200</v>
      </c>
      <c r="J12" s="128">
        <v>29600</v>
      </c>
      <c r="K12" s="130">
        <v>57600</v>
      </c>
    </row>
    <row r="13" spans="1:11" ht="32.1" customHeight="1">
      <c r="A13" s="327" t="s">
        <v>142</v>
      </c>
      <c r="B13" s="24" t="s">
        <v>30</v>
      </c>
      <c r="C13" s="148">
        <v>1862100</v>
      </c>
      <c r="D13" s="242">
        <v>1862100</v>
      </c>
      <c r="E13" s="246">
        <v>0</v>
      </c>
      <c r="F13" s="20">
        <v>1856700</v>
      </c>
      <c r="G13" s="131">
        <v>1856700</v>
      </c>
      <c r="H13" s="132">
        <v>0</v>
      </c>
      <c r="I13" s="150">
        <v>5400</v>
      </c>
      <c r="J13" s="131">
        <v>5400</v>
      </c>
      <c r="K13" s="133">
        <v>0</v>
      </c>
    </row>
    <row r="14" spans="1:11" ht="32.1" customHeight="1">
      <c r="A14" s="21"/>
      <c r="B14" s="16" t="s">
        <v>3</v>
      </c>
      <c r="C14" s="348">
        <v>895100</v>
      </c>
      <c r="D14" s="349">
        <v>565600</v>
      </c>
      <c r="E14" s="350">
        <v>329500</v>
      </c>
      <c r="F14" s="351">
        <v>813300</v>
      </c>
      <c r="G14" s="352">
        <v>541400</v>
      </c>
      <c r="H14" s="353">
        <v>271900</v>
      </c>
      <c r="I14" s="354">
        <v>81800</v>
      </c>
      <c r="J14" s="352">
        <v>24200</v>
      </c>
      <c r="K14" s="355">
        <v>57600</v>
      </c>
    </row>
    <row r="15" spans="1:11" ht="32.1" customHeight="1" thickBot="1">
      <c r="A15" s="22"/>
      <c r="B15" s="23" t="s">
        <v>37</v>
      </c>
      <c r="C15" s="59">
        <v>1.4806938402878471</v>
      </c>
      <c r="D15" s="243">
        <v>1.3037430857633854</v>
      </c>
      <c r="E15" s="244" t="s">
        <v>141</v>
      </c>
      <c r="F15" s="339">
        <v>1.4380352237841332</v>
      </c>
      <c r="G15" s="248">
        <v>1.2915926105455917</v>
      </c>
      <c r="H15" s="252" t="s">
        <v>141</v>
      </c>
      <c r="I15" s="253">
        <v>16.148148148148149</v>
      </c>
      <c r="J15" s="248">
        <v>5.4814814814814818</v>
      </c>
      <c r="K15" s="249" t="s">
        <v>141</v>
      </c>
    </row>
    <row r="16" spans="1:11" ht="32.1" customHeight="1" thickBot="1">
      <c r="A16" s="17" t="s">
        <v>54</v>
      </c>
      <c r="B16" s="237" t="s">
        <v>35</v>
      </c>
      <c r="C16" s="235">
        <v>4653500</v>
      </c>
      <c r="D16" s="241">
        <v>4171600</v>
      </c>
      <c r="E16" s="245">
        <v>481900</v>
      </c>
      <c r="F16" s="18">
        <v>4548000</v>
      </c>
      <c r="G16" s="134">
        <v>4136800</v>
      </c>
      <c r="H16" s="135">
        <v>411200</v>
      </c>
      <c r="I16" s="149">
        <v>105500</v>
      </c>
      <c r="J16" s="134">
        <v>34800</v>
      </c>
      <c r="K16" s="136">
        <v>70700</v>
      </c>
    </row>
    <row r="17" spans="1:11" ht="32.1" customHeight="1">
      <c r="A17" s="327" t="s">
        <v>143</v>
      </c>
      <c r="B17" s="24" t="s">
        <v>36</v>
      </c>
      <c r="C17" s="148">
        <v>2681600</v>
      </c>
      <c r="D17" s="242">
        <v>2681600</v>
      </c>
      <c r="E17" s="246">
        <v>0</v>
      </c>
      <c r="F17" s="20">
        <v>2673600</v>
      </c>
      <c r="G17" s="137">
        <v>2673600</v>
      </c>
      <c r="H17" s="132">
        <v>0</v>
      </c>
      <c r="I17" s="150">
        <v>8000</v>
      </c>
      <c r="J17" s="137">
        <v>8000</v>
      </c>
      <c r="K17" s="133">
        <v>0</v>
      </c>
    </row>
    <row r="18" spans="1:11" ht="32.1" customHeight="1">
      <c r="A18" s="21"/>
      <c r="B18" s="16" t="s">
        <v>3</v>
      </c>
      <c r="C18" s="348">
        <v>1971900</v>
      </c>
      <c r="D18" s="349">
        <v>1490000</v>
      </c>
      <c r="E18" s="350">
        <v>481900</v>
      </c>
      <c r="F18" s="351">
        <v>1874400</v>
      </c>
      <c r="G18" s="352">
        <v>1463200</v>
      </c>
      <c r="H18" s="353">
        <v>411200</v>
      </c>
      <c r="I18" s="354">
        <v>97500</v>
      </c>
      <c r="J18" s="352">
        <v>26800</v>
      </c>
      <c r="K18" s="355">
        <v>70700</v>
      </c>
    </row>
    <row r="19" spans="1:11" ht="32.1" customHeight="1" thickBot="1">
      <c r="A19" s="21"/>
      <c r="B19" s="23" t="s">
        <v>33</v>
      </c>
      <c r="C19" s="59">
        <v>1.735344570405728</v>
      </c>
      <c r="D19" s="243">
        <v>1.5556384248210025</v>
      </c>
      <c r="E19" s="244" t="s">
        <v>141</v>
      </c>
      <c r="F19" s="339">
        <v>1.7010771992818672</v>
      </c>
      <c r="G19" s="248">
        <v>1.5472770795930582</v>
      </c>
      <c r="H19" s="252" t="s">
        <v>141</v>
      </c>
      <c r="I19" s="253">
        <v>13.1875</v>
      </c>
      <c r="J19" s="248">
        <v>4.3499999999999996</v>
      </c>
      <c r="K19" s="249" t="s">
        <v>141</v>
      </c>
    </row>
    <row r="20" spans="1:11" ht="20.100000000000001" customHeight="1"/>
    <row r="21" spans="1:11" ht="20.100000000000001" customHeight="1">
      <c r="D21" s="301" t="s">
        <v>122</v>
      </c>
      <c r="E21" s="380">
        <v>10400</v>
      </c>
      <c r="F21" s="379" t="s">
        <v>123</v>
      </c>
      <c r="K21" s="381">
        <v>7</v>
      </c>
    </row>
  </sheetData>
  <mergeCells count="7">
    <mergeCell ref="A1:K1"/>
    <mergeCell ref="F6:F7"/>
    <mergeCell ref="I6:I7"/>
    <mergeCell ref="F5:K5"/>
    <mergeCell ref="D6:D7"/>
    <mergeCell ref="E6:E7"/>
    <mergeCell ref="C4:E5"/>
  </mergeCells>
  <phoneticPr fontId="2"/>
  <conditionalFormatting sqref="E21">
    <cfRule type="containsBlanks" dxfId="71" priority="10">
      <formula>LEN(TRIM(E21))=0</formula>
    </cfRule>
  </conditionalFormatting>
  <conditionalFormatting sqref="C11:J11">
    <cfRule type="cellIs" dxfId="70" priority="9" operator="equal">
      <formula>"△100%"</formula>
    </cfRule>
  </conditionalFormatting>
  <conditionalFormatting sqref="K11">
    <cfRule type="cellIs" dxfId="69" priority="5" operator="equal">
      <formula>"△100%"</formula>
    </cfRule>
  </conditionalFormatting>
  <conditionalFormatting sqref="C15:J15">
    <cfRule type="cellIs" dxfId="68" priority="4" operator="equal">
      <formula>"△100%"</formula>
    </cfRule>
  </conditionalFormatting>
  <conditionalFormatting sqref="K15">
    <cfRule type="cellIs" dxfId="67" priority="3" operator="equal">
      <formula>"△100%"</formula>
    </cfRule>
  </conditionalFormatting>
  <conditionalFormatting sqref="C19:J19">
    <cfRule type="cellIs" dxfId="66" priority="2" operator="equal">
      <formula>"△100%"</formula>
    </cfRule>
  </conditionalFormatting>
  <conditionalFormatting sqref="K19">
    <cfRule type="cellIs" dxfId="65"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activeCell="A2" sqref="A2"/>
    </sheetView>
  </sheetViews>
  <sheetFormatPr defaultRowHeight="13.5"/>
  <cols>
    <col min="1" max="1" width="10.125" customWidth="1"/>
    <col min="2" max="2" width="9.125" customWidth="1"/>
    <col min="4" max="28" width="7.625" customWidth="1"/>
    <col min="29" max="29" width="7.625" style="312" customWidth="1"/>
    <col min="30" max="31" width="7.625" customWidth="1"/>
    <col min="32" max="32" width="9.25" bestFit="1" customWidth="1"/>
  </cols>
  <sheetData>
    <row r="1" spans="1:33" ht="24">
      <c r="A1" s="383" t="s">
        <v>138</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row>
    <row r="3" spans="1:33" ht="18" thickBot="1">
      <c r="A3" s="25" t="s">
        <v>87</v>
      </c>
      <c r="B3" s="26"/>
      <c r="C3" s="26"/>
      <c r="D3" s="27"/>
      <c r="E3" s="26"/>
      <c r="F3" s="26"/>
      <c r="G3" s="26"/>
      <c r="H3" s="26"/>
      <c r="I3" s="26"/>
      <c r="J3" s="26"/>
      <c r="K3" s="26"/>
      <c r="L3" s="26"/>
      <c r="M3" s="26"/>
      <c r="N3" s="26"/>
      <c r="O3" s="26"/>
      <c r="P3" s="26"/>
      <c r="Q3" s="340"/>
      <c r="R3" s="26"/>
      <c r="S3" s="340"/>
      <c r="T3" s="26"/>
      <c r="U3" s="27"/>
      <c r="V3" s="26"/>
      <c r="W3" s="26"/>
      <c r="X3" s="26"/>
      <c r="Y3" s="26"/>
      <c r="Z3" s="26"/>
      <c r="AA3" s="26"/>
      <c r="AB3" s="26"/>
      <c r="AC3" s="26"/>
      <c r="AD3" s="26"/>
      <c r="AE3" s="26"/>
    </row>
    <row r="4" spans="1:33" ht="14.25">
      <c r="A4" s="28"/>
      <c r="B4" s="29" t="s">
        <v>1</v>
      </c>
      <c r="C4" s="30"/>
      <c r="D4" s="218">
        <v>1</v>
      </c>
      <c r="E4" s="219">
        <v>2</v>
      </c>
      <c r="F4" s="218">
        <v>3</v>
      </c>
      <c r="G4" s="220">
        <v>4</v>
      </c>
      <c r="H4" s="219">
        <v>5</v>
      </c>
      <c r="I4" s="219">
        <v>6</v>
      </c>
      <c r="J4" s="221">
        <v>7</v>
      </c>
      <c r="K4" s="219">
        <v>8</v>
      </c>
      <c r="L4" s="219">
        <v>9</v>
      </c>
      <c r="M4" s="219">
        <v>10</v>
      </c>
      <c r="N4" s="219">
        <v>11</v>
      </c>
      <c r="O4" s="219">
        <v>12</v>
      </c>
      <c r="P4" s="219">
        <v>13</v>
      </c>
      <c r="Q4" s="219">
        <v>14</v>
      </c>
      <c r="R4" s="219">
        <v>15</v>
      </c>
      <c r="S4" s="219">
        <v>16</v>
      </c>
      <c r="T4" s="219">
        <v>17</v>
      </c>
      <c r="U4" s="219">
        <v>18</v>
      </c>
      <c r="V4" s="219">
        <v>19</v>
      </c>
      <c r="W4" s="219">
        <v>20</v>
      </c>
      <c r="X4" s="219">
        <v>21</v>
      </c>
      <c r="Y4" s="219">
        <v>22</v>
      </c>
      <c r="Z4" s="220">
        <v>23</v>
      </c>
      <c r="AA4" s="219">
        <v>24</v>
      </c>
      <c r="AB4" s="219">
        <v>25</v>
      </c>
      <c r="AC4" s="219">
        <v>26</v>
      </c>
      <c r="AD4" s="222">
        <v>27</v>
      </c>
      <c r="AE4" s="223">
        <v>28</v>
      </c>
    </row>
    <row r="5" spans="1:33" ht="15" thickBot="1">
      <c r="A5" s="31" t="s">
        <v>44</v>
      </c>
      <c r="B5" s="32"/>
      <c r="C5" s="33" t="s">
        <v>2</v>
      </c>
      <c r="D5" s="224" t="s">
        <v>9</v>
      </c>
      <c r="E5" s="225" t="s">
        <v>7</v>
      </c>
      <c r="F5" s="226" t="s">
        <v>8</v>
      </c>
      <c r="G5" s="224" t="s">
        <v>6</v>
      </c>
      <c r="H5" s="225" t="s">
        <v>11</v>
      </c>
      <c r="I5" s="227" t="s">
        <v>32</v>
      </c>
      <c r="J5" s="228" t="s">
        <v>10</v>
      </c>
      <c r="K5" s="225" t="s">
        <v>13</v>
      </c>
      <c r="L5" s="225" t="s">
        <v>14</v>
      </c>
      <c r="M5" s="225" t="s">
        <v>15</v>
      </c>
      <c r="N5" s="225" t="s">
        <v>22</v>
      </c>
      <c r="O5" s="225" t="s">
        <v>21</v>
      </c>
      <c r="P5" s="225" t="s">
        <v>47</v>
      </c>
      <c r="Q5" s="225" t="s">
        <v>5</v>
      </c>
      <c r="R5" s="225" t="s">
        <v>25</v>
      </c>
      <c r="S5" s="225" t="s">
        <v>20</v>
      </c>
      <c r="T5" s="225" t="s">
        <v>19</v>
      </c>
      <c r="U5" s="225" t="s">
        <v>23</v>
      </c>
      <c r="V5" s="225" t="s">
        <v>24</v>
      </c>
      <c r="W5" s="225" t="s">
        <v>26</v>
      </c>
      <c r="X5" s="225" t="s">
        <v>12</v>
      </c>
      <c r="Y5" s="225" t="s">
        <v>16</v>
      </c>
      <c r="Z5" s="224" t="s">
        <v>17</v>
      </c>
      <c r="AA5" s="225" t="s">
        <v>18</v>
      </c>
      <c r="AB5" s="225" t="s">
        <v>48</v>
      </c>
      <c r="AC5" s="225" t="s">
        <v>91</v>
      </c>
      <c r="AD5" s="224" t="s">
        <v>31</v>
      </c>
      <c r="AE5" s="229" t="s">
        <v>27</v>
      </c>
    </row>
    <row r="6" spans="1:33" ht="30" customHeight="1" thickBot="1">
      <c r="A6" s="156" t="s">
        <v>34</v>
      </c>
      <c r="B6" s="291" t="s">
        <v>139</v>
      </c>
      <c r="C6" s="289">
        <v>778800</v>
      </c>
      <c r="D6" s="254">
        <v>333400</v>
      </c>
      <c r="E6" s="254">
        <v>42700</v>
      </c>
      <c r="F6" s="254">
        <v>69700</v>
      </c>
      <c r="G6" s="254">
        <v>27800</v>
      </c>
      <c r="H6" s="254">
        <v>74400</v>
      </c>
      <c r="I6" s="254">
        <v>0</v>
      </c>
      <c r="J6" s="254">
        <v>59800</v>
      </c>
      <c r="K6" s="254">
        <v>4200</v>
      </c>
      <c r="L6" s="254">
        <v>11000</v>
      </c>
      <c r="M6" s="254">
        <v>3800</v>
      </c>
      <c r="N6" s="254">
        <v>0</v>
      </c>
      <c r="O6" s="254">
        <v>0</v>
      </c>
      <c r="P6" s="254">
        <v>2300</v>
      </c>
      <c r="Q6" s="254">
        <v>0</v>
      </c>
      <c r="R6" s="254">
        <v>2300</v>
      </c>
      <c r="S6" s="254">
        <v>3600</v>
      </c>
      <c r="T6" s="254">
        <v>3800</v>
      </c>
      <c r="U6" s="254">
        <v>3200</v>
      </c>
      <c r="V6" s="254">
        <v>2700</v>
      </c>
      <c r="W6" s="254">
        <v>0</v>
      </c>
      <c r="X6" s="254">
        <v>0</v>
      </c>
      <c r="Y6" s="254">
        <v>3400</v>
      </c>
      <c r="Z6" s="254">
        <v>0</v>
      </c>
      <c r="AA6" s="254">
        <v>2500</v>
      </c>
      <c r="AB6" s="254">
        <v>3600</v>
      </c>
      <c r="AC6" s="254">
        <v>2700</v>
      </c>
      <c r="AD6" s="255">
        <v>6700</v>
      </c>
      <c r="AE6" s="256">
        <v>115200</v>
      </c>
      <c r="AF6" s="316"/>
      <c r="AG6" s="316"/>
    </row>
    <row r="7" spans="1:33" ht="30" customHeight="1">
      <c r="A7" s="157"/>
      <c r="B7" s="292" t="s">
        <v>140</v>
      </c>
      <c r="C7" s="290">
        <v>607800</v>
      </c>
      <c r="D7" s="257">
        <v>317200</v>
      </c>
      <c r="E7" s="257">
        <v>43000</v>
      </c>
      <c r="F7" s="257">
        <v>63400</v>
      </c>
      <c r="G7" s="257">
        <v>26400</v>
      </c>
      <c r="H7" s="257">
        <v>64300</v>
      </c>
      <c r="I7" s="257">
        <v>0</v>
      </c>
      <c r="J7" s="257">
        <v>57200</v>
      </c>
      <c r="K7" s="257">
        <v>3700</v>
      </c>
      <c r="L7" s="257">
        <v>8600</v>
      </c>
      <c r="M7" s="257">
        <v>3400</v>
      </c>
      <c r="N7" s="257">
        <v>0</v>
      </c>
      <c r="O7" s="257">
        <v>0</v>
      </c>
      <c r="P7" s="257">
        <v>800</v>
      </c>
      <c r="Q7" s="257">
        <v>0</v>
      </c>
      <c r="R7" s="257">
        <v>1900</v>
      </c>
      <c r="S7" s="257">
        <v>3100</v>
      </c>
      <c r="T7" s="257">
        <v>3100</v>
      </c>
      <c r="U7" s="257">
        <v>1800</v>
      </c>
      <c r="V7" s="257">
        <v>1700</v>
      </c>
      <c r="W7" s="257">
        <v>0</v>
      </c>
      <c r="X7" s="257">
        <v>0</v>
      </c>
      <c r="Y7" s="257">
        <v>1900</v>
      </c>
      <c r="Z7" s="257">
        <v>0</v>
      </c>
      <c r="AA7" s="257">
        <v>1800</v>
      </c>
      <c r="AB7" s="257">
        <v>2800</v>
      </c>
      <c r="AC7" s="257">
        <v>1600</v>
      </c>
      <c r="AD7" s="257">
        <v>100</v>
      </c>
      <c r="AE7" s="258">
        <v>0</v>
      </c>
      <c r="AF7" s="316"/>
      <c r="AG7" s="316"/>
    </row>
    <row r="8" spans="1:33" ht="30" customHeight="1">
      <c r="A8" s="158"/>
      <c r="B8" s="159" t="s">
        <v>3</v>
      </c>
      <c r="C8" s="356">
        <v>171000</v>
      </c>
      <c r="D8" s="357">
        <v>16200</v>
      </c>
      <c r="E8" s="358">
        <v>-300</v>
      </c>
      <c r="F8" s="358">
        <v>6300</v>
      </c>
      <c r="G8" s="358">
        <v>1400</v>
      </c>
      <c r="H8" s="358">
        <v>10100</v>
      </c>
      <c r="I8" s="358">
        <v>0</v>
      </c>
      <c r="J8" s="358">
        <v>2600</v>
      </c>
      <c r="K8" s="358">
        <v>500</v>
      </c>
      <c r="L8" s="358">
        <v>2400</v>
      </c>
      <c r="M8" s="358">
        <v>400</v>
      </c>
      <c r="N8" s="338">
        <v>0</v>
      </c>
      <c r="O8" s="338">
        <v>0</v>
      </c>
      <c r="P8" s="358">
        <v>1500</v>
      </c>
      <c r="Q8" s="338">
        <v>0</v>
      </c>
      <c r="R8" s="358">
        <v>400</v>
      </c>
      <c r="S8" s="358">
        <v>500</v>
      </c>
      <c r="T8" s="358">
        <v>700</v>
      </c>
      <c r="U8" s="358">
        <v>1400</v>
      </c>
      <c r="V8" s="358">
        <v>1000</v>
      </c>
      <c r="W8" s="338">
        <v>0</v>
      </c>
      <c r="X8" s="358">
        <v>0</v>
      </c>
      <c r="Y8" s="358">
        <v>1500</v>
      </c>
      <c r="Z8" s="338">
        <v>0</v>
      </c>
      <c r="AA8" s="358">
        <v>700</v>
      </c>
      <c r="AB8" s="358">
        <v>800</v>
      </c>
      <c r="AC8" s="358">
        <v>1100</v>
      </c>
      <c r="AD8" s="338">
        <v>6600</v>
      </c>
      <c r="AE8" s="359">
        <v>115200</v>
      </c>
    </row>
    <row r="9" spans="1:33" ht="30" customHeight="1">
      <c r="A9" s="158"/>
      <c r="B9" s="160" t="s">
        <v>28</v>
      </c>
      <c r="C9" s="36">
        <v>1.2813425468904245</v>
      </c>
      <c r="D9" s="60">
        <v>1.0510718789407314</v>
      </c>
      <c r="E9" s="61">
        <v>0.99302325581395345</v>
      </c>
      <c r="F9" s="61">
        <v>1.0993690851735016</v>
      </c>
      <c r="G9" s="61">
        <v>1.053030303030303</v>
      </c>
      <c r="H9" s="61">
        <v>1.1570762052877139</v>
      </c>
      <c r="I9" s="61" t="s">
        <v>95</v>
      </c>
      <c r="J9" s="61">
        <v>1.0454545454545454</v>
      </c>
      <c r="K9" s="61">
        <v>1.1351351351351351</v>
      </c>
      <c r="L9" s="61">
        <v>1.2790697674418605</v>
      </c>
      <c r="M9" s="61">
        <v>1.1176470588235294</v>
      </c>
      <c r="N9" s="61" t="s">
        <v>95</v>
      </c>
      <c r="O9" s="61" t="s">
        <v>95</v>
      </c>
      <c r="P9" s="61">
        <v>2.875</v>
      </c>
      <c r="Q9" s="61" t="s">
        <v>95</v>
      </c>
      <c r="R9" s="61">
        <v>1.2105263157894737</v>
      </c>
      <c r="S9" s="61">
        <v>1.1612903225806452</v>
      </c>
      <c r="T9" s="61">
        <v>1.2258064516129032</v>
      </c>
      <c r="U9" s="61">
        <v>1.7777777777777777</v>
      </c>
      <c r="V9" s="61">
        <v>1.588235294117647</v>
      </c>
      <c r="W9" s="61" t="s">
        <v>95</v>
      </c>
      <c r="X9" s="61" t="s">
        <v>95</v>
      </c>
      <c r="Y9" s="61">
        <v>1.7894736842105263</v>
      </c>
      <c r="Z9" s="61" t="s">
        <v>95</v>
      </c>
      <c r="AA9" s="61">
        <v>1.3888888888888888</v>
      </c>
      <c r="AB9" s="61">
        <v>1.2857142857142858</v>
      </c>
      <c r="AC9" s="61">
        <v>1.6875</v>
      </c>
      <c r="AD9" s="61">
        <v>67</v>
      </c>
      <c r="AE9" s="62" t="s">
        <v>141</v>
      </c>
      <c r="AG9" s="1"/>
    </row>
    <row r="10" spans="1:33" ht="30" customHeight="1" thickBot="1">
      <c r="A10" s="161"/>
      <c r="B10" s="162" t="s">
        <v>60</v>
      </c>
      <c r="C10" s="37">
        <v>1</v>
      </c>
      <c r="D10" s="138">
        <v>0.4280945043656908</v>
      </c>
      <c r="E10" s="139">
        <v>5.4827940421160758E-2</v>
      </c>
      <c r="F10" s="140">
        <v>8.9496661530559837E-2</v>
      </c>
      <c r="G10" s="140">
        <v>3.5695942475603495E-2</v>
      </c>
      <c r="H10" s="140">
        <v>9.5531587057010786E-2</v>
      </c>
      <c r="I10" s="140">
        <v>0</v>
      </c>
      <c r="J10" s="140">
        <v>7.6784797123780169E-2</v>
      </c>
      <c r="K10" s="140">
        <v>5.3929121725731898E-3</v>
      </c>
      <c r="L10" s="140">
        <v>1.4124293785310734E-2</v>
      </c>
      <c r="M10" s="140">
        <v>4.8793014894709811E-3</v>
      </c>
      <c r="N10" s="140">
        <v>0</v>
      </c>
      <c r="O10" s="140">
        <v>0</v>
      </c>
      <c r="P10" s="140">
        <v>2.9532614278376989E-3</v>
      </c>
      <c r="Q10" s="140">
        <v>0</v>
      </c>
      <c r="R10" s="140">
        <v>2.9532614278376989E-3</v>
      </c>
      <c r="S10" s="140">
        <v>4.6224961479198771E-3</v>
      </c>
      <c r="T10" s="140">
        <v>4.8793014894709811E-3</v>
      </c>
      <c r="U10" s="140">
        <v>4.1088854648176684E-3</v>
      </c>
      <c r="V10" s="140">
        <v>3.4668721109399076E-3</v>
      </c>
      <c r="W10" s="140">
        <v>0</v>
      </c>
      <c r="X10" s="140">
        <v>0</v>
      </c>
      <c r="Y10" s="140">
        <v>4.3656908063687723E-3</v>
      </c>
      <c r="Z10" s="140">
        <v>0</v>
      </c>
      <c r="AA10" s="140">
        <v>3.2100667693888032E-3</v>
      </c>
      <c r="AB10" s="140">
        <v>4.6224961479198771E-3</v>
      </c>
      <c r="AC10" s="140">
        <v>3.4668721109399076E-3</v>
      </c>
      <c r="AD10" s="140">
        <v>8.6029789419619935E-3</v>
      </c>
      <c r="AE10" s="141">
        <v>0.14791987673343607</v>
      </c>
    </row>
    <row r="11" spans="1:33" ht="30" customHeight="1" thickBot="1">
      <c r="A11" s="34" t="s">
        <v>53</v>
      </c>
      <c r="B11" s="230" t="s">
        <v>29</v>
      </c>
      <c r="C11" s="217">
        <v>2757200</v>
      </c>
      <c r="D11" s="231">
        <v>1177700</v>
      </c>
      <c r="E11" s="232">
        <v>159300</v>
      </c>
      <c r="F11" s="232">
        <v>261300</v>
      </c>
      <c r="G11" s="232">
        <v>107600</v>
      </c>
      <c r="H11" s="232">
        <v>288000</v>
      </c>
      <c r="I11" s="232">
        <v>0</v>
      </c>
      <c r="J11" s="232">
        <v>214600</v>
      </c>
      <c r="K11" s="232">
        <v>16200</v>
      </c>
      <c r="L11" s="232">
        <v>40800</v>
      </c>
      <c r="M11" s="232">
        <v>14900</v>
      </c>
      <c r="N11" s="232">
        <v>0</v>
      </c>
      <c r="O11" s="232">
        <v>6200</v>
      </c>
      <c r="P11" s="232">
        <v>3100</v>
      </c>
      <c r="Q11" s="232">
        <v>0</v>
      </c>
      <c r="R11" s="232">
        <v>11000</v>
      </c>
      <c r="S11" s="232">
        <v>15400</v>
      </c>
      <c r="T11" s="232">
        <v>16200</v>
      </c>
      <c r="U11" s="232">
        <v>16500</v>
      </c>
      <c r="V11" s="232">
        <v>11700</v>
      </c>
      <c r="W11" s="232">
        <v>0</v>
      </c>
      <c r="X11" s="232">
        <v>0</v>
      </c>
      <c r="Y11" s="232">
        <v>12600</v>
      </c>
      <c r="Z11" s="232">
        <v>0</v>
      </c>
      <c r="AA11" s="232">
        <v>10800</v>
      </c>
      <c r="AB11" s="232">
        <v>13700</v>
      </c>
      <c r="AC11" s="232">
        <v>10900</v>
      </c>
      <c r="AD11" s="232">
        <v>19200</v>
      </c>
      <c r="AE11" s="233">
        <v>329500</v>
      </c>
      <c r="AF11" s="316"/>
      <c r="AG11" s="316"/>
    </row>
    <row r="12" spans="1:33" ht="30" customHeight="1">
      <c r="A12" s="326" t="s">
        <v>142</v>
      </c>
      <c r="B12" s="163" t="s">
        <v>30</v>
      </c>
      <c r="C12" s="35">
        <v>1862100</v>
      </c>
      <c r="D12" s="142">
        <v>944700</v>
      </c>
      <c r="E12" s="142">
        <v>129400</v>
      </c>
      <c r="F12" s="142">
        <v>197600</v>
      </c>
      <c r="G12" s="142">
        <v>75700</v>
      </c>
      <c r="H12" s="142">
        <v>221700</v>
      </c>
      <c r="I12" s="142">
        <v>200</v>
      </c>
      <c r="J12" s="142">
        <v>172900</v>
      </c>
      <c r="K12" s="142">
        <v>14200</v>
      </c>
      <c r="L12" s="142">
        <v>28800</v>
      </c>
      <c r="M12" s="142">
        <v>12700</v>
      </c>
      <c r="N12" s="142">
        <v>0</v>
      </c>
      <c r="O12" s="142">
        <v>1000</v>
      </c>
      <c r="P12" s="142">
        <v>1300</v>
      </c>
      <c r="Q12" s="142">
        <v>0</v>
      </c>
      <c r="R12" s="142">
        <v>6700</v>
      </c>
      <c r="S12" s="142">
        <v>9700</v>
      </c>
      <c r="T12" s="142">
        <v>10500</v>
      </c>
      <c r="U12" s="142">
        <v>5500</v>
      </c>
      <c r="V12" s="142">
        <v>5400</v>
      </c>
      <c r="W12" s="142">
        <v>0</v>
      </c>
      <c r="X12" s="142">
        <v>0</v>
      </c>
      <c r="Y12" s="142">
        <v>4600</v>
      </c>
      <c r="Z12" s="142">
        <v>0</v>
      </c>
      <c r="AA12" s="142">
        <v>6300</v>
      </c>
      <c r="AB12" s="142">
        <v>8100</v>
      </c>
      <c r="AC12" s="142">
        <v>5000</v>
      </c>
      <c r="AD12" s="142">
        <v>100</v>
      </c>
      <c r="AE12" s="143">
        <v>0</v>
      </c>
      <c r="AF12" s="331"/>
    </row>
    <row r="13" spans="1:33" ht="30" customHeight="1">
      <c r="A13" s="158"/>
      <c r="B13" s="164" t="s">
        <v>3</v>
      </c>
      <c r="C13" s="356">
        <v>895100</v>
      </c>
      <c r="D13" s="357">
        <v>233000</v>
      </c>
      <c r="E13" s="358">
        <v>29900</v>
      </c>
      <c r="F13" s="358">
        <v>63700</v>
      </c>
      <c r="G13" s="358">
        <v>31900</v>
      </c>
      <c r="H13" s="358">
        <v>66300</v>
      </c>
      <c r="I13" s="358">
        <v>-200</v>
      </c>
      <c r="J13" s="358">
        <v>41700</v>
      </c>
      <c r="K13" s="358">
        <v>2000</v>
      </c>
      <c r="L13" s="358">
        <v>12000</v>
      </c>
      <c r="M13" s="358">
        <v>2200</v>
      </c>
      <c r="N13" s="338">
        <v>0</v>
      </c>
      <c r="O13" s="358">
        <v>5200</v>
      </c>
      <c r="P13" s="358">
        <v>1800</v>
      </c>
      <c r="Q13" s="338">
        <v>0</v>
      </c>
      <c r="R13" s="358">
        <v>4300</v>
      </c>
      <c r="S13" s="358">
        <v>5700</v>
      </c>
      <c r="T13" s="358">
        <v>5700</v>
      </c>
      <c r="U13" s="358">
        <v>11000</v>
      </c>
      <c r="V13" s="358">
        <v>6300</v>
      </c>
      <c r="W13" s="338">
        <v>0</v>
      </c>
      <c r="X13" s="358">
        <v>0</v>
      </c>
      <c r="Y13" s="358">
        <v>8000</v>
      </c>
      <c r="Z13" s="338">
        <v>0</v>
      </c>
      <c r="AA13" s="358">
        <v>4500</v>
      </c>
      <c r="AB13" s="358">
        <v>5600</v>
      </c>
      <c r="AC13" s="358">
        <v>5900</v>
      </c>
      <c r="AD13" s="358">
        <v>19100</v>
      </c>
      <c r="AE13" s="359">
        <v>329500</v>
      </c>
    </row>
    <row r="14" spans="1:33" ht="30" customHeight="1">
      <c r="A14" s="158"/>
      <c r="B14" s="165" t="s">
        <v>37</v>
      </c>
      <c r="C14" s="36">
        <v>1.4806938402878471</v>
      </c>
      <c r="D14" s="60">
        <v>1.2466391447020218</v>
      </c>
      <c r="E14" s="61">
        <v>1.2310664605873261</v>
      </c>
      <c r="F14" s="61">
        <v>1.3223684210526316</v>
      </c>
      <c r="G14" s="61">
        <v>1.4214002642007926</v>
      </c>
      <c r="H14" s="61">
        <v>1.2990527740189446</v>
      </c>
      <c r="I14" s="61" t="s">
        <v>144</v>
      </c>
      <c r="J14" s="61">
        <v>1.2411798727588201</v>
      </c>
      <c r="K14" s="61">
        <v>1.1408450704225352</v>
      </c>
      <c r="L14" s="61">
        <v>1.4166666666666667</v>
      </c>
      <c r="M14" s="61">
        <v>1.1732283464566928</v>
      </c>
      <c r="N14" s="61" t="s">
        <v>95</v>
      </c>
      <c r="O14" s="61">
        <v>6.2</v>
      </c>
      <c r="P14" s="61">
        <v>2.3846153846153846</v>
      </c>
      <c r="Q14" s="61" t="s">
        <v>95</v>
      </c>
      <c r="R14" s="61">
        <v>1.6417910447761195</v>
      </c>
      <c r="S14" s="61">
        <v>1.5876288659793814</v>
      </c>
      <c r="T14" s="61">
        <v>1.5428571428571429</v>
      </c>
      <c r="U14" s="61">
        <v>3</v>
      </c>
      <c r="V14" s="61">
        <v>2.1666666666666665</v>
      </c>
      <c r="W14" s="61" t="s">
        <v>95</v>
      </c>
      <c r="X14" s="61" t="s">
        <v>95</v>
      </c>
      <c r="Y14" s="61">
        <v>2.7391304347826089</v>
      </c>
      <c r="Z14" s="61" t="s">
        <v>95</v>
      </c>
      <c r="AA14" s="61">
        <v>1.7142857142857142</v>
      </c>
      <c r="AB14" s="61">
        <v>1.691358024691358</v>
      </c>
      <c r="AC14" s="61">
        <v>2.1800000000000002</v>
      </c>
      <c r="AD14" s="61">
        <v>192</v>
      </c>
      <c r="AE14" s="62" t="s">
        <v>141</v>
      </c>
    </row>
    <row r="15" spans="1:33" ht="30" customHeight="1" thickBot="1">
      <c r="A15" s="161"/>
      <c r="B15" s="166" t="s">
        <v>42</v>
      </c>
      <c r="C15" s="38">
        <v>1</v>
      </c>
      <c r="D15" s="140">
        <v>0.42713622515595534</v>
      </c>
      <c r="E15" s="139">
        <v>5.7776004642390834E-2</v>
      </c>
      <c r="F15" s="140">
        <v>9.4770056579138257E-2</v>
      </c>
      <c r="G15" s="140">
        <v>3.9025097925431594E-2</v>
      </c>
      <c r="H15" s="140">
        <v>0.10445379370375743</v>
      </c>
      <c r="I15" s="140">
        <v>0</v>
      </c>
      <c r="J15" s="140">
        <v>7.783258378064703E-2</v>
      </c>
      <c r="K15" s="140">
        <v>5.875525895836356E-3</v>
      </c>
      <c r="L15" s="140">
        <v>1.4797620774698971E-2</v>
      </c>
      <c r="M15" s="140">
        <v>5.4040330770346728E-3</v>
      </c>
      <c r="N15" s="140">
        <v>0</v>
      </c>
      <c r="O15" s="140">
        <v>2.2486580589003336E-3</v>
      </c>
      <c r="P15" s="140">
        <v>1.1243290294501668E-3</v>
      </c>
      <c r="Q15" s="140">
        <v>0</v>
      </c>
      <c r="R15" s="140">
        <v>3.9895546206296243E-3</v>
      </c>
      <c r="S15" s="140">
        <v>5.585376468881474E-3</v>
      </c>
      <c r="T15" s="140">
        <v>5.875525895836356E-3</v>
      </c>
      <c r="U15" s="140">
        <v>5.984331930944436E-3</v>
      </c>
      <c r="V15" s="140">
        <v>4.2434353692151457E-3</v>
      </c>
      <c r="W15" s="140">
        <v>0</v>
      </c>
      <c r="X15" s="140">
        <v>0</v>
      </c>
      <c r="Y15" s="140">
        <v>4.5698534745393874E-3</v>
      </c>
      <c r="Z15" s="140">
        <v>0</v>
      </c>
      <c r="AA15" s="140">
        <v>3.917017263890904E-3</v>
      </c>
      <c r="AB15" s="140">
        <v>4.9688089366023503E-3</v>
      </c>
      <c r="AC15" s="140">
        <v>3.9532859422602637E-3</v>
      </c>
      <c r="AD15" s="140">
        <v>6.963586246917162E-3</v>
      </c>
      <c r="AE15" s="141">
        <v>0.11950529522704192</v>
      </c>
    </row>
    <row r="16" spans="1:33" ht="30" customHeight="1" thickBot="1">
      <c r="A16" s="34" t="s">
        <v>54</v>
      </c>
      <c r="B16" s="234" t="s">
        <v>35</v>
      </c>
      <c r="C16" s="217">
        <v>4653500</v>
      </c>
      <c r="D16" s="232">
        <v>2016800</v>
      </c>
      <c r="E16" s="232">
        <v>274100</v>
      </c>
      <c r="F16" s="232">
        <v>443700</v>
      </c>
      <c r="G16" s="232">
        <v>185800</v>
      </c>
      <c r="H16" s="232">
        <v>505300</v>
      </c>
      <c r="I16" s="232">
        <v>100</v>
      </c>
      <c r="J16" s="232">
        <v>378100</v>
      </c>
      <c r="K16" s="232">
        <v>28300</v>
      </c>
      <c r="L16" s="232">
        <v>69700</v>
      </c>
      <c r="M16" s="232">
        <v>27700</v>
      </c>
      <c r="N16" s="232">
        <v>0</v>
      </c>
      <c r="O16" s="232">
        <v>13200</v>
      </c>
      <c r="P16" s="232">
        <v>3400</v>
      </c>
      <c r="Q16" s="232">
        <v>100</v>
      </c>
      <c r="R16" s="232">
        <v>19700</v>
      </c>
      <c r="S16" s="232">
        <v>25200</v>
      </c>
      <c r="T16" s="232">
        <v>28900</v>
      </c>
      <c r="U16" s="232">
        <v>26300</v>
      </c>
      <c r="V16" s="232">
        <v>20200</v>
      </c>
      <c r="W16" s="232">
        <v>300</v>
      </c>
      <c r="X16" s="232">
        <v>100</v>
      </c>
      <c r="Y16" s="232">
        <v>22000</v>
      </c>
      <c r="Z16" s="232">
        <v>0</v>
      </c>
      <c r="AA16" s="232">
        <v>19200</v>
      </c>
      <c r="AB16" s="232">
        <v>23800</v>
      </c>
      <c r="AC16" s="232">
        <v>20000</v>
      </c>
      <c r="AD16" s="232">
        <v>19600</v>
      </c>
      <c r="AE16" s="233">
        <v>481900</v>
      </c>
      <c r="AF16" s="331"/>
    </row>
    <row r="17" spans="1:32" ht="30" customHeight="1">
      <c r="A17" s="326" t="s">
        <v>143</v>
      </c>
      <c r="B17" s="163" t="s">
        <v>36</v>
      </c>
      <c r="C17" s="35">
        <v>2681600</v>
      </c>
      <c r="D17" s="142">
        <v>1351500</v>
      </c>
      <c r="E17" s="142">
        <v>190200</v>
      </c>
      <c r="F17" s="142">
        <v>280900</v>
      </c>
      <c r="G17" s="142">
        <v>107100</v>
      </c>
      <c r="H17" s="142">
        <v>331300</v>
      </c>
      <c r="I17" s="142">
        <v>200</v>
      </c>
      <c r="J17" s="142">
        <v>249500</v>
      </c>
      <c r="K17" s="142">
        <v>22300</v>
      </c>
      <c r="L17" s="142">
        <v>43100</v>
      </c>
      <c r="M17" s="142">
        <v>18300</v>
      </c>
      <c r="N17" s="142">
        <v>0</v>
      </c>
      <c r="O17" s="142">
        <v>1600</v>
      </c>
      <c r="P17" s="142">
        <v>1600</v>
      </c>
      <c r="Q17" s="142">
        <v>0</v>
      </c>
      <c r="R17" s="142">
        <v>8400</v>
      </c>
      <c r="S17" s="142">
        <v>12000</v>
      </c>
      <c r="T17" s="142">
        <v>16600</v>
      </c>
      <c r="U17" s="142">
        <v>8000</v>
      </c>
      <c r="V17" s="142">
        <v>6800</v>
      </c>
      <c r="W17" s="142">
        <v>0</v>
      </c>
      <c r="X17" s="142">
        <v>0</v>
      </c>
      <c r="Y17" s="142">
        <v>5900</v>
      </c>
      <c r="Z17" s="142">
        <v>0</v>
      </c>
      <c r="AA17" s="142">
        <v>9800</v>
      </c>
      <c r="AB17" s="142">
        <v>10100</v>
      </c>
      <c r="AC17" s="142">
        <v>6200</v>
      </c>
      <c r="AD17" s="142">
        <v>200</v>
      </c>
      <c r="AE17" s="144">
        <v>0</v>
      </c>
      <c r="AF17" s="331"/>
    </row>
    <row r="18" spans="1:32" ht="30" customHeight="1">
      <c r="A18" s="158"/>
      <c r="B18" s="164" t="s">
        <v>3</v>
      </c>
      <c r="C18" s="356">
        <v>1971900</v>
      </c>
      <c r="D18" s="357">
        <v>665300</v>
      </c>
      <c r="E18" s="358">
        <v>83900</v>
      </c>
      <c r="F18" s="358">
        <v>162800</v>
      </c>
      <c r="G18" s="358">
        <v>78700</v>
      </c>
      <c r="H18" s="358">
        <v>174000</v>
      </c>
      <c r="I18" s="358">
        <v>-100</v>
      </c>
      <c r="J18" s="358">
        <v>128600</v>
      </c>
      <c r="K18" s="358">
        <v>6000</v>
      </c>
      <c r="L18" s="358">
        <v>26600</v>
      </c>
      <c r="M18" s="358">
        <v>9400</v>
      </c>
      <c r="N18" s="338">
        <v>0</v>
      </c>
      <c r="O18" s="338">
        <v>11600</v>
      </c>
      <c r="P18" s="358">
        <v>1800</v>
      </c>
      <c r="Q18" s="338">
        <v>100</v>
      </c>
      <c r="R18" s="358">
        <v>11300</v>
      </c>
      <c r="S18" s="358">
        <v>13200</v>
      </c>
      <c r="T18" s="358">
        <v>12300</v>
      </c>
      <c r="U18" s="358">
        <v>18300</v>
      </c>
      <c r="V18" s="358">
        <v>13400</v>
      </c>
      <c r="W18" s="338">
        <v>300</v>
      </c>
      <c r="X18" s="358">
        <v>100</v>
      </c>
      <c r="Y18" s="358">
        <v>16100</v>
      </c>
      <c r="Z18" s="338">
        <v>0</v>
      </c>
      <c r="AA18" s="358">
        <v>9400</v>
      </c>
      <c r="AB18" s="358">
        <v>13700</v>
      </c>
      <c r="AC18" s="358">
        <v>13800</v>
      </c>
      <c r="AD18" s="338">
        <v>19400</v>
      </c>
      <c r="AE18" s="359">
        <v>481900</v>
      </c>
    </row>
    <row r="19" spans="1:32" ht="30" customHeight="1">
      <c r="A19" s="158"/>
      <c r="B19" s="165" t="s">
        <v>33</v>
      </c>
      <c r="C19" s="36">
        <v>1.735344570405728</v>
      </c>
      <c r="D19" s="60">
        <v>1.4922678505364411</v>
      </c>
      <c r="E19" s="61">
        <v>1.4411146161934805</v>
      </c>
      <c r="F19" s="61">
        <v>1.579565681737273</v>
      </c>
      <c r="G19" s="61">
        <v>1.734827264239029</v>
      </c>
      <c r="H19" s="61">
        <v>1.5252037428312708</v>
      </c>
      <c r="I19" s="61">
        <v>0.5</v>
      </c>
      <c r="J19" s="61">
        <v>1.5154308617234469</v>
      </c>
      <c r="K19" s="61">
        <v>1.2690582959641257</v>
      </c>
      <c r="L19" s="61">
        <v>1.617169373549884</v>
      </c>
      <c r="M19" s="61">
        <v>1.5136612021857923</v>
      </c>
      <c r="N19" s="61" t="s">
        <v>95</v>
      </c>
      <c r="O19" s="61">
        <v>8.25</v>
      </c>
      <c r="P19" s="61">
        <v>2.125</v>
      </c>
      <c r="Q19" s="61" t="s">
        <v>141</v>
      </c>
      <c r="R19" s="61">
        <v>2.3452380952380953</v>
      </c>
      <c r="S19" s="61">
        <v>2.1</v>
      </c>
      <c r="T19" s="61">
        <v>1.7409638554216869</v>
      </c>
      <c r="U19" s="61">
        <v>3.2875000000000001</v>
      </c>
      <c r="V19" s="61">
        <v>2.9705882352941178</v>
      </c>
      <c r="W19" s="61" t="s">
        <v>141</v>
      </c>
      <c r="X19" s="61" t="s">
        <v>141</v>
      </c>
      <c r="Y19" s="61">
        <v>3.7288135593220337</v>
      </c>
      <c r="Z19" s="61" t="s">
        <v>95</v>
      </c>
      <c r="AA19" s="61">
        <v>1.9591836734693877</v>
      </c>
      <c r="AB19" s="61">
        <v>2.3564356435643563</v>
      </c>
      <c r="AC19" s="61">
        <v>3.225806451612903</v>
      </c>
      <c r="AD19" s="61">
        <v>98</v>
      </c>
      <c r="AE19" s="62" t="s">
        <v>141</v>
      </c>
    </row>
    <row r="20" spans="1:32" ht="30" customHeight="1" thickBot="1">
      <c r="A20" s="158"/>
      <c r="B20" s="166" t="s">
        <v>43</v>
      </c>
      <c r="C20" s="38">
        <v>1</v>
      </c>
      <c r="D20" s="140">
        <v>0.43339421940474909</v>
      </c>
      <c r="E20" s="139">
        <v>5.8901901794348337E-2</v>
      </c>
      <c r="F20" s="140">
        <v>9.534758783711185E-2</v>
      </c>
      <c r="G20" s="140">
        <v>3.9926936714301066E-2</v>
      </c>
      <c r="H20" s="140">
        <v>0.10858493606962501</v>
      </c>
      <c r="I20" s="140">
        <v>2.1489201676157732E-5</v>
      </c>
      <c r="J20" s="140">
        <v>8.1250671537552374E-2</v>
      </c>
      <c r="K20" s="140">
        <v>6.0814440743526378E-3</v>
      </c>
      <c r="L20" s="140">
        <v>1.4977973568281937E-2</v>
      </c>
      <c r="M20" s="140">
        <v>5.952508864295691E-3</v>
      </c>
      <c r="N20" s="140">
        <v>0</v>
      </c>
      <c r="O20" s="140">
        <v>2.8365746212528206E-3</v>
      </c>
      <c r="P20" s="140">
        <v>7.3063285698936288E-4</v>
      </c>
      <c r="Q20" s="140">
        <v>2.1489201676157732E-5</v>
      </c>
      <c r="R20" s="140">
        <v>4.2333727302030734E-3</v>
      </c>
      <c r="S20" s="140">
        <v>5.4152788223917484E-3</v>
      </c>
      <c r="T20" s="140">
        <v>6.2103792844095838E-3</v>
      </c>
      <c r="U20" s="140">
        <v>5.6516600408294832E-3</v>
      </c>
      <c r="V20" s="140">
        <v>4.3408187385838614E-3</v>
      </c>
      <c r="W20" s="140">
        <v>6.4467605028473195E-5</v>
      </c>
      <c r="X20" s="140">
        <v>2.1489201676157732E-5</v>
      </c>
      <c r="Y20" s="140">
        <v>4.727624368754701E-3</v>
      </c>
      <c r="Z20" s="140">
        <v>0</v>
      </c>
      <c r="AA20" s="140">
        <v>4.1259267218222845E-3</v>
      </c>
      <c r="AB20" s="140">
        <v>5.1144299989255397E-3</v>
      </c>
      <c r="AC20" s="140">
        <v>4.2978403352315463E-3</v>
      </c>
      <c r="AD20" s="140">
        <v>4.2118835285269154E-3</v>
      </c>
      <c r="AE20" s="141">
        <v>0.10355646287740411</v>
      </c>
    </row>
    <row r="21" spans="1:32" ht="14.25">
      <c r="A21" s="39" t="s">
        <v>4</v>
      </c>
      <c r="B21" s="40" t="s">
        <v>76</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137</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77</v>
      </c>
      <c r="J26" s="48" t="s">
        <v>78</v>
      </c>
      <c r="K26" s="45"/>
      <c r="L26" s="45"/>
      <c r="M26" s="45"/>
      <c r="N26" s="45"/>
      <c r="O26" s="45"/>
      <c r="P26" s="45"/>
      <c r="Q26" s="372"/>
      <c r="R26" s="372"/>
      <c r="S26" s="45"/>
      <c r="T26" s="45"/>
      <c r="U26" s="45"/>
      <c r="V26" s="45"/>
      <c r="W26" s="45"/>
      <c r="X26" s="45"/>
      <c r="Y26" s="45"/>
      <c r="Z26" s="45"/>
      <c r="AA26" s="45"/>
      <c r="AB26" s="45"/>
      <c r="AC26" s="45"/>
      <c r="AD26" s="45"/>
      <c r="AE26" s="45"/>
    </row>
    <row r="27" spans="1:32" ht="26.25" customHeight="1">
      <c r="A27" s="45"/>
      <c r="B27" s="45"/>
      <c r="C27" s="45"/>
      <c r="D27" s="63" t="s">
        <v>139</v>
      </c>
      <c r="E27" s="318">
        <v>290600</v>
      </c>
      <c r="F27" s="319">
        <v>42900</v>
      </c>
      <c r="G27" s="322"/>
      <c r="H27" s="63" t="s">
        <v>139</v>
      </c>
      <c r="I27" s="318">
        <v>532300</v>
      </c>
      <c r="J27" s="320">
        <v>122600</v>
      </c>
      <c r="K27" s="322"/>
      <c r="L27" s="45"/>
      <c r="N27" s="42"/>
      <c r="O27" s="45"/>
      <c r="P27" s="45"/>
      <c r="Q27" s="372"/>
      <c r="R27" s="372"/>
      <c r="S27" s="45"/>
      <c r="T27" s="45"/>
      <c r="U27" s="45"/>
      <c r="V27" s="45"/>
      <c r="W27" s="45"/>
      <c r="X27" s="45"/>
      <c r="Y27" s="45"/>
      <c r="Z27" s="45"/>
      <c r="AA27" s="45"/>
      <c r="AB27" s="45"/>
      <c r="AC27" s="45"/>
      <c r="AD27" s="45"/>
      <c r="AE27" s="45"/>
    </row>
    <row r="28" spans="1:32" ht="26.25" customHeight="1">
      <c r="A28" s="45"/>
      <c r="B28" s="45"/>
      <c r="C28" s="45"/>
      <c r="D28" s="49" t="s">
        <v>140</v>
      </c>
      <c r="E28" s="377">
        <v>277600</v>
      </c>
      <c r="F28" s="378">
        <v>39600</v>
      </c>
      <c r="G28" s="321"/>
      <c r="H28" s="49" t="s">
        <v>140</v>
      </c>
      <c r="I28" s="373">
        <v>491200</v>
      </c>
      <c r="J28" s="374">
        <v>115200</v>
      </c>
      <c r="K28" s="333"/>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64">
        <v>13000</v>
      </c>
      <c r="F29" s="365">
        <v>3300</v>
      </c>
      <c r="G29" s="42"/>
      <c r="H29" s="50" t="s">
        <v>3</v>
      </c>
      <c r="I29" s="364">
        <v>41100</v>
      </c>
      <c r="J29" s="365">
        <v>7400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1.0468299711815563</v>
      </c>
      <c r="F30" s="53">
        <v>1.0833333333333333</v>
      </c>
      <c r="G30" s="42"/>
      <c r="H30" s="51" t="s">
        <v>56</v>
      </c>
      <c r="I30" s="52">
        <v>1.0836726384364821</v>
      </c>
      <c r="J30" s="239">
        <v>1.0642361111111112</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60</v>
      </c>
      <c r="E31" s="64">
        <v>0.39526659412404785</v>
      </c>
      <c r="F31" s="56">
        <v>5.8351468988030467E-2</v>
      </c>
      <c r="G31" s="42"/>
      <c r="H31" s="238" t="s">
        <v>55</v>
      </c>
      <c r="I31" s="65">
        <v>0.81279584669415172</v>
      </c>
      <c r="J31" s="57">
        <v>0.18720415330584822</v>
      </c>
      <c r="K31" s="42"/>
      <c r="L31" s="397" t="s">
        <v>51</v>
      </c>
      <c r="M31" s="397"/>
      <c r="N31" s="397"/>
      <c r="O31" s="397"/>
      <c r="P31" s="397"/>
      <c r="Q31" s="397"/>
      <c r="R31" s="397"/>
      <c r="S31" s="397"/>
      <c r="T31" s="397"/>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4" priority="4">
      <formula>LEN(TRIM(I28))=0</formula>
    </cfRule>
  </conditionalFormatting>
  <conditionalFormatting sqref="C9:AE9">
    <cfRule type="cellIs" dxfId="63" priority="3" operator="equal">
      <formula>"△100%"</formula>
    </cfRule>
  </conditionalFormatting>
  <conditionalFormatting sqref="C19:AE19">
    <cfRule type="cellIs" dxfId="62" priority="2" operator="equal">
      <formula>"△100%"</formula>
    </cfRule>
  </conditionalFormatting>
  <conditionalFormatting sqref="AE14">
    <cfRule type="cellIs" dxfId="61"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8"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zoomScale="70" zoomScaleNormal="90" zoomScaleSheetLayoutView="70" workbookViewId="0">
      <selection sqref="A1:Q1"/>
    </sheetView>
  </sheetViews>
  <sheetFormatPr defaultRowHeight="13.5"/>
  <cols>
    <col min="1" max="1" width="11.125" style="312" customWidth="1"/>
    <col min="2" max="2" width="10.125" style="312" customWidth="1"/>
    <col min="3" max="3" width="13.875" style="312" customWidth="1"/>
    <col min="4" max="17" width="10.75" style="312" customWidth="1"/>
    <col min="18" max="16384" width="9" style="312"/>
  </cols>
  <sheetData>
    <row r="1" spans="1:19" ht="24" customHeight="1">
      <c r="A1" s="398" t="s">
        <v>138</v>
      </c>
      <c r="B1" s="398"/>
      <c r="C1" s="398"/>
      <c r="D1" s="398"/>
      <c r="E1" s="398"/>
      <c r="F1" s="398"/>
      <c r="G1" s="398"/>
      <c r="H1" s="398"/>
      <c r="I1" s="398"/>
      <c r="J1" s="398"/>
      <c r="K1" s="398"/>
      <c r="L1" s="398"/>
      <c r="M1" s="398"/>
      <c r="N1" s="398"/>
      <c r="O1" s="398"/>
      <c r="P1" s="398"/>
      <c r="Q1" s="398"/>
    </row>
    <row r="2" spans="1:19" ht="10.5" customHeight="1">
      <c r="A2" s="328"/>
      <c r="B2" s="328"/>
      <c r="C2" s="328"/>
      <c r="D2" s="328"/>
      <c r="E2" s="328"/>
      <c r="F2" s="328"/>
      <c r="G2" s="328"/>
      <c r="H2" s="328"/>
      <c r="I2" s="328"/>
      <c r="J2" s="328"/>
      <c r="K2" s="328"/>
      <c r="L2" s="328"/>
      <c r="M2" s="328"/>
      <c r="N2" s="328"/>
      <c r="O2" s="328"/>
      <c r="P2" s="328"/>
      <c r="Q2" s="328"/>
    </row>
    <row r="3" spans="1:19" ht="18" thickBot="1">
      <c r="A3" s="67" t="s">
        <v>88</v>
      </c>
      <c r="B3" s="66"/>
      <c r="C3" s="66"/>
      <c r="D3" s="67"/>
      <c r="E3" s="66"/>
      <c r="F3" s="66"/>
      <c r="G3" s="66"/>
      <c r="H3" s="66"/>
      <c r="I3" s="66"/>
      <c r="J3" s="66"/>
      <c r="K3" s="66"/>
      <c r="L3" s="341"/>
      <c r="M3" s="66"/>
      <c r="N3" s="66"/>
      <c r="O3" s="66"/>
      <c r="P3" s="66"/>
      <c r="Q3" s="66"/>
    </row>
    <row r="4" spans="1:19" ht="19.5" customHeight="1">
      <c r="A4" s="68"/>
      <c r="B4" s="69" t="s">
        <v>1</v>
      </c>
      <c r="C4" s="70"/>
      <c r="D4" s="211">
        <v>1</v>
      </c>
      <c r="E4" s="211">
        <v>2</v>
      </c>
      <c r="F4" s="211">
        <v>3</v>
      </c>
      <c r="G4" s="211">
        <v>4</v>
      </c>
      <c r="H4" s="211">
        <v>5</v>
      </c>
      <c r="I4" s="211">
        <v>6</v>
      </c>
      <c r="J4" s="211">
        <v>7</v>
      </c>
      <c r="K4" s="211">
        <v>8</v>
      </c>
      <c r="L4" s="211">
        <v>9</v>
      </c>
      <c r="M4" s="211">
        <v>10</v>
      </c>
      <c r="N4" s="211">
        <v>11</v>
      </c>
      <c r="O4" s="211">
        <v>12</v>
      </c>
      <c r="P4" s="211">
        <v>13</v>
      </c>
      <c r="Q4" s="329">
        <v>14</v>
      </c>
    </row>
    <row r="5" spans="1:19" ht="19.5" customHeight="1" thickBot="1">
      <c r="A5" s="71" t="s">
        <v>44</v>
      </c>
      <c r="B5" s="72"/>
      <c r="C5" s="73" t="s">
        <v>61</v>
      </c>
      <c r="D5" s="212" t="s">
        <v>62</v>
      </c>
      <c r="E5" s="213" t="s">
        <v>63</v>
      </c>
      <c r="F5" s="213" t="s">
        <v>64</v>
      </c>
      <c r="G5" s="213" t="s">
        <v>65</v>
      </c>
      <c r="H5" s="213" t="s">
        <v>79</v>
      </c>
      <c r="I5" s="213" t="s">
        <v>93</v>
      </c>
      <c r="J5" s="213" t="s">
        <v>66</v>
      </c>
      <c r="K5" s="213" t="s">
        <v>80</v>
      </c>
      <c r="L5" s="213" t="s">
        <v>81</v>
      </c>
      <c r="M5" s="213" t="s">
        <v>82</v>
      </c>
      <c r="N5" s="213" t="s">
        <v>83</v>
      </c>
      <c r="O5" s="213" t="s">
        <v>84</v>
      </c>
      <c r="P5" s="213" t="s">
        <v>94</v>
      </c>
      <c r="Q5" s="214" t="s">
        <v>67</v>
      </c>
    </row>
    <row r="6" spans="1:19" ht="30" customHeight="1" thickBot="1">
      <c r="A6" s="151" t="s">
        <v>34</v>
      </c>
      <c r="B6" s="295" t="s">
        <v>139</v>
      </c>
      <c r="C6" s="293">
        <v>115200</v>
      </c>
      <c r="D6" s="259">
        <v>55100</v>
      </c>
      <c r="E6" s="259">
        <v>25700</v>
      </c>
      <c r="F6" s="259">
        <v>4900</v>
      </c>
      <c r="G6" s="259">
        <v>14500</v>
      </c>
      <c r="H6" s="259">
        <v>1400</v>
      </c>
      <c r="I6" s="259">
        <v>400</v>
      </c>
      <c r="J6" s="259">
        <v>300</v>
      </c>
      <c r="K6" s="259">
        <v>100</v>
      </c>
      <c r="L6" s="259">
        <v>100</v>
      </c>
      <c r="M6" s="259">
        <v>100</v>
      </c>
      <c r="N6" s="259">
        <v>100</v>
      </c>
      <c r="O6" s="259">
        <v>100</v>
      </c>
      <c r="P6" s="259">
        <v>300</v>
      </c>
      <c r="Q6" s="260">
        <v>12100</v>
      </c>
      <c r="R6" s="316"/>
    </row>
    <row r="7" spans="1:19" ht="30" customHeight="1">
      <c r="A7" s="74"/>
      <c r="B7" s="296" t="s">
        <v>140</v>
      </c>
      <c r="C7" s="294">
        <v>0</v>
      </c>
      <c r="D7" s="261">
        <v>0</v>
      </c>
      <c r="E7" s="262">
        <v>0</v>
      </c>
      <c r="F7" s="262">
        <v>0</v>
      </c>
      <c r="G7" s="262">
        <v>0</v>
      </c>
      <c r="H7" s="262">
        <v>0</v>
      </c>
      <c r="I7" s="262">
        <v>0</v>
      </c>
      <c r="J7" s="262">
        <v>0</v>
      </c>
      <c r="K7" s="262">
        <v>0</v>
      </c>
      <c r="L7" s="262">
        <v>0</v>
      </c>
      <c r="M7" s="262">
        <v>0</v>
      </c>
      <c r="N7" s="262">
        <v>0</v>
      </c>
      <c r="O7" s="275">
        <v>0</v>
      </c>
      <c r="P7" s="262">
        <v>0</v>
      </c>
      <c r="Q7" s="277">
        <v>0</v>
      </c>
      <c r="R7" s="316"/>
    </row>
    <row r="8" spans="1:19" ht="30" customHeight="1">
      <c r="A8" s="74"/>
      <c r="B8" s="75" t="s">
        <v>3</v>
      </c>
      <c r="C8" s="360">
        <v>115200</v>
      </c>
      <c r="D8" s="361">
        <v>55100</v>
      </c>
      <c r="E8" s="362">
        <v>25700</v>
      </c>
      <c r="F8" s="361">
        <v>4900</v>
      </c>
      <c r="G8" s="361">
        <v>14500</v>
      </c>
      <c r="H8" s="361">
        <v>1400</v>
      </c>
      <c r="I8" s="361">
        <v>400</v>
      </c>
      <c r="J8" s="361">
        <v>300</v>
      </c>
      <c r="K8" s="361">
        <v>100</v>
      </c>
      <c r="L8" s="361">
        <v>100</v>
      </c>
      <c r="M8" s="361">
        <v>100</v>
      </c>
      <c r="N8" s="361">
        <v>100</v>
      </c>
      <c r="O8" s="361">
        <v>100</v>
      </c>
      <c r="P8" s="361">
        <v>300</v>
      </c>
      <c r="Q8" s="363">
        <v>12100</v>
      </c>
    </row>
    <row r="9" spans="1:19" ht="30" customHeight="1">
      <c r="A9" s="74"/>
      <c r="B9" s="76" t="s">
        <v>28</v>
      </c>
      <c r="C9" s="152" t="s">
        <v>141</v>
      </c>
      <c r="D9" s="263" t="s">
        <v>141</v>
      </c>
      <c r="E9" s="273" t="s">
        <v>141</v>
      </c>
      <c r="F9" s="263" t="s">
        <v>141</v>
      </c>
      <c r="G9" s="263" t="s">
        <v>141</v>
      </c>
      <c r="H9" s="263" t="s">
        <v>141</v>
      </c>
      <c r="I9" s="263" t="s">
        <v>141</v>
      </c>
      <c r="J9" s="263" t="s">
        <v>141</v>
      </c>
      <c r="K9" s="263" t="s">
        <v>141</v>
      </c>
      <c r="L9" s="263" t="s">
        <v>141</v>
      </c>
      <c r="M9" s="263" t="s">
        <v>141</v>
      </c>
      <c r="N9" s="263" t="s">
        <v>141</v>
      </c>
      <c r="O9" s="263" t="s">
        <v>141</v>
      </c>
      <c r="P9" s="263" t="s">
        <v>141</v>
      </c>
      <c r="Q9" s="264" t="s">
        <v>141</v>
      </c>
      <c r="S9" s="1"/>
    </row>
    <row r="10" spans="1:19" ht="30" customHeight="1" thickBot="1">
      <c r="A10" s="77"/>
      <c r="B10" s="78" t="s">
        <v>42</v>
      </c>
      <c r="C10" s="153">
        <v>1</v>
      </c>
      <c r="D10" s="265">
        <v>0.4782986111111111</v>
      </c>
      <c r="E10" s="266">
        <v>0.22309027777777779</v>
      </c>
      <c r="F10" s="267">
        <v>4.2534722222222224E-2</v>
      </c>
      <c r="G10" s="267">
        <v>0.12586805555555555</v>
      </c>
      <c r="H10" s="267">
        <v>1.2152777777777778E-2</v>
      </c>
      <c r="I10" s="267">
        <v>3.472222222222222E-3</v>
      </c>
      <c r="J10" s="267">
        <v>2.6041666666666665E-3</v>
      </c>
      <c r="K10" s="267">
        <v>8.6805555555555551E-4</v>
      </c>
      <c r="L10" s="267">
        <v>8.6805555555555551E-4</v>
      </c>
      <c r="M10" s="267">
        <v>8.6805555555555551E-4</v>
      </c>
      <c r="N10" s="267">
        <v>8.6805555555555551E-4</v>
      </c>
      <c r="O10" s="267">
        <v>8.6805555555555551E-4</v>
      </c>
      <c r="P10" s="267">
        <v>2.6041666666666665E-3</v>
      </c>
      <c r="Q10" s="268">
        <v>0.10503472222222222</v>
      </c>
    </row>
    <row r="11" spans="1:19" ht="30" customHeight="1" thickBot="1">
      <c r="A11" s="145" t="s">
        <v>53</v>
      </c>
      <c r="B11" s="215" t="s">
        <v>29</v>
      </c>
      <c r="C11" s="216">
        <v>329500</v>
      </c>
      <c r="D11" s="269">
        <v>140300</v>
      </c>
      <c r="E11" s="269">
        <v>86900</v>
      </c>
      <c r="F11" s="269">
        <v>7000</v>
      </c>
      <c r="G11" s="269">
        <v>46400</v>
      </c>
      <c r="H11" s="269">
        <v>8000</v>
      </c>
      <c r="I11" s="269">
        <v>1800</v>
      </c>
      <c r="J11" s="269">
        <v>2500</v>
      </c>
      <c r="K11" s="269">
        <v>400</v>
      </c>
      <c r="L11" s="269">
        <v>3700</v>
      </c>
      <c r="M11" s="269">
        <v>1000</v>
      </c>
      <c r="N11" s="269">
        <v>800</v>
      </c>
      <c r="O11" s="269">
        <v>400</v>
      </c>
      <c r="P11" s="269">
        <v>1400</v>
      </c>
      <c r="Q11" s="270">
        <v>28900</v>
      </c>
      <c r="R11" s="316"/>
    </row>
    <row r="12" spans="1:19" ht="30" customHeight="1">
      <c r="A12" s="323" t="s">
        <v>142</v>
      </c>
      <c r="B12" s="79" t="s">
        <v>30</v>
      </c>
      <c r="C12" s="154">
        <v>0</v>
      </c>
      <c r="D12" s="271">
        <v>0</v>
      </c>
      <c r="E12" s="271">
        <v>0</v>
      </c>
      <c r="F12" s="271">
        <v>0</v>
      </c>
      <c r="G12" s="271">
        <v>0</v>
      </c>
      <c r="H12" s="271">
        <v>0</v>
      </c>
      <c r="I12" s="271">
        <v>0</v>
      </c>
      <c r="J12" s="271">
        <v>0</v>
      </c>
      <c r="K12" s="271">
        <v>0</v>
      </c>
      <c r="L12" s="271">
        <v>0</v>
      </c>
      <c r="M12" s="271">
        <v>0</v>
      </c>
      <c r="N12" s="271">
        <v>0</v>
      </c>
      <c r="O12" s="271">
        <v>0</v>
      </c>
      <c r="P12" s="271">
        <v>0</v>
      </c>
      <c r="Q12" s="272">
        <v>0</v>
      </c>
      <c r="R12" s="316"/>
    </row>
    <row r="13" spans="1:19" ht="30" customHeight="1">
      <c r="A13" s="74"/>
      <c r="B13" s="80" t="s">
        <v>3</v>
      </c>
      <c r="C13" s="360">
        <v>329500</v>
      </c>
      <c r="D13" s="361">
        <v>140300</v>
      </c>
      <c r="E13" s="362">
        <v>86900</v>
      </c>
      <c r="F13" s="361">
        <v>7000</v>
      </c>
      <c r="G13" s="361">
        <v>46400</v>
      </c>
      <c r="H13" s="361">
        <v>8000</v>
      </c>
      <c r="I13" s="361">
        <v>1800</v>
      </c>
      <c r="J13" s="361">
        <v>2500</v>
      </c>
      <c r="K13" s="361">
        <v>400</v>
      </c>
      <c r="L13" s="361">
        <v>3700</v>
      </c>
      <c r="M13" s="361">
        <v>1000</v>
      </c>
      <c r="N13" s="361">
        <v>800</v>
      </c>
      <c r="O13" s="361">
        <v>400</v>
      </c>
      <c r="P13" s="361">
        <v>1400</v>
      </c>
      <c r="Q13" s="363">
        <v>28900</v>
      </c>
    </row>
    <row r="14" spans="1:19" ht="30" customHeight="1">
      <c r="A14" s="74"/>
      <c r="B14" s="81" t="s">
        <v>37</v>
      </c>
      <c r="C14" s="152" t="s">
        <v>141</v>
      </c>
      <c r="D14" s="263" t="s">
        <v>141</v>
      </c>
      <c r="E14" s="273" t="s">
        <v>141</v>
      </c>
      <c r="F14" s="263" t="s">
        <v>141</v>
      </c>
      <c r="G14" s="263" t="s">
        <v>141</v>
      </c>
      <c r="H14" s="263" t="s">
        <v>141</v>
      </c>
      <c r="I14" s="263" t="s">
        <v>141</v>
      </c>
      <c r="J14" s="263" t="s">
        <v>141</v>
      </c>
      <c r="K14" s="263" t="s">
        <v>141</v>
      </c>
      <c r="L14" s="263" t="s">
        <v>141</v>
      </c>
      <c r="M14" s="263" t="s">
        <v>141</v>
      </c>
      <c r="N14" s="263" t="s">
        <v>141</v>
      </c>
      <c r="O14" s="263" t="s">
        <v>141</v>
      </c>
      <c r="P14" s="263" t="s">
        <v>141</v>
      </c>
      <c r="Q14" s="264" t="s">
        <v>141</v>
      </c>
    </row>
    <row r="15" spans="1:19" ht="30" customHeight="1" thickBot="1">
      <c r="A15" s="77"/>
      <c r="B15" s="82" t="s">
        <v>42</v>
      </c>
      <c r="C15" s="155">
        <v>0.99999999999999978</v>
      </c>
      <c r="D15" s="267">
        <v>0.42579666160849772</v>
      </c>
      <c r="E15" s="267">
        <v>0.2637329286798179</v>
      </c>
      <c r="F15" s="267">
        <v>2.1244309559939303E-2</v>
      </c>
      <c r="G15" s="267">
        <v>0.14081942336874051</v>
      </c>
      <c r="H15" s="267">
        <v>2.4279210925644917E-2</v>
      </c>
      <c r="I15" s="267">
        <v>5.4628224582701059E-3</v>
      </c>
      <c r="J15" s="267">
        <v>7.5872534142640367E-3</v>
      </c>
      <c r="K15" s="267">
        <v>1.2139605462822458E-3</v>
      </c>
      <c r="L15" s="267">
        <v>1.1229135053110774E-2</v>
      </c>
      <c r="M15" s="267">
        <v>3.0349013657056147E-3</v>
      </c>
      <c r="N15" s="267">
        <v>2.4279210925644916E-3</v>
      </c>
      <c r="O15" s="267">
        <v>1.2139605462822458E-3</v>
      </c>
      <c r="P15" s="267">
        <v>4.2488619119878607E-3</v>
      </c>
      <c r="Q15" s="268">
        <v>8.7708649468892258E-2</v>
      </c>
    </row>
    <row r="16" spans="1:19" ht="30" customHeight="1" thickBot="1">
      <c r="A16" s="145" t="s">
        <v>54</v>
      </c>
      <c r="B16" s="215" t="s">
        <v>35</v>
      </c>
      <c r="C16" s="216">
        <v>481900</v>
      </c>
      <c r="D16" s="269">
        <v>195500</v>
      </c>
      <c r="E16" s="269">
        <v>144000</v>
      </c>
      <c r="F16" s="269">
        <v>7700</v>
      </c>
      <c r="G16" s="269">
        <v>65200</v>
      </c>
      <c r="H16" s="269">
        <v>13000</v>
      </c>
      <c r="I16" s="269">
        <v>3200</v>
      </c>
      <c r="J16" s="269">
        <v>3800</v>
      </c>
      <c r="K16" s="269">
        <v>1100</v>
      </c>
      <c r="L16" s="269">
        <v>4900</v>
      </c>
      <c r="M16" s="269">
        <v>1600</v>
      </c>
      <c r="N16" s="269">
        <v>1300</v>
      </c>
      <c r="O16" s="269">
        <v>600</v>
      </c>
      <c r="P16" s="269">
        <v>2700</v>
      </c>
      <c r="Q16" s="270">
        <v>37300</v>
      </c>
      <c r="R16" s="316"/>
    </row>
    <row r="17" spans="1:18" ht="30" customHeight="1">
      <c r="A17" s="323" t="s">
        <v>143</v>
      </c>
      <c r="B17" s="79" t="s">
        <v>36</v>
      </c>
      <c r="C17" s="154">
        <v>0</v>
      </c>
      <c r="D17" s="271">
        <v>0</v>
      </c>
      <c r="E17" s="271">
        <v>0</v>
      </c>
      <c r="F17" s="271">
        <v>0</v>
      </c>
      <c r="G17" s="271">
        <v>0</v>
      </c>
      <c r="H17" s="271">
        <v>0</v>
      </c>
      <c r="I17" s="271">
        <v>0</v>
      </c>
      <c r="J17" s="271">
        <v>0</v>
      </c>
      <c r="K17" s="271">
        <v>0</v>
      </c>
      <c r="L17" s="271">
        <v>0</v>
      </c>
      <c r="M17" s="271">
        <v>0</v>
      </c>
      <c r="N17" s="271">
        <v>0</v>
      </c>
      <c r="O17" s="271">
        <v>0</v>
      </c>
      <c r="P17" s="271">
        <v>0</v>
      </c>
      <c r="Q17" s="274">
        <v>0</v>
      </c>
      <c r="R17" s="316"/>
    </row>
    <row r="18" spans="1:18" ht="30" customHeight="1">
      <c r="A18" s="74"/>
      <c r="B18" s="80" t="s">
        <v>3</v>
      </c>
      <c r="C18" s="360">
        <v>481900</v>
      </c>
      <c r="D18" s="361">
        <v>195500</v>
      </c>
      <c r="E18" s="362">
        <v>144000</v>
      </c>
      <c r="F18" s="361">
        <v>7700</v>
      </c>
      <c r="G18" s="361">
        <v>65200</v>
      </c>
      <c r="H18" s="361">
        <v>13000</v>
      </c>
      <c r="I18" s="361">
        <v>3200</v>
      </c>
      <c r="J18" s="361">
        <v>3800</v>
      </c>
      <c r="K18" s="361">
        <v>1100</v>
      </c>
      <c r="L18" s="361">
        <v>4900</v>
      </c>
      <c r="M18" s="361">
        <v>1600</v>
      </c>
      <c r="N18" s="361">
        <v>1300</v>
      </c>
      <c r="O18" s="361">
        <v>600</v>
      </c>
      <c r="P18" s="361">
        <v>2700</v>
      </c>
      <c r="Q18" s="363">
        <v>37300</v>
      </c>
    </row>
    <row r="19" spans="1:18" ht="30" customHeight="1">
      <c r="A19" s="74"/>
      <c r="B19" s="81" t="s">
        <v>33</v>
      </c>
      <c r="C19" s="152" t="s">
        <v>141</v>
      </c>
      <c r="D19" s="263" t="s">
        <v>141</v>
      </c>
      <c r="E19" s="273" t="s">
        <v>141</v>
      </c>
      <c r="F19" s="263" t="s">
        <v>141</v>
      </c>
      <c r="G19" s="263" t="s">
        <v>141</v>
      </c>
      <c r="H19" s="263" t="s">
        <v>141</v>
      </c>
      <c r="I19" s="263" t="s">
        <v>141</v>
      </c>
      <c r="J19" s="263" t="s">
        <v>141</v>
      </c>
      <c r="K19" s="280" t="s">
        <v>141</v>
      </c>
      <c r="L19" s="263" t="s">
        <v>141</v>
      </c>
      <c r="M19" s="263" t="s">
        <v>141</v>
      </c>
      <c r="N19" s="263" t="s">
        <v>141</v>
      </c>
      <c r="O19" s="263" t="s">
        <v>141</v>
      </c>
      <c r="P19" s="263" t="s">
        <v>141</v>
      </c>
      <c r="Q19" s="264" t="s">
        <v>141</v>
      </c>
    </row>
    <row r="20" spans="1:18" ht="30" customHeight="1" thickBot="1">
      <c r="A20" s="74"/>
      <c r="B20" s="82" t="s">
        <v>43</v>
      </c>
      <c r="C20" s="155">
        <v>0.99999999999999989</v>
      </c>
      <c r="D20" s="267">
        <v>0.40568582693504879</v>
      </c>
      <c r="E20" s="267">
        <v>0.29881718198796431</v>
      </c>
      <c r="F20" s="267">
        <v>1.5978418759078648E-2</v>
      </c>
      <c r="G20" s="267">
        <v>0.13529777962232828</v>
      </c>
      <c r="H20" s="267">
        <v>2.6976551151691223E-2</v>
      </c>
      <c r="I20" s="267">
        <v>6.6403818219547628E-3</v>
      </c>
      <c r="J20" s="267">
        <v>7.8854534135712803E-3</v>
      </c>
      <c r="K20" s="267">
        <v>2.2826312512969496E-3</v>
      </c>
      <c r="L20" s="267">
        <v>1.0168084664868231E-2</v>
      </c>
      <c r="M20" s="267">
        <v>3.3201909109773814E-3</v>
      </c>
      <c r="N20" s="267">
        <v>2.6976551151691223E-3</v>
      </c>
      <c r="O20" s="267">
        <v>1.2450715916165179E-3</v>
      </c>
      <c r="P20" s="267">
        <v>5.6028221622743306E-3</v>
      </c>
      <c r="Q20" s="268">
        <v>7.7401950612160195E-2</v>
      </c>
    </row>
    <row r="21" spans="1:18" ht="15" customHeight="1">
      <c r="A21" s="83" t="s">
        <v>4</v>
      </c>
      <c r="B21" s="84" t="s">
        <v>136</v>
      </c>
      <c r="C21" s="85"/>
      <c r="D21" s="86"/>
      <c r="E21" s="86"/>
      <c r="F21" s="86"/>
      <c r="G21" s="86"/>
      <c r="H21" s="87"/>
      <c r="I21" s="87"/>
      <c r="J21" s="87"/>
      <c r="K21" s="87"/>
      <c r="L21" s="87"/>
      <c r="M21" s="87"/>
      <c r="N21" s="87"/>
      <c r="O21" s="87"/>
      <c r="P21" s="87"/>
      <c r="Q21" s="87"/>
    </row>
    <row r="22" spans="1:18" ht="15" customHeight="1">
      <c r="A22" s="83"/>
      <c r="B22" s="88" t="s">
        <v>104</v>
      </c>
      <c r="C22" s="85"/>
      <c r="D22" s="86"/>
      <c r="E22" s="86"/>
      <c r="F22" s="86"/>
      <c r="G22" s="86"/>
      <c r="H22" s="87"/>
      <c r="I22" s="87"/>
      <c r="J22" s="87"/>
      <c r="K22" s="87"/>
      <c r="L22" s="87"/>
      <c r="M22" s="87"/>
      <c r="N22" s="87"/>
      <c r="O22" s="87"/>
      <c r="P22" s="87"/>
      <c r="Q22" s="87"/>
    </row>
    <row r="23" spans="1:18" ht="15" customHeight="1">
      <c r="A23" s="87"/>
      <c r="B23" s="88" t="s">
        <v>105</v>
      </c>
      <c r="C23" s="85"/>
      <c r="D23" s="86"/>
      <c r="E23" s="86"/>
      <c r="F23" s="86"/>
      <c r="G23" s="86"/>
      <c r="H23" s="86"/>
      <c r="I23" s="86"/>
      <c r="J23" s="86"/>
      <c r="K23" s="86"/>
      <c r="L23" s="86"/>
      <c r="M23" s="86"/>
      <c r="N23" s="86"/>
      <c r="O23" s="86"/>
      <c r="P23" s="86"/>
      <c r="Q23" s="86"/>
    </row>
    <row r="24" spans="1:18" ht="15" customHeight="1">
      <c r="A24" s="87"/>
      <c r="B24" s="88" t="s">
        <v>106</v>
      </c>
      <c r="C24" s="85"/>
      <c r="D24" s="86"/>
      <c r="E24" s="86"/>
      <c r="F24" s="86"/>
      <c r="G24" s="86"/>
      <c r="H24" s="86"/>
      <c r="I24" s="86"/>
      <c r="J24" s="86"/>
      <c r="K24" s="86"/>
      <c r="L24" s="86"/>
      <c r="M24" s="86"/>
      <c r="N24" s="86"/>
      <c r="O24" s="86"/>
      <c r="P24" s="86"/>
      <c r="Q24" s="86"/>
    </row>
    <row r="25" spans="1:18" ht="15" customHeight="1">
      <c r="A25" s="87"/>
      <c r="B25" s="88" t="s">
        <v>107</v>
      </c>
      <c r="C25" s="85"/>
      <c r="D25" s="86"/>
      <c r="E25" s="86"/>
      <c r="F25" s="86"/>
      <c r="G25" s="86"/>
      <c r="H25" s="86"/>
      <c r="I25" s="86"/>
      <c r="J25" s="86"/>
      <c r="K25" s="86"/>
      <c r="L25" s="86"/>
      <c r="M25" s="86"/>
      <c r="N25" s="86"/>
      <c r="O25" s="86"/>
      <c r="P25" s="86"/>
      <c r="Q25" s="86"/>
    </row>
    <row r="26" spans="1:18" ht="15" customHeight="1">
      <c r="A26" s="87"/>
      <c r="B26" s="276" t="s">
        <v>92</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60" priority="2" operator="equal">
      <formula>"△100%"</formula>
    </cfRule>
  </conditionalFormatting>
  <conditionalFormatting sqref="C14:Q14">
    <cfRule type="cellIs" dxfId="59"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0000"/>
  </sheetPr>
  <dimension ref="A1:BA77"/>
  <sheetViews>
    <sheetView showGridLines="0" view="pageBreakPreview" zoomScale="80" zoomScaleNormal="40" zoomScaleSheetLayoutView="80" zoomScalePageLayoutView="40" workbookViewId="0">
      <selection activeCell="D4" sqref="D4"/>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399" t="s">
        <v>130</v>
      </c>
      <c r="B1" s="399"/>
      <c r="C1" s="399"/>
      <c r="D1" s="399"/>
      <c r="E1" s="399"/>
      <c r="F1" s="399"/>
      <c r="G1" s="399"/>
      <c r="H1" s="399"/>
      <c r="I1" s="399"/>
      <c r="J1" s="399"/>
      <c r="K1" s="399"/>
      <c r="L1" s="399"/>
      <c r="M1" s="399"/>
      <c r="N1" s="399"/>
      <c r="O1" s="399"/>
      <c r="P1" s="399"/>
      <c r="Q1" s="399"/>
      <c r="R1" s="399"/>
      <c r="S1" s="399"/>
      <c r="T1" s="382"/>
      <c r="U1" s="382"/>
      <c r="W1" s="399" t="s">
        <v>117</v>
      </c>
      <c r="X1" s="399"/>
      <c r="Y1" s="399"/>
      <c r="Z1" s="399"/>
      <c r="AA1" s="399"/>
      <c r="AB1" s="399"/>
      <c r="AC1" s="399"/>
      <c r="AD1" s="399"/>
      <c r="AE1" s="399"/>
      <c r="AF1" s="399"/>
      <c r="AG1" s="399"/>
      <c r="AH1" s="399"/>
      <c r="AI1" s="399"/>
      <c r="AJ1" s="399"/>
      <c r="AK1" s="399"/>
      <c r="AL1" s="399"/>
      <c r="AM1" s="399"/>
      <c r="AN1" s="382"/>
      <c r="AO1" s="382"/>
      <c r="AP1" s="382"/>
      <c r="AQ1" s="382"/>
    </row>
    <row r="2" spans="1:53" ht="16.5" customHeight="1">
      <c r="A2" s="169"/>
      <c r="B2" s="169"/>
      <c r="C2" s="169"/>
      <c r="D2" s="169"/>
      <c r="E2" s="169"/>
      <c r="F2" s="169"/>
      <c r="G2" s="169"/>
      <c r="H2" s="169"/>
      <c r="I2" s="169"/>
      <c r="J2" s="169"/>
      <c r="K2" s="169"/>
      <c r="L2" s="169"/>
      <c r="M2" s="169"/>
      <c r="N2" s="170"/>
      <c r="O2" s="170"/>
      <c r="P2" s="171"/>
      <c r="Q2" s="347"/>
      <c r="R2" s="347"/>
      <c r="S2" s="407" t="s">
        <v>110</v>
      </c>
      <c r="T2" s="407"/>
      <c r="U2" s="407"/>
      <c r="V2" s="170"/>
      <c r="W2" s="169"/>
      <c r="X2" s="169"/>
      <c r="Y2" s="169"/>
      <c r="Z2" s="169"/>
      <c r="AA2" s="169"/>
      <c r="AB2" s="169"/>
      <c r="AC2" s="169"/>
      <c r="AD2" s="169"/>
      <c r="AE2" s="169"/>
      <c r="AF2" s="169"/>
      <c r="AG2" s="169"/>
      <c r="AH2" s="170"/>
      <c r="AI2" s="404" t="s">
        <v>69</v>
      </c>
      <c r="AJ2" s="404"/>
      <c r="AK2" s="404"/>
      <c r="AL2" s="404"/>
      <c r="AM2" s="404"/>
      <c r="AN2" s="325"/>
      <c r="AO2" s="325"/>
      <c r="AP2" s="325"/>
      <c r="AQ2" s="325"/>
    </row>
    <row r="3" spans="1:53" ht="21" customHeight="1">
      <c r="A3" s="313"/>
      <c r="B3" s="400" t="s">
        <v>96</v>
      </c>
      <c r="C3" s="401"/>
      <c r="D3" s="400" t="s">
        <v>98</v>
      </c>
      <c r="E3" s="401"/>
      <c r="F3" s="400" t="s">
        <v>108</v>
      </c>
      <c r="G3" s="401"/>
      <c r="H3" s="400" t="s">
        <v>114</v>
      </c>
      <c r="I3" s="401"/>
      <c r="J3" s="400" t="s">
        <v>124</v>
      </c>
      <c r="K3" s="401"/>
      <c r="L3" s="402" t="s">
        <v>126</v>
      </c>
      <c r="M3" s="403"/>
      <c r="N3" s="402" t="s">
        <v>109</v>
      </c>
      <c r="O3" s="403"/>
      <c r="P3" s="402" t="s">
        <v>115</v>
      </c>
      <c r="Q3" s="403"/>
      <c r="R3" s="405" t="s">
        <v>125</v>
      </c>
      <c r="S3" s="406"/>
      <c r="T3" s="405" t="s">
        <v>127</v>
      </c>
      <c r="U3" s="406"/>
      <c r="V3" s="170"/>
      <c r="W3" s="313"/>
      <c r="X3" s="172" t="s">
        <v>97</v>
      </c>
      <c r="Y3" s="173"/>
      <c r="Z3" s="172" t="s">
        <v>99</v>
      </c>
      <c r="AA3" s="173"/>
      <c r="AB3" s="172" t="s">
        <v>100</v>
      </c>
      <c r="AC3" s="173"/>
      <c r="AD3" s="172" t="s">
        <v>111</v>
      </c>
      <c r="AE3" s="173"/>
      <c r="AF3" s="306" t="s">
        <v>116</v>
      </c>
      <c r="AG3" s="307"/>
      <c r="AH3" s="402" t="s">
        <v>128</v>
      </c>
      <c r="AI3" s="403"/>
      <c r="AJ3" s="402" t="s">
        <v>118</v>
      </c>
      <c r="AK3" s="403"/>
      <c r="AL3" s="402" t="s">
        <v>119</v>
      </c>
      <c r="AM3" s="403"/>
      <c r="AN3" s="405" t="s">
        <v>120</v>
      </c>
      <c r="AO3" s="406"/>
      <c r="AP3" s="405" t="s">
        <v>129</v>
      </c>
      <c r="AQ3" s="406"/>
      <c r="AS3" s="92"/>
      <c r="AT3" s="92"/>
      <c r="AU3" s="92"/>
      <c r="AZ3" s="92"/>
      <c r="BA3" s="92"/>
    </row>
    <row r="4" spans="1:53" ht="21" customHeight="1">
      <c r="A4" s="174"/>
      <c r="B4" s="178" t="s">
        <v>70</v>
      </c>
      <c r="C4" s="177" t="s">
        <v>71</v>
      </c>
      <c r="D4" s="178" t="s">
        <v>70</v>
      </c>
      <c r="E4" s="177" t="s">
        <v>71</v>
      </c>
      <c r="F4" s="178" t="s">
        <v>70</v>
      </c>
      <c r="G4" s="177" t="s">
        <v>71</v>
      </c>
      <c r="H4" s="178" t="s">
        <v>70</v>
      </c>
      <c r="I4" s="177" t="s">
        <v>71</v>
      </c>
      <c r="J4" s="178" t="s">
        <v>70</v>
      </c>
      <c r="K4" s="177" t="s">
        <v>71</v>
      </c>
      <c r="L4" s="176" t="s">
        <v>70</v>
      </c>
      <c r="M4" s="177" t="s">
        <v>71</v>
      </c>
      <c r="N4" s="176" t="s">
        <v>70</v>
      </c>
      <c r="O4" s="177" t="s">
        <v>71</v>
      </c>
      <c r="P4" s="176" t="s">
        <v>70</v>
      </c>
      <c r="Q4" s="177" t="s">
        <v>71</v>
      </c>
      <c r="R4" s="310" t="s">
        <v>70</v>
      </c>
      <c r="S4" s="309" t="s">
        <v>71</v>
      </c>
      <c r="T4" s="310" t="s">
        <v>70</v>
      </c>
      <c r="U4" s="309" t="s">
        <v>71</v>
      </c>
      <c r="V4" s="179"/>
      <c r="W4" s="174"/>
      <c r="X4" s="178" t="s">
        <v>70</v>
      </c>
      <c r="Y4" s="175" t="s">
        <v>71</v>
      </c>
      <c r="Z4" s="178" t="s">
        <v>70</v>
      </c>
      <c r="AA4" s="177" t="s">
        <v>71</v>
      </c>
      <c r="AB4" s="178" t="s">
        <v>70</v>
      </c>
      <c r="AC4" s="177" t="s">
        <v>71</v>
      </c>
      <c r="AD4" s="178" t="s">
        <v>70</v>
      </c>
      <c r="AE4" s="177" t="s">
        <v>71</v>
      </c>
      <c r="AF4" s="308" t="s">
        <v>70</v>
      </c>
      <c r="AG4" s="309" t="s">
        <v>71</v>
      </c>
      <c r="AH4" s="176" t="s">
        <v>70</v>
      </c>
      <c r="AI4" s="177" t="s">
        <v>71</v>
      </c>
      <c r="AJ4" s="176" t="s">
        <v>70</v>
      </c>
      <c r="AK4" s="177" t="s">
        <v>71</v>
      </c>
      <c r="AL4" s="176" t="s">
        <v>70</v>
      </c>
      <c r="AM4" s="177" t="s">
        <v>71</v>
      </c>
      <c r="AN4" s="310" t="s">
        <v>70</v>
      </c>
      <c r="AO4" s="309" t="s">
        <v>71</v>
      </c>
      <c r="AP4" s="310" t="s">
        <v>70</v>
      </c>
      <c r="AQ4" s="309" t="s">
        <v>71</v>
      </c>
      <c r="AR4" s="92"/>
      <c r="AS4" s="93"/>
      <c r="AT4" s="93"/>
      <c r="AU4" s="93"/>
      <c r="AV4" s="93"/>
      <c r="AW4" s="93"/>
      <c r="AX4" s="93"/>
      <c r="AY4" s="93"/>
      <c r="AZ4" s="93"/>
      <c r="BA4" s="93"/>
    </row>
    <row r="5" spans="1:53" ht="33" customHeight="1">
      <c r="A5" s="180">
        <v>4</v>
      </c>
      <c r="B5" s="181">
        <v>851400</v>
      </c>
      <c r="C5" s="285">
        <f>IF(B5="","",B5)</f>
        <v>851400</v>
      </c>
      <c r="D5" s="181">
        <v>77300</v>
      </c>
      <c r="E5" s="182">
        <f>IF(D5="","",D5)</f>
        <v>77300</v>
      </c>
      <c r="F5" s="181">
        <v>262600</v>
      </c>
      <c r="G5" s="182">
        <f>IF(F5="","",F5)</f>
        <v>262600</v>
      </c>
      <c r="H5" s="181">
        <v>409000</v>
      </c>
      <c r="I5" s="182">
        <f>IF(H5="","",H5)</f>
        <v>409000</v>
      </c>
      <c r="J5" s="181">
        <v>669800</v>
      </c>
      <c r="K5" s="182">
        <f>IF(J5="","",J5)</f>
        <v>669800</v>
      </c>
      <c r="L5" s="330">
        <f>(D5/B5*100)-100</f>
        <v>-90.920836269673487</v>
      </c>
      <c r="M5" s="94">
        <f>(E5/C5*100)-100</f>
        <v>-90.920836269673487</v>
      </c>
      <c r="N5" s="330">
        <f>(F5/D5*100)-100</f>
        <v>239.71539456662356</v>
      </c>
      <c r="O5" s="94">
        <f t="shared" ref="O5:O16" si="0">(G5/E5*100)-100</f>
        <v>239.71539456662356</v>
      </c>
      <c r="P5" s="335">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0"/>
      <c r="W5" s="180">
        <v>1</v>
      </c>
      <c r="X5" s="284">
        <v>753500</v>
      </c>
      <c r="Y5" s="286">
        <f>IF(X5="","",X5)</f>
        <v>753500</v>
      </c>
      <c r="Z5" s="181">
        <v>727800</v>
      </c>
      <c r="AA5" s="286">
        <f>IF(Z5="","",Z5)</f>
        <v>727800</v>
      </c>
      <c r="AB5" s="181">
        <v>144000</v>
      </c>
      <c r="AC5" s="311">
        <f>IF(AB5="","",AB5)</f>
        <v>144000</v>
      </c>
      <c r="AD5" s="181">
        <v>224600</v>
      </c>
      <c r="AE5" s="182">
        <f>IF(AD5="","",AD5)</f>
        <v>224600</v>
      </c>
      <c r="AF5" s="181">
        <v>532200</v>
      </c>
      <c r="AG5" s="182">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0">
        <v>5</v>
      </c>
      <c r="B6" s="185">
        <v>834900</v>
      </c>
      <c r="C6" s="184">
        <f>IF(B6&gt;0,(C5+B6),"")</f>
        <v>1686300</v>
      </c>
      <c r="D6" s="185">
        <v>44000</v>
      </c>
      <c r="E6" s="184">
        <f>IF(D6&gt;0,(E5+D6),"")</f>
        <v>121300</v>
      </c>
      <c r="F6" s="336">
        <v>195200</v>
      </c>
      <c r="G6" s="184">
        <f>IF(F6&gt;0,(G5+F6),"")</f>
        <v>457800</v>
      </c>
      <c r="H6" s="336">
        <v>396800</v>
      </c>
      <c r="I6" s="184">
        <f>IF(H6&gt;0,(I5+H6),"")</f>
        <v>805800</v>
      </c>
      <c r="J6" s="336">
        <v>645200</v>
      </c>
      <c r="K6" s="184">
        <f t="shared" ref="K6:K16" si="1">IF(J6&gt;0,(K5+J6),"")</f>
        <v>1315000</v>
      </c>
      <c r="L6" s="98">
        <f>(D6/B6*100)-100</f>
        <v>-94.729907773386032</v>
      </c>
      <c r="M6" s="99">
        <f t="shared" ref="M6:N16" si="2">(E6/C6*100)-100</f>
        <v>-92.806736642353087</v>
      </c>
      <c r="N6" s="98">
        <f t="shared" si="2"/>
        <v>343.63636363636363</v>
      </c>
      <c r="O6" s="99">
        <f t="shared" si="0"/>
        <v>277.4113767518549</v>
      </c>
      <c r="P6" s="98">
        <f>IF(H6&gt;0,(H6/F6*100)-100,"")</f>
        <v>103.27868852459017</v>
      </c>
      <c r="Q6" s="126">
        <f>IF(H6&gt;0,(I6/G6*100)-100,"")</f>
        <v>76.015727391874179</v>
      </c>
      <c r="R6" s="98">
        <f>IF(J6&gt;0,(J6/H6*100)-100,"")</f>
        <v>62.600806451612897</v>
      </c>
      <c r="S6" s="126">
        <f>IF(J6&gt;0,(K6/I6*100)-100,"")</f>
        <v>63.191859022089858</v>
      </c>
      <c r="T6" s="98">
        <f t="shared" ref="T6:T16" si="3">IF(J6&gt;0,(J6/B6*100)-100,"")</f>
        <v>-22.721283986106116</v>
      </c>
      <c r="U6" s="126">
        <f t="shared" ref="U6:U17" si="4">IF(J6&gt;0,(K6/C6*100)-100,"")</f>
        <v>-22.018620648757633</v>
      </c>
      <c r="V6" s="170"/>
      <c r="W6" s="180">
        <v>2</v>
      </c>
      <c r="X6" s="185">
        <v>772200</v>
      </c>
      <c r="Y6" s="183">
        <f>IF(X6&gt;0,(Y5+X6),"")</f>
        <v>1525700</v>
      </c>
      <c r="Z6" s="302">
        <v>590900</v>
      </c>
      <c r="AA6" s="183">
        <f t="shared" ref="AA6:AA16" si="5">IF(Z6&gt;0,(AA5+Z6),"")</f>
        <v>1318700</v>
      </c>
      <c r="AB6" s="336">
        <v>118800</v>
      </c>
      <c r="AC6" s="303">
        <f>IF(AB6&gt;0,(AC5+AB6),"")</f>
        <v>262800</v>
      </c>
      <c r="AD6" s="336">
        <v>179200</v>
      </c>
      <c r="AE6" s="184">
        <f>IF(AD6&gt;0,(AE5+AD6),"")</f>
        <v>403800</v>
      </c>
      <c r="AF6" s="336">
        <v>597900</v>
      </c>
      <c r="AG6" s="184">
        <f>IF(AF6&gt;0,(AG5+AF6),"")</f>
        <v>1130100</v>
      </c>
      <c r="AH6" s="98">
        <f>IF(Z6&gt;0,(Z6/X6*100)-100,"")</f>
        <v>-23.478373478373484</v>
      </c>
      <c r="AI6" s="126">
        <f t="shared" ref="AI6:AJ16" si="6">IF(AA6&gt;0,(AA6/Y6*100)-100,"")</f>
        <v>-13.567542767254366</v>
      </c>
      <c r="AJ6" s="98">
        <f t="shared" si="6"/>
        <v>-79.895075308850906</v>
      </c>
      <c r="AK6" s="126">
        <f t="shared" ref="AK6:AK16" si="7">IF(AB6&gt;0,(AC6/AA6*100)-100,"")</f>
        <v>-80.071282323500412</v>
      </c>
      <c r="AL6" s="98">
        <f t="shared" ref="AL6:AL8" si="8">IF(AD6&gt;0,(AD6/AB6*100)-100,"")</f>
        <v>50.841750841750837</v>
      </c>
      <c r="AM6" s="126">
        <f t="shared" ref="AM6" si="9">IF(AD6&gt;0,(AE6/AC6*100)-100,"")</f>
        <v>53.652968036529671</v>
      </c>
      <c r="AN6" s="98">
        <f t="shared" ref="AN6:AN16" si="10">IF(AF6&gt;0,(AF6/AD6*100)-100,"")</f>
        <v>233.64955357142856</v>
      </c>
      <c r="AO6" s="99">
        <f t="shared" ref="AO6:AO16" si="11">IF(AF6&gt;0,(AG6/AE6*100)-100,"")</f>
        <v>179.86627043090635</v>
      </c>
      <c r="AP6" s="98">
        <f t="shared" ref="AP6:AP16" si="12">IF(AF6&gt;0,(AF6/X6*100)-100,"")</f>
        <v>-22.571872571872575</v>
      </c>
      <c r="AQ6" s="99">
        <f t="shared" ref="AQ6:AQ16" si="13">IF(AF6&gt;0,(AG6/Y6*100)-100,"")</f>
        <v>-25.929081732975021</v>
      </c>
      <c r="AR6" s="93"/>
      <c r="AS6" s="97"/>
      <c r="AT6" s="97"/>
      <c r="AU6" s="97"/>
      <c r="AV6" s="97"/>
      <c r="AW6" s="97"/>
      <c r="AX6" s="97"/>
      <c r="AY6" s="97"/>
      <c r="AZ6" s="97"/>
      <c r="BA6" s="97"/>
    </row>
    <row r="7" spans="1:53" ht="33" customHeight="1">
      <c r="A7" s="180">
        <v>6</v>
      </c>
      <c r="B7" s="185">
        <v>868200</v>
      </c>
      <c r="C7" s="184">
        <f t="shared" ref="C7:C16" si="14">IF(B7&gt;0,(C6+B7),"")</f>
        <v>2554500</v>
      </c>
      <c r="D7" s="185">
        <v>144100</v>
      </c>
      <c r="E7" s="184">
        <f t="shared" ref="E7:E16" si="15">IF(D7&gt;0,(E6+D7),"")</f>
        <v>265400</v>
      </c>
      <c r="F7" s="336">
        <v>162900</v>
      </c>
      <c r="G7" s="184">
        <f t="shared" ref="G7:G16" si="16">IF(F7&gt;0,(G6+F7),"")</f>
        <v>620700</v>
      </c>
      <c r="H7" s="336">
        <v>448500</v>
      </c>
      <c r="I7" s="184">
        <f t="shared" ref="I7:I16" si="17">IF(H7&gt;0,(I6+H7),"")</f>
        <v>1254300</v>
      </c>
      <c r="J7" s="336">
        <v>663400</v>
      </c>
      <c r="K7" s="184">
        <f t="shared" si="1"/>
        <v>1978400</v>
      </c>
      <c r="L7" s="98">
        <f t="shared" ref="L7:L16" si="18">(D7/B7*100)-100</f>
        <v>-83.402441833678878</v>
      </c>
      <c r="M7" s="99">
        <f t="shared" si="2"/>
        <v>-89.610491289880599</v>
      </c>
      <c r="N7" s="98">
        <f t="shared" si="2"/>
        <v>13.046495489243568</v>
      </c>
      <c r="O7" s="99">
        <f t="shared" si="0"/>
        <v>133.87339864355687</v>
      </c>
      <c r="P7" s="98">
        <f t="shared" ref="P7:P8" si="19">IF(H7&gt;0,(H7/F7*100)-100,"")</f>
        <v>175.3222836095764</v>
      </c>
      <c r="Q7" s="126">
        <f t="shared" ref="Q7:Q9" si="20">IF(H7&gt;0,(I7/G7*100)-100,"")</f>
        <v>102.07829869502177</v>
      </c>
      <c r="R7" s="98">
        <f>IF(J7&gt;0,(J7/H7*100)-100,"")</f>
        <v>47.915273132664424</v>
      </c>
      <c r="S7" s="126">
        <f t="shared" ref="S7:S17" si="21">IF(J7&gt;0,(K7/I7*100)-100,"")</f>
        <v>57.729410826755952</v>
      </c>
      <c r="T7" s="98">
        <f t="shared" si="3"/>
        <v>-23.58903478461184</v>
      </c>
      <c r="U7" s="126">
        <f t="shared" si="4"/>
        <v>-22.552358582892936</v>
      </c>
      <c r="V7" s="170"/>
      <c r="W7" s="180">
        <v>3</v>
      </c>
      <c r="X7" s="186">
        <v>884000</v>
      </c>
      <c r="Y7" s="183">
        <f t="shared" ref="Y7:Y16" si="22">IF(X7&gt;0,(Y6+X7),"")</f>
        <v>2409700</v>
      </c>
      <c r="Z7" s="315">
        <v>396300</v>
      </c>
      <c r="AA7" s="183">
        <f t="shared" si="5"/>
        <v>1715000</v>
      </c>
      <c r="AB7" s="336">
        <v>299200</v>
      </c>
      <c r="AC7" s="183">
        <f>IF(AB7&gt;0,(AC6+AB7),"")</f>
        <v>562000</v>
      </c>
      <c r="AD7" s="336">
        <v>415700</v>
      </c>
      <c r="AE7" s="184">
        <f>IF(AD7&gt;0,(AE6+AD7),"")</f>
        <v>819500</v>
      </c>
      <c r="AF7" s="336">
        <v>766200</v>
      </c>
      <c r="AG7" s="184">
        <f>IF(AF7&gt;0,(AG6+AF7),"")</f>
        <v>1896300</v>
      </c>
      <c r="AH7" s="98">
        <f t="shared" ref="AH7:AH16" si="23">IF(Z7&gt;0,(Z7/X7*100)-100,"")</f>
        <v>-55.16968325791855</v>
      </c>
      <c r="AI7" s="126">
        <f t="shared" si="6"/>
        <v>-28.829314852471271</v>
      </c>
      <c r="AJ7" s="98">
        <f t="shared" si="6"/>
        <v>-24.501640171587184</v>
      </c>
      <c r="AK7" s="126">
        <f t="shared" si="7"/>
        <v>-67.230320699708457</v>
      </c>
      <c r="AL7" s="98">
        <f t="shared" si="8"/>
        <v>38.93716577540107</v>
      </c>
      <c r="AM7" s="126">
        <f>IF(AD7&gt;0,(AE7/AC7*100)-100,"")</f>
        <v>45.818505338078296</v>
      </c>
      <c r="AN7" s="98">
        <f t="shared" si="10"/>
        <v>84.315612220351227</v>
      </c>
      <c r="AO7" s="99">
        <f t="shared" si="11"/>
        <v>131.39719341061621</v>
      </c>
      <c r="AP7" s="98">
        <f t="shared" si="12"/>
        <v>-13.325791855203619</v>
      </c>
      <c r="AQ7" s="99">
        <f t="shared" si="13"/>
        <v>-21.305556708303939</v>
      </c>
      <c r="AY7" s="92"/>
      <c r="AZ7" s="92"/>
    </row>
    <row r="8" spans="1:53" ht="33" customHeight="1">
      <c r="A8" s="180">
        <v>7</v>
      </c>
      <c r="B8" s="185">
        <v>963600</v>
      </c>
      <c r="C8" s="184">
        <f t="shared" si="14"/>
        <v>3518100</v>
      </c>
      <c r="D8" s="185">
        <v>277300</v>
      </c>
      <c r="E8" s="184">
        <f t="shared" si="15"/>
        <v>542700</v>
      </c>
      <c r="F8" s="336">
        <v>250400</v>
      </c>
      <c r="G8" s="184">
        <f t="shared" si="16"/>
        <v>871100</v>
      </c>
      <c r="H8" s="336">
        <v>607800</v>
      </c>
      <c r="I8" s="184">
        <f t="shared" si="17"/>
        <v>1862100</v>
      </c>
      <c r="J8" s="336">
        <v>778800</v>
      </c>
      <c r="K8" s="184">
        <f t="shared" si="1"/>
        <v>2757200</v>
      </c>
      <c r="L8" s="98">
        <f t="shared" si="18"/>
        <v>-71.222498962224989</v>
      </c>
      <c r="M8" s="99">
        <f t="shared" si="2"/>
        <v>-84.574059861857251</v>
      </c>
      <c r="N8" s="98">
        <f>(F8/D8*100)-100</f>
        <v>-9.7006851785070296</v>
      </c>
      <c r="O8" s="99">
        <f t="shared" si="0"/>
        <v>60.512253547079411</v>
      </c>
      <c r="P8" s="98">
        <f t="shared" si="19"/>
        <v>142.73162939297123</v>
      </c>
      <c r="Q8" s="126">
        <f t="shared" si="20"/>
        <v>113.76420617609918</v>
      </c>
      <c r="R8" s="98">
        <f t="shared" ref="R8:R15" si="24">IF(J8&gt;0,(J8/H8*100)-100,"")</f>
        <v>28.13425468904245</v>
      </c>
      <c r="S8" s="126">
        <f t="shared" si="21"/>
        <v>48.069384028784725</v>
      </c>
      <c r="T8" s="98">
        <f t="shared" si="3"/>
        <v>-19.178082191780817</v>
      </c>
      <c r="U8" s="126">
        <f t="shared" si="4"/>
        <v>-21.628151559080194</v>
      </c>
      <c r="V8" s="170"/>
      <c r="W8" s="180">
        <v>4</v>
      </c>
      <c r="X8" s="185">
        <v>851400</v>
      </c>
      <c r="Y8" s="183">
        <f t="shared" si="22"/>
        <v>3261100</v>
      </c>
      <c r="Z8" s="302">
        <v>77300</v>
      </c>
      <c r="AA8" s="183">
        <f t="shared" si="5"/>
        <v>1792300</v>
      </c>
      <c r="AB8" s="336">
        <v>262600</v>
      </c>
      <c r="AC8" s="183">
        <f t="shared" ref="AC8:AC14" si="25">IF(AB8&gt;0,(AC7+AB8),"")</f>
        <v>824600</v>
      </c>
      <c r="AD8" s="336">
        <v>409000</v>
      </c>
      <c r="AE8" s="184">
        <f t="shared" ref="AE8:AE14" si="26">IF(AD8&gt;0,(AE7+AD8),"")</f>
        <v>1228500</v>
      </c>
      <c r="AF8" s="336">
        <v>669800</v>
      </c>
      <c r="AG8" s="184">
        <f t="shared" ref="AG8:AG14" si="27">IF(AF8&gt;0,(AG7+AF8),"")</f>
        <v>2566100</v>
      </c>
      <c r="AH8" s="98">
        <f t="shared" si="23"/>
        <v>-90.920836269673487</v>
      </c>
      <c r="AI8" s="126">
        <f t="shared" si="6"/>
        <v>-45.040017172119839</v>
      </c>
      <c r="AJ8" s="98">
        <f t="shared" si="6"/>
        <v>239.71539456662356</v>
      </c>
      <c r="AK8" s="126">
        <f t="shared" si="7"/>
        <v>-53.992077219215531</v>
      </c>
      <c r="AL8" s="98">
        <f t="shared" si="8"/>
        <v>55.750190403655751</v>
      </c>
      <c r="AM8" s="126">
        <f>IF(AD8&gt;0,(AE8/AC8*100)-100,"")</f>
        <v>48.981324278438024</v>
      </c>
      <c r="AN8" s="98">
        <f t="shared" si="10"/>
        <v>63.765281173594133</v>
      </c>
      <c r="AO8" s="99">
        <f t="shared" si="11"/>
        <v>108.88074888074888</v>
      </c>
      <c r="AP8" s="98">
        <f t="shared" si="12"/>
        <v>-21.329574817946906</v>
      </c>
      <c r="AQ8" s="99">
        <f t="shared" si="13"/>
        <v>-21.311827297537647</v>
      </c>
      <c r="AR8" s="93"/>
      <c r="AS8" s="93"/>
      <c r="AT8" s="93"/>
      <c r="AU8" s="93"/>
      <c r="AV8" s="93"/>
      <c r="AW8" s="93"/>
      <c r="AX8" s="93"/>
      <c r="AY8" s="93"/>
      <c r="AZ8" s="93"/>
    </row>
    <row r="9" spans="1:53" ht="33" customHeight="1">
      <c r="A9" s="180">
        <v>8</v>
      </c>
      <c r="B9" s="185">
        <v>1021200</v>
      </c>
      <c r="C9" s="184">
        <f t="shared" si="14"/>
        <v>4539300</v>
      </c>
      <c r="D9" s="185">
        <v>202800</v>
      </c>
      <c r="E9" s="184">
        <f t="shared" si="15"/>
        <v>745500</v>
      </c>
      <c r="F9" s="336">
        <v>288200</v>
      </c>
      <c r="G9" s="184">
        <f t="shared" si="16"/>
        <v>1159300</v>
      </c>
      <c r="H9" s="336">
        <v>640800</v>
      </c>
      <c r="I9" s="184">
        <f t="shared" si="17"/>
        <v>2502900</v>
      </c>
      <c r="J9" s="336"/>
      <c r="K9" s="184" t="str">
        <f t="shared" si="1"/>
        <v/>
      </c>
      <c r="L9" s="98">
        <f t="shared" si="18"/>
        <v>-80.141010575793189</v>
      </c>
      <c r="M9" s="99">
        <f t="shared" si="2"/>
        <v>-83.576762937016724</v>
      </c>
      <c r="N9" s="98">
        <f t="shared" si="2"/>
        <v>42.110453648915183</v>
      </c>
      <c r="O9" s="99">
        <f t="shared" si="0"/>
        <v>55.506371562709603</v>
      </c>
      <c r="P9" s="98">
        <f>IF(H9&gt;0,(H9/F9*100)-100,"")</f>
        <v>122.34559333795977</v>
      </c>
      <c r="Q9" s="126">
        <f t="shared" si="20"/>
        <v>115.89752436815323</v>
      </c>
      <c r="R9" s="98" t="str">
        <f>IF(J9&gt;0,(J9/H9*100)-100,"")</f>
        <v/>
      </c>
      <c r="S9" s="126" t="str">
        <f t="shared" si="21"/>
        <v/>
      </c>
      <c r="T9" s="98" t="str">
        <f t="shared" si="3"/>
        <v/>
      </c>
      <c r="U9" s="126" t="str">
        <f t="shared" si="4"/>
        <v/>
      </c>
      <c r="V9" s="170"/>
      <c r="W9" s="180">
        <v>5</v>
      </c>
      <c r="X9" s="185">
        <v>834900</v>
      </c>
      <c r="Y9" s="183">
        <f t="shared" si="22"/>
        <v>4096000</v>
      </c>
      <c r="Z9" s="185">
        <v>44000</v>
      </c>
      <c r="AA9" s="183">
        <f t="shared" si="5"/>
        <v>1836300</v>
      </c>
      <c r="AB9" s="336">
        <v>195200</v>
      </c>
      <c r="AC9" s="183">
        <f t="shared" si="25"/>
        <v>1019800</v>
      </c>
      <c r="AD9" s="336">
        <v>396800</v>
      </c>
      <c r="AE9" s="184">
        <f t="shared" si="26"/>
        <v>1625300</v>
      </c>
      <c r="AF9" s="336">
        <v>645200</v>
      </c>
      <c r="AG9" s="184">
        <f t="shared" si="27"/>
        <v>3211300</v>
      </c>
      <c r="AH9" s="98">
        <f t="shared" si="23"/>
        <v>-94.729907773386032</v>
      </c>
      <c r="AI9" s="126">
        <f t="shared" si="6"/>
        <v>-55.16845703125</v>
      </c>
      <c r="AJ9" s="98">
        <f>IF(AB9&gt;0,(AB9/Z9*100)-100,"")</f>
        <v>343.63636363636363</v>
      </c>
      <c r="AK9" s="126">
        <f>IF(AB9&gt;0,(AC9/AA9*100)-100,"")</f>
        <v>-44.464412133093724</v>
      </c>
      <c r="AL9" s="98">
        <f>IF(AD9&gt;0,(AD9/AB9*100)-100,"")</f>
        <v>103.27868852459017</v>
      </c>
      <c r="AM9" s="126">
        <f>IF(AD9&gt;0,(AE9/AC9*100)-100,"")</f>
        <v>59.374387134732302</v>
      </c>
      <c r="AN9" s="98">
        <f t="shared" si="10"/>
        <v>62.600806451612897</v>
      </c>
      <c r="AO9" s="99">
        <f t="shared" si="11"/>
        <v>97.581984864332725</v>
      </c>
      <c r="AP9" s="98">
        <f t="shared" si="12"/>
        <v>-22.721283986106116</v>
      </c>
      <c r="AQ9" s="99">
        <f t="shared" si="13"/>
        <v>-21.59912109375</v>
      </c>
    </row>
    <row r="10" spans="1:53" ht="33" customHeight="1">
      <c r="A10" s="180">
        <v>9</v>
      </c>
      <c r="B10" s="185">
        <v>809300</v>
      </c>
      <c r="C10" s="184">
        <f t="shared" si="14"/>
        <v>5348600</v>
      </c>
      <c r="D10" s="185">
        <v>227600</v>
      </c>
      <c r="E10" s="184">
        <f t="shared" si="15"/>
        <v>973100</v>
      </c>
      <c r="F10" s="336">
        <v>204900</v>
      </c>
      <c r="G10" s="184">
        <f t="shared" si="16"/>
        <v>1364200</v>
      </c>
      <c r="H10" s="336">
        <v>494700</v>
      </c>
      <c r="I10" s="184">
        <f t="shared" si="17"/>
        <v>2997600</v>
      </c>
      <c r="J10" s="336"/>
      <c r="K10" s="184" t="str">
        <f t="shared" si="1"/>
        <v/>
      </c>
      <c r="L10" s="98">
        <f t="shared" si="18"/>
        <v>-71.876930680835287</v>
      </c>
      <c r="M10" s="99">
        <f t="shared" si="2"/>
        <v>-81.806454025352423</v>
      </c>
      <c r="N10" s="98">
        <f t="shared" si="2"/>
        <v>-9.9736379613356831</v>
      </c>
      <c r="O10" s="99">
        <f t="shared" si="0"/>
        <v>40.191141712054275</v>
      </c>
      <c r="P10" s="98">
        <f t="shared" ref="P10:P11" si="28">IF(H10&gt;0,(H10/F10*100)-100,"")</f>
        <v>141.43484626647145</v>
      </c>
      <c r="Q10" s="126">
        <f>IF(H10&gt;0,(I10/G10*100)-100,"")</f>
        <v>119.73317695352588</v>
      </c>
      <c r="R10" s="98" t="str">
        <f t="shared" si="24"/>
        <v/>
      </c>
      <c r="S10" s="126" t="str">
        <f t="shared" si="21"/>
        <v/>
      </c>
      <c r="T10" s="98" t="str">
        <f t="shared" si="3"/>
        <v/>
      </c>
      <c r="U10" s="126" t="str">
        <f t="shared" si="4"/>
        <v/>
      </c>
      <c r="V10" s="170"/>
      <c r="W10" s="180">
        <v>6</v>
      </c>
      <c r="X10" s="185">
        <v>868200</v>
      </c>
      <c r="Y10" s="183">
        <f t="shared" si="22"/>
        <v>4964200</v>
      </c>
      <c r="Z10" s="185">
        <v>144100</v>
      </c>
      <c r="AA10" s="183">
        <f t="shared" si="5"/>
        <v>1980400</v>
      </c>
      <c r="AB10" s="336">
        <v>162900</v>
      </c>
      <c r="AC10" s="183">
        <f t="shared" si="25"/>
        <v>1182700</v>
      </c>
      <c r="AD10" s="336">
        <v>448500</v>
      </c>
      <c r="AE10" s="184">
        <f t="shared" si="26"/>
        <v>2073800</v>
      </c>
      <c r="AF10" s="336">
        <v>663400</v>
      </c>
      <c r="AG10" s="184">
        <f t="shared" si="27"/>
        <v>3874700</v>
      </c>
      <c r="AH10" s="98">
        <f t="shared" si="23"/>
        <v>-83.402441833678878</v>
      </c>
      <c r="AI10" s="126">
        <f t="shared" si="6"/>
        <v>-60.106361548688611</v>
      </c>
      <c r="AJ10" s="98">
        <f t="shared" si="6"/>
        <v>13.046495489243568</v>
      </c>
      <c r="AK10" s="126">
        <f t="shared" si="7"/>
        <v>-40.279741466370432</v>
      </c>
      <c r="AL10" s="98">
        <f t="shared" ref="AL10:AL15" si="29">IF(AD10&gt;0,(AD10/AB10*100)-100,"")</f>
        <v>175.3222836095764</v>
      </c>
      <c r="AM10" s="126">
        <f t="shared" ref="AM10" si="30">IF(AD10&gt;0,(AE10/AC10*100)-100,"")</f>
        <v>75.344550604548914</v>
      </c>
      <c r="AN10" s="98">
        <f t="shared" si="10"/>
        <v>47.915273132664424</v>
      </c>
      <c r="AO10" s="126">
        <f t="shared" si="11"/>
        <v>86.84058250554537</v>
      </c>
      <c r="AP10" s="98">
        <f t="shared" si="12"/>
        <v>-23.58903478461184</v>
      </c>
      <c r="AQ10" s="126">
        <f t="shared" si="13"/>
        <v>-21.947141533378982</v>
      </c>
      <c r="AR10" s="97"/>
      <c r="AS10" s="97"/>
      <c r="AT10" s="97"/>
      <c r="AU10" s="97"/>
      <c r="AV10" s="97"/>
      <c r="AW10" s="97"/>
      <c r="AX10" s="97"/>
      <c r="AY10" s="97"/>
      <c r="AZ10" s="97"/>
    </row>
    <row r="11" spans="1:53" ht="33" customHeight="1">
      <c r="A11" s="180">
        <v>10</v>
      </c>
      <c r="B11" s="185">
        <v>851300</v>
      </c>
      <c r="C11" s="184">
        <f t="shared" si="14"/>
        <v>6199900</v>
      </c>
      <c r="D11" s="185">
        <v>341200</v>
      </c>
      <c r="E11" s="184">
        <f t="shared" si="15"/>
        <v>1314300</v>
      </c>
      <c r="F11" s="336">
        <v>299000</v>
      </c>
      <c r="G11" s="184">
        <f t="shared" si="16"/>
        <v>1663200</v>
      </c>
      <c r="H11" s="336">
        <v>630700</v>
      </c>
      <c r="I11" s="184">
        <f t="shared" si="17"/>
        <v>3628300</v>
      </c>
      <c r="J11" s="336"/>
      <c r="K11" s="184" t="str">
        <f t="shared" si="1"/>
        <v/>
      </c>
      <c r="L11" s="98">
        <f t="shared" si="18"/>
        <v>-59.920122166098913</v>
      </c>
      <c r="M11" s="99">
        <f t="shared" si="2"/>
        <v>-78.801270988241754</v>
      </c>
      <c r="N11" s="98">
        <f>(F11/D11*100)-100</f>
        <v>-12.368112543962482</v>
      </c>
      <c r="O11" s="99">
        <f t="shared" si="0"/>
        <v>26.546450582058895</v>
      </c>
      <c r="P11" s="98">
        <f t="shared" si="28"/>
        <v>110.93645484949835</v>
      </c>
      <c r="Q11" s="126">
        <f t="shared" ref="Q11" si="31">IF(H11&gt;0,(I11/G11*100)-100,"")</f>
        <v>118.15175565175565</v>
      </c>
      <c r="R11" s="98" t="str">
        <f t="shared" si="24"/>
        <v/>
      </c>
      <c r="S11" s="126" t="str">
        <f t="shared" si="21"/>
        <v/>
      </c>
      <c r="T11" s="98" t="str">
        <f t="shared" si="3"/>
        <v/>
      </c>
      <c r="U11" s="126" t="str">
        <f t="shared" si="4"/>
        <v/>
      </c>
      <c r="V11" s="170"/>
      <c r="W11" s="180">
        <v>7</v>
      </c>
      <c r="X11" s="185">
        <v>963600</v>
      </c>
      <c r="Y11" s="183">
        <f t="shared" si="22"/>
        <v>5927800</v>
      </c>
      <c r="Z11" s="185">
        <v>277300</v>
      </c>
      <c r="AA11" s="183">
        <f t="shared" si="5"/>
        <v>2257700</v>
      </c>
      <c r="AB11" s="336">
        <v>250400</v>
      </c>
      <c r="AC11" s="183">
        <f t="shared" si="25"/>
        <v>1433100</v>
      </c>
      <c r="AD11" s="336">
        <v>607800</v>
      </c>
      <c r="AE11" s="184">
        <f t="shared" si="26"/>
        <v>2681600</v>
      </c>
      <c r="AF11" s="336">
        <v>778800</v>
      </c>
      <c r="AG11" s="184">
        <f t="shared" si="27"/>
        <v>4653500</v>
      </c>
      <c r="AH11" s="98">
        <f t="shared" si="23"/>
        <v>-71.222498962224989</v>
      </c>
      <c r="AI11" s="126">
        <f t="shared" si="6"/>
        <v>-61.913357400722028</v>
      </c>
      <c r="AJ11" s="98">
        <f t="shared" si="6"/>
        <v>-9.7006851785070296</v>
      </c>
      <c r="AK11" s="126">
        <f>IF(AB11&gt;0,(AC11/AA11*100)-100,"")</f>
        <v>-36.523896000354341</v>
      </c>
      <c r="AL11" s="98">
        <f>IF(AD11&gt;0,(AD11/AB11*100)-100,"")</f>
        <v>142.73162939297123</v>
      </c>
      <c r="AM11" s="126">
        <f>IF(AD11&gt;0,(AE11/AC11*100)-100,"")</f>
        <v>87.118833298443946</v>
      </c>
      <c r="AN11" s="370">
        <f t="shared" si="10"/>
        <v>28.13425468904245</v>
      </c>
      <c r="AO11" s="371">
        <f t="shared" si="11"/>
        <v>73.534457040572789</v>
      </c>
      <c r="AP11" s="370">
        <f t="shared" si="12"/>
        <v>-19.178082191780817</v>
      </c>
      <c r="AQ11" s="371">
        <f t="shared" si="13"/>
        <v>-21.497014069300576</v>
      </c>
    </row>
    <row r="12" spans="1:53" ht="33" customHeight="1">
      <c r="A12" s="180">
        <v>11</v>
      </c>
      <c r="B12" s="185">
        <v>799200</v>
      </c>
      <c r="C12" s="184">
        <f t="shared" si="14"/>
        <v>6999100</v>
      </c>
      <c r="D12" s="185">
        <v>381100</v>
      </c>
      <c r="E12" s="184">
        <f t="shared" si="15"/>
        <v>1695400</v>
      </c>
      <c r="F12" s="336">
        <v>368000</v>
      </c>
      <c r="G12" s="184">
        <f t="shared" si="16"/>
        <v>2031200</v>
      </c>
      <c r="H12" s="336">
        <v>615000</v>
      </c>
      <c r="I12" s="184">
        <f t="shared" si="17"/>
        <v>4243300</v>
      </c>
      <c r="J12" s="336"/>
      <c r="K12" s="184" t="str">
        <f t="shared" si="1"/>
        <v/>
      </c>
      <c r="L12" s="98">
        <f t="shared" si="18"/>
        <v>-52.314814814814817</v>
      </c>
      <c r="M12" s="99">
        <f t="shared" si="2"/>
        <v>-75.776885599577085</v>
      </c>
      <c r="N12" s="98">
        <f t="shared" si="2"/>
        <v>-3.4374180005248007</v>
      </c>
      <c r="O12" s="99">
        <f t="shared" si="0"/>
        <v>19.806535330895358</v>
      </c>
      <c r="P12" s="98">
        <f>IF(H12&gt;0,(H12/F12*100)-100,"")</f>
        <v>67.119565217391312</v>
      </c>
      <c r="Q12" s="126">
        <f>IF(H12&gt;0,(I12/G12*100)-100,"")</f>
        <v>108.90606538007091</v>
      </c>
      <c r="R12" s="98" t="str">
        <f>IF(J12&gt;0,(J12/H12*100)-100,"")</f>
        <v/>
      </c>
      <c r="S12" s="126" t="str">
        <f t="shared" si="21"/>
        <v/>
      </c>
      <c r="T12" s="98" t="str">
        <f t="shared" si="3"/>
        <v/>
      </c>
      <c r="U12" s="126" t="str">
        <f t="shared" si="4"/>
        <v/>
      </c>
      <c r="V12" s="170"/>
      <c r="W12" s="180">
        <v>8</v>
      </c>
      <c r="X12" s="185">
        <v>1021200</v>
      </c>
      <c r="Y12" s="183">
        <f t="shared" si="22"/>
        <v>6949000</v>
      </c>
      <c r="Z12" s="185">
        <v>202800</v>
      </c>
      <c r="AA12" s="183">
        <f t="shared" si="5"/>
        <v>2460500</v>
      </c>
      <c r="AB12" s="336">
        <v>288200</v>
      </c>
      <c r="AC12" s="183">
        <f t="shared" si="25"/>
        <v>1721300</v>
      </c>
      <c r="AD12" s="336">
        <v>640800</v>
      </c>
      <c r="AE12" s="184">
        <f t="shared" si="26"/>
        <v>3322400</v>
      </c>
      <c r="AF12" s="336"/>
      <c r="AG12" s="184" t="str">
        <f t="shared" si="27"/>
        <v/>
      </c>
      <c r="AH12" s="98">
        <f t="shared" si="23"/>
        <v>-80.141010575793189</v>
      </c>
      <c r="AI12" s="126">
        <f t="shared" si="6"/>
        <v>-64.592027629874806</v>
      </c>
      <c r="AJ12" s="98">
        <f t="shared" si="6"/>
        <v>42.110453648915183</v>
      </c>
      <c r="AK12" s="126">
        <f t="shared" si="7"/>
        <v>-30.042674253200573</v>
      </c>
      <c r="AL12" s="98">
        <f t="shared" si="29"/>
        <v>122.34559333795977</v>
      </c>
      <c r="AM12" s="126">
        <f t="shared" ref="AM12" si="32">IF(AD12&gt;0,(AE12/AC12*100)-100,"")</f>
        <v>93.016905826991234</v>
      </c>
      <c r="AN12" s="370" t="str">
        <f t="shared" si="10"/>
        <v/>
      </c>
      <c r="AO12" s="371" t="str">
        <f t="shared" si="11"/>
        <v/>
      </c>
      <c r="AP12" s="370" t="str">
        <f t="shared" si="12"/>
        <v/>
      </c>
      <c r="AQ12" s="371" t="str">
        <f t="shared" si="13"/>
        <v/>
      </c>
      <c r="AR12" s="97"/>
      <c r="AS12" s="97"/>
      <c r="AT12" s="97"/>
      <c r="AU12" s="97"/>
      <c r="AV12" s="97"/>
      <c r="AW12" s="97"/>
      <c r="AX12" s="97"/>
      <c r="AY12" s="97"/>
      <c r="AZ12" s="97"/>
    </row>
    <row r="13" spans="1:53" ht="33" customHeight="1">
      <c r="A13" s="180">
        <v>12</v>
      </c>
      <c r="B13" s="185">
        <v>755100</v>
      </c>
      <c r="C13" s="184">
        <f t="shared" si="14"/>
        <v>7754200</v>
      </c>
      <c r="D13" s="185">
        <v>326200</v>
      </c>
      <c r="E13" s="184">
        <f t="shared" si="15"/>
        <v>2021600</v>
      </c>
      <c r="F13" s="336">
        <v>423600</v>
      </c>
      <c r="G13" s="184">
        <f t="shared" si="16"/>
        <v>2454800</v>
      </c>
      <c r="H13" s="336">
        <v>635000</v>
      </c>
      <c r="I13" s="184">
        <f t="shared" si="17"/>
        <v>4878300</v>
      </c>
      <c r="J13" s="366"/>
      <c r="K13" s="184" t="str">
        <f t="shared" si="1"/>
        <v/>
      </c>
      <c r="L13" s="98">
        <f t="shared" si="18"/>
        <v>-56.800423784929151</v>
      </c>
      <c r="M13" s="99">
        <f t="shared" si="2"/>
        <v>-73.928967527275546</v>
      </c>
      <c r="N13" s="98">
        <f t="shared" si="2"/>
        <v>29.858982219497221</v>
      </c>
      <c r="O13" s="99">
        <f t="shared" si="0"/>
        <v>21.428571428571416</v>
      </c>
      <c r="P13" s="98">
        <f>IF(H13&gt;0,(H13/F13*100)-100,"")</f>
        <v>49.90557129367329</v>
      </c>
      <c r="Q13" s="126">
        <f t="shared" ref="Q13:Q15" si="33">IF(H13&gt;0,(I13/G13*100)-100,"")</f>
        <v>98.724947042528925</v>
      </c>
      <c r="R13" s="98" t="str">
        <f>IF(J13&gt;0,(J13/H13*100)-100,"")</f>
        <v/>
      </c>
      <c r="S13" s="126" t="str">
        <f t="shared" si="21"/>
        <v/>
      </c>
      <c r="T13" s="98" t="str">
        <f t="shared" si="3"/>
        <v/>
      </c>
      <c r="U13" s="126" t="str">
        <f t="shared" si="4"/>
        <v/>
      </c>
      <c r="V13" s="170"/>
      <c r="W13" s="180">
        <v>9</v>
      </c>
      <c r="X13" s="185">
        <v>809300</v>
      </c>
      <c r="Y13" s="183">
        <f t="shared" si="22"/>
        <v>7758300</v>
      </c>
      <c r="Z13" s="185">
        <v>227600</v>
      </c>
      <c r="AA13" s="183">
        <f t="shared" si="5"/>
        <v>2688100</v>
      </c>
      <c r="AB13" s="336">
        <v>204900</v>
      </c>
      <c r="AC13" s="183">
        <f t="shared" si="25"/>
        <v>1926200</v>
      </c>
      <c r="AD13" s="336">
        <v>494700</v>
      </c>
      <c r="AE13" s="184">
        <f t="shared" si="26"/>
        <v>3817100</v>
      </c>
      <c r="AF13" s="336"/>
      <c r="AG13" s="184" t="str">
        <f t="shared" si="27"/>
        <v/>
      </c>
      <c r="AH13" s="98">
        <f t="shared" si="23"/>
        <v>-71.876930680835287</v>
      </c>
      <c r="AI13" s="126">
        <f t="shared" si="6"/>
        <v>-65.351945658198318</v>
      </c>
      <c r="AJ13" s="98">
        <f t="shared" si="6"/>
        <v>-9.9736379613356831</v>
      </c>
      <c r="AK13" s="126">
        <f>IF(AB13&gt;0,(AC13/AA13*100)-100,"")</f>
        <v>-28.343439604181398</v>
      </c>
      <c r="AL13" s="98">
        <f t="shared" si="29"/>
        <v>141.43484626647145</v>
      </c>
      <c r="AM13" s="126">
        <f>IF(AD13&gt;0,(AE13/AC13*100)-100,"")</f>
        <v>98.16737618108192</v>
      </c>
      <c r="AN13" s="370" t="str">
        <f t="shared" si="10"/>
        <v/>
      </c>
      <c r="AO13" s="371" t="str">
        <f t="shared" si="11"/>
        <v/>
      </c>
      <c r="AP13" s="370" t="str">
        <f t="shared" si="12"/>
        <v/>
      </c>
      <c r="AQ13" s="371" t="str">
        <f t="shared" si="13"/>
        <v/>
      </c>
      <c r="AR13" s="97"/>
      <c r="AS13" s="97"/>
      <c r="AT13" s="97"/>
      <c r="AU13" s="97"/>
      <c r="AV13" s="97"/>
      <c r="AW13" s="97"/>
      <c r="AX13" s="97"/>
      <c r="AY13" s="97"/>
      <c r="AZ13" s="97"/>
    </row>
    <row r="14" spans="1:53" ht="33" customHeight="1">
      <c r="A14" s="180">
        <v>1</v>
      </c>
      <c r="B14" s="185">
        <v>727800</v>
      </c>
      <c r="C14" s="184">
        <f t="shared" si="14"/>
        <v>8482000</v>
      </c>
      <c r="D14" s="185">
        <v>144000</v>
      </c>
      <c r="E14" s="184">
        <f t="shared" si="15"/>
        <v>2165600</v>
      </c>
      <c r="F14" s="336">
        <v>224600</v>
      </c>
      <c r="G14" s="184">
        <f t="shared" si="16"/>
        <v>2679400</v>
      </c>
      <c r="H14" s="336">
        <v>532200</v>
      </c>
      <c r="I14" s="184">
        <f t="shared" si="17"/>
        <v>5410500</v>
      </c>
      <c r="J14" s="336"/>
      <c r="K14" s="184" t="str">
        <f t="shared" si="1"/>
        <v/>
      </c>
      <c r="L14" s="98">
        <f t="shared" si="18"/>
        <v>-80.214344600164878</v>
      </c>
      <c r="M14" s="99">
        <f t="shared" si="2"/>
        <v>-74.468285781655268</v>
      </c>
      <c r="N14" s="98">
        <f t="shared" si="2"/>
        <v>55.972222222222229</v>
      </c>
      <c r="O14" s="99">
        <f t="shared" si="0"/>
        <v>23.725526413003323</v>
      </c>
      <c r="P14" s="98">
        <f t="shared" ref="P14:P15" si="34">IF(H14&gt;0,(H14/F14*100)-100,"")</f>
        <v>136.95458593054317</v>
      </c>
      <c r="Q14" s="126">
        <f t="shared" si="33"/>
        <v>101.92953646338734</v>
      </c>
      <c r="R14" s="98" t="str">
        <f t="shared" si="24"/>
        <v/>
      </c>
      <c r="S14" s="126" t="str">
        <f t="shared" si="21"/>
        <v/>
      </c>
      <c r="T14" s="98" t="str">
        <f t="shared" si="3"/>
        <v/>
      </c>
      <c r="U14" s="126" t="str">
        <f t="shared" si="4"/>
        <v/>
      </c>
      <c r="V14" s="170"/>
      <c r="W14" s="180">
        <v>10</v>
      </c>
      <c r="X14" s="185">
        <v>851300</v>
      </c>
      <c r="Y14" s="183">
        <f t="shared" si="22"/>
        <v>8609600</v>
      </c>
      <c r="Z14" s="185">
        <v>341200</v>
      </c>
      <c r="AA14" s="183">
        <f t="shared" si="5"/>
        <v>3029300</v>
      </c>
      <c r="AB14" s="336">
        <v>299000</v>
      </c>
      <c r="AC14" s="183">
        <f t="shared" si="25"/>
        <v>2225200</v>
      </c>
      <c r="AD14" s="336">
        <v>630700</v>
      </c>
      <c r="AE14" s="184">
        <f t="shared" si="26"/>
        <v>4447800</v>
      </c>
      <c r="AF14" s="336"/>
      <c r="AG14" s="184" t="str">
        <f t="shared" si="27"/>
        <v/>
      </c>
      <c r="AH14" s="98">
        <f t="shared" si="23"/>
        <v>-59.920122166098913</v>
      </c>
      <c r="AI14" s="126">
        <f t="shared" si="6"/>
        <v>-64.81485783311652</v>
      </c>
      <c r="AJ14" s="98">
        <f>IF(AB14&gt;0,(AB14/Z14*100)-100,"")</f>
        <v>-12.368112543962482</v>
      </c>
      <c r="AK14" s="126">
        <f t="shared" si="7"/>
        <v>-26.544086092496627</v>
      </c>
      <c r="AL14" s="98">
        <f t="shared" si="29"/>
        <v>110.93645484949835</v>
      </c>
      <c r="AM14" s="126">
        <f t="shared" ref="AM14:AM16" si="35">IF(AD14&gt;0,(AE14/AC14*100)-100,"")</f>
        <v>99.883156570195922</v>
      </c>
      <c r="AN14" s="370" t="str">
        <f t="shared" si="10"/>
        <v/>
      </c>
      <c r="AO14" s="371" t="str">
        <f t="shared" si="11"/>
        <v/>
      </c>
      <c r="AP14" s="370" t="str">
        <f t="shared" si="12"/>
        <v/>
      </c>
      <c r="AQ14" s="371" t="str">
        <f t="shared" si="13"/>
        <v/>
      </c>
      <c r="AR14" s="97"/>
      <c r="AS14" s="97"/>
      <c r="AT14" s="97"/>
      <c r="AU14" s="97"/>
      <c r="AV14" s="97"/>
      <c r="AW14" s="97"/>
      <c r="AX14" s="97"/>
      <c r="AY14" s="97"/>
      <c r="AZ14" s="97"/>
    </row>
    <row r="15" spans="1:53" ht="33" customHeight="1">
      <c r="A15" s="180">
        <v>2</v>
      </c>
      <c r="B15" s="185">
        <v>590900</v>
      </c>
      <c r="C15" s="184">
        <f t="shared" si="14"/>
        <v>9072900</v>
      </c>
      <c r="D15" s="185">
        <v>118800</v>
      </c>
      <c r="E15" s="184">
        <f t="shared" si="15"/>
        <v>2284400</v>
      </c>
      <c r="F15" s="336">
        <v>179200</v>
      </c>
      <c r="G15" s="184">
        <f t="shared" si="16"/>
        <v>2858600</v>
      </c>
      <c r="H15" s="336">
        <v>597900</v>
      </c>
      <c r="I15" s="184">
        <f t="shared" si="17"/>
        <v>6008400</v>
      </c>
      <c r="J15" s="366"/>
      <c r="K15" s="184" t="str">
        <f t="shared" si="1"/>
        <v/>
      </c>
      <c r="L15" s="98">
        <f t="shared" si="18"/>
        <v>-79.895075308850906</v>
      </c>
      <c r="M15" s="99">
        <f t="shared" si="2"/>
        <v>-74.821721830947112</v>
      </c>
      <c r="N15" s="98">
        <f t="shared" si="2"/>
        <v>50.841750841750837</v>
      </c>
      <c r="O15" s="99">
        <f t="shared" si="0"/>
        <v>25.135703029241824</v>
      </c>
      <c r="P15" s="98">
        <f t="shared" si="34"/>
        <v>233.64955357142856</v>
      </c>
      <c r="Q15" s="126">
        <f t="shared" si="33"/>
        <v>110.18680472958792</v>
      </c>
      <c r="R15" s="98" t="str">
        <f t="shared" si="24"/>
        <v/>
      </c>
      <c r="S15" s="126" t="str">
        <f t="shared" si="21"/>
        <v/>
      </c>
      <c r="T15" s="98" t="str">
        <f t="shared" si="3"/>
        <v/>
      </c>
      <c r="U15" s="126" t="str">
        <f t="shared" si="4"/>
        <v/>
      </c>
      <c r="V15" s="170"/>
      <c r="W15" s="180">
        <v>11</v>
      </c>
      <c r="X15" s="185">
        <v>799200</v>
      </c>
      <c r="Y15" s="183">
        <f t="shared" si="22"/>
        <v>9408800</v>
      </c>
      <c r="Z15" s="185">
        <v>381100</v>
      </c>
      <c r="AA15" s="183">
        <f t="shared" si="5"/>
        <v>3410400</v>
      </c>
      <c r="AB15" s="336">
        <v>368000</v>
      </c>
      <c r="AC15" s="183">
        <f>IF(AB15&gt;0,(AC14+AB15),"")</f>
        <v>2593200</v>
      </c>
      <c r="AD15" s="336">
        <v>615000</v>
      </c>
      <c r="AE15" s="184">
        <f>IF(AD15&gt;0,(AE14+AD15),"")</f>
        <v>5062800</v>
      </c>
      <c r="AF15" s="336"/>
      <c r="AG15" s="184" t="str">
        <f>IF(AF15&gt;0,(AG14+AF15),"")</f>
        <v/>
      </c>
      <c r="AH15" s="98">
        <f t="shared" si="23"/>
        <v>-52.314814814814817</v>
      </c>
      <c r="AI15" s="126">
        <f t="shared" si="6"/>
        <v>-63.753082220899579</v>
      </c>
      <c r="AJ15" s="98">
        <f t="shared" si="6"/>
        <v>-3.4374180005248007</v>
      </c>
      <c r="AK15" s="126">
        <f t="shared" si="7"/>
        <v>-23.961998592540468</v>
      </c>
      <c r="AL15" s="98">
        <f t="shared" si="29"/>
        <v>67.119565217391312</v>
      </c>
      <c r="AM15" s="126">
        <f>IF(AD15&gt;0,(AE15/AC15*100)-100,"")</f>
        <v>95.233688107357693</v>
      </c>
      <c r="AN15" s="370" t="str">
        <f t="shared" si="10"/>
        <v/>
      </c>
      <c r="AO15" s="371" t="str">
        <f t="shared" si="11"/>
        <v/>
      </c>
      <c r="AP15" s="370" t="str">
        <f t="shared" si="12"/>
        <v/>
      </c>
      <c r="AQ15" s="371" t="str">
        <f t="shared" si="13"/>
        <v/>
      </c>
      <c r="AR15" s="97"/>
      <c r="AS15" s="97"/>
      <c r="AT15" s="97"/>
      <c r="AU15" s="97"/>
      <c r="AV15" s="97"/>
      <c r="AW15" s="97"/>
      <c r="AX15" s="97"/>
      <c r="AY15" s="97"/>
      <c r="AZ15" s="97"/>
    </row>
    <row r="16" spans="1:53" ht="33" customHeight="1">
      <c r="A16" s="180">
        <v>3</v>
      </c>
      <c r="B16" s="186">
        <v>396300</v>
      </c>
      <c r="C16" s="184">
        <f t="shared" si="14"/>
        <v>9469200</v>
      </c>
      <c r="D16" s="186">
        <v>299200</v>
      </c>
      <c r="E16" s="184">
        <f t="shared" si="15"/>
        <v>2583600</v>
      </c>
      <c r="F16" s="186">
        <v>415700</v>
      </c>
      <c r="G16" s="184">
        <f t="shared" si="16"/>
        <v>3274300</v>
      </c>
      <c r="H16" s="186">
        <v>766200</v>
      </c>
      <c r="I16" s="184">
        <f t="shared" si="17"/>
        <v>6774600</v>
      </c>
      <c r="J16" s="367"/>
      <c r="K16" s="184" t="str">
        <f t="shared" si="1"/>
        <v/>
      </c>
      <c r="L16" s="100">
        <f t="shared" si="18"/>
        <v>-24.501640171587184</v>
      </c>
      <c r="M16" s="101">
        <f t="shared" si="2"/>
        <v>-72.715752122671404</v>
      </c>
      <c r="N16" s="100">
        <f t="shared" si="2"/>
        <v>38.93716577540107</v>
      </c>
      <c r="O16" s="101">
        <f t="shared" si="0"/>
        <v>26.734014553336436</v>
      </c>
      <c r="P16" s="103">
        <f>IF(H16&gt;0,(H16/F16*100)-100,"")</f>
        <v>84.315612220351227</v>
      </c>
      <c r="Q16" s="102">
        <f>IF(H16&gt;0,(I16/G16*100)-100,"")</f>
        <v>106.90223864642823</v>
      </c>
      <c r="R16" s="103" t="str">
        <f>IF(J16&gt;0,(J16/H16*100)-100,"")</f>
        <v/>
      </c>
      <c r="S16" s="102" t="str">
        <f t="shared" si="21"/>
        <v/>
      </c>
      <c r="T16" s="103" t="str">
        <f t="shared" si="3"/>
        <v/>
      </c>
      <c r="U16" s="102" t="str">
        <f t="shared" si="4"/>
        <v/>
      </c>
      <c r="V16" s="170"/>
      <c r="W16" s="180">
        <v>12</v>
      </c>
      <c r="X16" s="185">
        <v>755100</v>
      </c>
      <c r="Y16" s="183">
        <f t="shared" si="22"/>
        <v>10163900</v>
      </c>
      <c r="Z16" s="185">
        <v>326200</v>
      </c>
      <c r="AA16" s="183">
        <f t="shared" si="5"/>
        <v>3736600</v>
      </c>
      <c r="AB16" s="186">
        <v>423600</v>
      </c>
      <c r="AC16" s="183">
        <f t="shared" ref="AC16" si="36">IF(AB16&gt;0,(AC15+AB16),"")</f>
        <v>3016800</v>
      </c>
      <c r="AD16" s="186">
        <v>635000</v>
      </c>
      <c r="AE16" s="184">
        <f t="shared" ref="AE16" si="37">IF(AD16&gt;0,(AE15+AD16),"")</f>
        <v>5697800</v>
      </c>
      <c r="AF16" s="186"/>
      <c r="AG16" s="184" t="str">
        <f t="shared" ref="AG16" si="38">IF(AF16&gt;0,(AG15+AF16),"")</f>
        <v/>
      </c>
      <c r="AH16" s="103">
        <f t="shared" si="23"/>
        <v>-56.800423784929151</v>
      </c>
      <c r="AI16" s="102">
        <f t="shared" si="6"/>
        <v>-63.236552898001754</v>
      </c>
      <c r="AJ16" s="103">
        <f t="shared" si="6"/>
        <v>29.858982219497221</v>
      </c>
      <c r="AK16" s="102">
        <f t="shared" si="7"/>
        <v>-19.263501578975536</v>
      </c>
      <c r="AL16" s="103">
        <f>IF(AD16&gt;0,(AD16/AB16*100)-100,"")</f>
        <v>49.90557129367329</v>
      </c>
      <c r="AM16" s="102">
        <f t="shared" si="35"/>
        <v>88.869000265181654</v>
      </c>
      <c r="AN16" s="375" t="str">
        <f t="shared" si="10"/>
        <v/>
      </c>
      <c r="AO16" s="376" t="str">
        <f t="shared" si="11"/>
        <v/>
      </c>
      <c r="AP16" s="375" t="str">
        <f t="shared" si="12"/>
        <v/>
      </c>
      <c r="AQ16" s="376" t="str">
        <f t="shared" si="13"/>
        <v/>
      </c>
      <c r="AR16" s="97"/>
      <c r="AS16" s="97"/>
      <c r="AT16" s="97"/>
      <c r="AU16" s="97"/>
      <c r="AV16" s="97"/>
      <c r="AW16" s="97"/>
      <c r="AX16" s="97"/>
      <c r="AY16" s="97"/>
      <c r="AZ16" s="97"/>
    </row>
    <row r="17" spans="1:43" ht="33" customHeight="1">
      <c r="A17" s="187" t="s">
        <v>72</v>
      </c>
      <c r="B17" s="188">
        <f>SUM(B5:B16)</f>
        <v>9469200</v>
      </c>
      <c r="C17" s="189">
        <f>B17</f>
        <v>9469200</v>
      </c>
      <c r="D17" s="188">
        <f>SUM(D5:D16)</f>
        <v>2583600</v>
      </c>
      <c r="E17" s="189">
        <f>D17</f>
        <v>2583600</v>
      </c>
      <c r="F17" s="188">
        <f>SUM(F5:F16)</f>
        <v>3274300</v>
      </c>
      <c r="G17" s="189">
        <f>F17</f>
        <v>3274300</v>
      </c>
      <c r="H17" s="188">
        <f>SUM(H5:H16)</f>
        <v>6774600</v>
      </c>
      <c r="I17" s="189">
        <f>H17</f>
        <v>6774600</v>
      </c>
      <c r="J17" s="188">
        <f>SUM(J5:J16)</f>
        <v>2757200</v>
      </c>
      <c r="K17" s="189">
        <f>J17</f>
        <v>2757200</v>
      </c>
      <c r="L17" s="104" t="s">
        <v>73</v>
      </c>
      <c r="M17" s="105">
        <f>(E17/C17*100)-100</f>
        <v>-72.715752122671404</v>
      </c>
      <c r="N17" s="106" t="s">
        <v>74</v>
      </c>
      <c r="O17" s="105">
        <f>(G17/E17*100)-100</f>
        <v>26.734014553336436</v>
      </c>
      <c r="P17" s="106" t="s">
        <v>74</v>
      </c>
      <c r="Q17" s="105">
        <f>(I17/G17*100)-100</f>
        <v>106.90223864642823</v>
      </c>
      <c r="R17" s="106" t="s">
        <v>74</v>
      </c>
      <c r="S17" s="368">
        <f t="shared" si="21"/>
        <v>-59.300918135388073</v>
      </c>
      <c r="T17" s="106" t="s">
        <v>74</v>
      </c>
      <c r="U17" s="368">
        <f t="shared" si="4"/>
        <v>-70.882439910446493</v>
      </c>
      <c r="V17" s="170"/>
      <c r="W17" s="187" t="s">
        <v>72</v>
      </c>
      <c r="X17" s="190">
        <f>SUM(X5:X16)</f>
        <v>10163900</v>
      </c>
      <c r="Y17" s="191">
        <f>X17</f>
        <v>10163900</v>
      </c>
      <c r="Z17" s="192">
        <f>SUM(Z5:Z16)</f>
        <v>3736600</v>
      </c>
      <c r="AA17" s="189">
        <f>Z17</f>
        <v>3736600</v>
      </c>
      <c r="AB17" s="192">
        <f>SUM(AB5:AB16)</f>
        <v>3016800</v>
      </c>
      <c r="AC17" s="189">
        <f>AB17</f>
        <v>3016800</v>
      </c>
      <c r="AD17" s="192">
        <f>SUM(AD5:AD16)</f>
        <v>5697800</v>
      </c>
      <c r="AE17" s="189">
        <f>AD17</f>
        <v>5697800</v>
      </c>
      <c r="AF17" s="192">
        <f>SUM(AF5:AF16)</f>
        <v>4653500</v>
      </c>
      <c r="AG17" s="189">
        <f>AF17</f>
        <v>4653500</v>
      </c>
      <c r="AH17" s="106" t="s">
        <v>74</v>
      </c>
      <c r="AI17" s="107">
        <f>(AA17/Y17*100)-100</f>
        <v>-63.236552898001754</v>
      </c>
      <c r="AJ17" s="106" t="s">
        <v>74</v>
      </c>
      <c r="AK17" s="107">
        <f>(AC17/AA17*100)-100</f>
        <v>-19.263501578975536</v>
      </c>
      <c r="AL17" s="106" t="s">
        <v>74</v>
      </c>
      <c r="AM17" s="102">
        <f>IF(AD17&gt;0,(AE17/AC17*100)-100,"")</f>
        <v>88.869000265181654</v>
      </c>
      <c r="AN17" s="108" t="s">
        <v>95</v>
      </c>
      <c r="AO17" s="278" t="s">
        <v>59</v>
      </c>
      <c r="AP17" s="108" t="s">
        <v>95</v>
      </c>
      <c r="AQ17" s="278" t="s">
        <v>59</v>
      </c>
    </row>
    <row r="18" spans="1:43" ht="24" customHeight="1">
      <c r="A18" s="109"/>
      <c r="B18" s="110" t="s">
        <v>90</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L3:AM3"/>
    <mergeCell ref="AN3:AO3"/>
    <mergeCell ref="AP3:AQ3"/>
    <mergeCell ref="N3:O3"/>
    <mergeCell ref="P3:Q3"/>
    <mergeCell ref="R3:S3"/>
    <mergeCell ref="T3:U3"/>
    <mergeCell ref="AH3:AI3"/>
    <mergeCell ref="AJ3:AK3"/>
    <mergeCell ref="A1:S1"/>
    <mergeCell ref="W1:AM1"/>
    <mergeCell ref="S2:U2"/>
    <mergeCell ref="AI2:AM2"/>
    <mergeCell ref="B3:C3"/>
    <mergeCell ref="D3:E3"/>
    <mergeCell ref="F3:G3"/>
    <mergeCell ref="H3:I3"/>
    <mergeCell ref="J3:K3"/>
    <mergeCell ref="L3:M3"/>
  </mergeCells>
  <phoneticPr fontId="2"/>
  <conditionalFormatting sqref="J5:K5">
    <cfRule type="expression" dxfId="42" priority="35">
      <formula>AND(NOT(J5=""),J6="")</formula>
    </cfRule>
  </conditionalFormatting>
  <conditionalFormatting sqref="J6:K15">
    <cfRule type="expression" dxfId="41" priority="34">
      <formula>AND(NOT(J6=""),J7="")</formula>
    </cfRule>
  </conditionalFormatting>
  <conditionalFormatting sqref="R5:S5">
    <cfRule type="expression" dxfId="40" priority="33">
      <formula>AND(NOT(R5=""),R6="")</formula>
    </cfRule>
  </conditionalFormatting>
  <conditionalFormatting sqref="R6:S15">
    <cfRule type="expression" dxfId="39" priority="32">
      <formula>AND(NOT(R6=""),R7="")</formula>
    </cfRule>
  </conditionalFormatting>
  <conditionalFormatting sqref="J16:K16">
    <cfRule type="expression" dxfId="38" priority="31">
      <formula>NOT(J16="")</formula>
    </cfRule>
  </conditionalFormatting>
  <conditionalFormatting sqref="R16:S16">
    <cfRule type="expression" dxfId="37" priority="30">
      <formula>"not($R$16="""")"</formula>
    </cfRule>
  </conditionalFormatting>
  <conditionalFormatting sqref="AE5">
    <cfRule type="expression" dxfId="36" priority="29">
      <formula>AND(NOT(AE5=""),AE6="")</formula>
    </cfRule>
  </conditionalFormatting>
  <conditionalFormatting sqref="AE6:AE15">
    <cfRule type="expression" dxfId="35" priority="28">
      <formula>AND(NOT(AE6=""),AE7="")</formula>
    </cfRule>
  </conditionalFormatting>
  <conditionalFormatting sqref="AL5:AM5">
    <cfRule type="expression" dxfId="34" priority="27">
      <formula>AND(NOT(AL5=""),AL6="")</formula>
    </cfRule>
  </conditionalFormatting>
  <conditionalFormatting sqref="AL6:AM15">
    <cfRule type="expression" dxfId="33" priority="26">
      <formula>AND(NOT(AL6=""),AL7="")</formula>
    </cfRule>
  </conditionalFormatting>
  <conditionalFormatting sqref="AL16:AM16 AM17">
    <cfRule type="expression" dxfId="32" priority="25">
      <formula>"not($al$16="""")"</formula>
    </cfRule>
  </conditionalFormatting>
  <conditionalFormatting sqref="J4:K4">
    <cfRule type="expression" dxfId="31" priority="24">
      <formula>$J$16=""</formula>
    </cfRule>
  </conditionalFormatting>
  <conditionalFormatting sqref="AF5:AG5">
    <cfRule type="expression" dxfId="30" priority="23">
      <formula>AND(NOT(AF5=""),AF6="")</formula>
    </cfRule>
  </conditionalFormatting>
  <conditionalFormatting sqref="AF6:AG9 AF11:AG15 AG10">
    <cfRule type="expression" dxfId="29" priority="22">
      <formula>AND(NOT(AF6=""),AF7="")</formula>
    </cfRule>
  </conditionalFormatting>
  <conditionalFormatting sqref="AF16:AG16">
    <cfRule type="expression" dxfId="28" priority="21">
      <formula>NOT(AF16="")</formula>
    </cfRule>
  </conditionalFormatting>
  <conditionalFormatting sqref="J3:K3">
    <cfRule type="expression" dxfId="27" priority="20">
      <formula>$J$16=""</formula>
    </cfRule>
  </conditionalFormatting>
  <conditionalFormatting sqref="T5:U5">
    <cfRule type="expression" dxfId="26" priority="19">
      <formula>AND(NOT(T5=""),T6="")</formula>
    </cfRule>
  </conditionalFormatting>
  <conditionalFormatting sqref="T6:U15">
    <cfRule type="expression" dxfId="25" priority="18">
      <formula>AND(NOT(T6=""),T7="")</formula>
    </cfRule>
  </conditionalFormatting>
  <conditionalFormatting sqref="T16:U16">
    <cfRule type="expression" dxfId="24" priority="17">
      <formula>"not($R$16="""")"</formula>
    </cfRule>
  </conditionalFormatting>
  <conditionalFormatting sqref="AN10:AO10">
    <cfRule type="expression" dxfId="23" priority="16">
      <formula>AND(NOT(AN10=""),AN11="")</formula>
    </cfRule>
  </conditionalFormatting>
  <conditionalFormatting sqref="AP10:AQ10">
    <cfRule type="expression" dxfId="22" priority="15">
      <formula>AND(NOT(AP10=""),AP11="")</formula>
    </cfRule>
  </conditionalFormatting>
  <conditionalFormatting sqref="H5:I5">
    <cfRule type="expression" dxfId="21" priority="14">
      <formula>AND(NOT(H5=""),H6="")</formula>
    </cfRule>
  </conditionalFormatting>
  <conditionalFormatting sqref="H6:I15">
    <cfRule type="expression" dxfId="20" priority="13">
      <formula>AND(NOT(H6=""),H7="")</formula>
    </cfRule>
  </conditionalFormatting>
  <conditionalFormatting sqref="AN11:AQ11">
    <cfRule type="expression" dxfId="19" priority="12">
      <formula>AND(NOT(AN11=""),AN12="")</formula>
    </cfRule>
  </conditionalFormatting>
  <conditionalFormatting sqref="AN12:AQ16">
    <cfRule type="expression" dxfId="18" priority="11">
      <formula>AND(NOT(AN12=""),AN13="")</formula>
    </cfRule>
  </conditionalFormatting>
  <conditionalFormatting sqref="AB5">
    <cfRule type="expression" dxfId="17" priority="10">
      <formula>AND(NOT(AB5=""),AB6="")</formula>
    </cfRule>
  </conditionalFormatting>
  <conditionalFormatting sqref="AB6:AB15">
    <cfRule type="expression" dxfId="16" priority="9">
      <formula>AND(NOT(AB6=""),AB7="")</formula>
    </cfRule>
  </conditionalFormatting>
  <conditionalFormatting sqref="AD5">
    <cfRule type="expression" dxfId="15" priority="8">
      <formula>AND(NOT(AD5=""),AD6="")</formula>
    </cfRule>
  </conditionalFormatting>
  <conditionalFormatting sqref="AD6:AD15">
    <cfRule type="expression" dxfId="14" priority="7">
      <formula>AND(NOT(AD6=""),AD7="")</formula>
    </cfRule>
  </conditionalFormatting>
  <conditionalFormatting sqref="H3:I3">
    <cfRule type="expression" dxfId="13" priority="6">
      <formula>$J$16=""</formula>
    </cfRule>
  </conditionalFormatting>
  <conditionalFormatting sqref="F5">
    <cfRule type="expression" dxfId="12" priority="5">
      <formula>AND(NOT(F5=""),F6="")</formula>
    </cfRule>
  </conditionalFormatting>
  <conditionalFormatting sqref="F6:F15">
    <cfRule type="expression" dxfId="11" priority="4">
      <formula>AND(NOT(F6=""),F7="")</formula>
    </cfRule>
  </conditionalFormatting>
  <conditionalFormatting sqref="G5">
    <cfRule type="expression" dxfId="10" priority="3">
      <formula>AND(NOT(G5=""),G6="")</formula>
    </cfRule>
  </conditionalFormatting>
  <conditionalFormatting sqref="G6:G15">
    <cfRule type="expression" dxfId="9" priority="2">
      <formula>AND(NOT(G6=""),G7="")</formula>
    </cfRule>
  </conditionalFormatting>
  <conditionalFormatting sqref="AF10">
    <cfRule type="expression" dxfId="8" priority="1">
      <formula>AND(NOT(AF10=""),AF11="")</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3"/>
  <sheetViews>
    <sheetView showGridLines="0" showZeros="0" view="pageBreakPreview" topLeftCell="A4" zoomScale="70" zoomScaleNormal="40" zoomScaleSheetLayoutView="70" zoomScalePageLayoutView="40" workbookViewId="0"/>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68</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75</v>
      </c>
      <c r="U17" s="115"/>
      <c r="Z17" s="115"/>
      <c r="AC17" s="117"/>
      <c r="AD17" s="118" t="s">
        <v>75</v>
      </c>
    </row>
    <row r="18" spans="1:30" s="119" customFormat="1" ht="23.25" customHeight="1">
      <c r="A18" s="193"/>
      <c r="B18" s="198">
        <v>4</v>
      </c>
      <c r="C18" s="194">
        <v>5</v>
      </c>
      <c r="D18" s="194">
        <v>6</v>
      </c>
      <c r="E18" s="194">
        <v>7</v>
      </c>
      <c r="F18" s="194">
        <v>8</v>
      </c>
      <c r="G18" s="194">
        <v>9</v>
      </c>
      <c r="H18" s="194">
        <v>10</v>
      </c>
      <c r="I18" s="194">
        <v>11</v>
      </c>
      <c r="J18" s="194">
        <v>12</v>
      </c>
      <c r="K18" s="195">
        <v>1</v>
      </c>
      <c r="L18" s="195">
        <v>2</v>
      </c>
      <c r="M18" s="195">
        <v>3</v>
      </c>
      <c r="N18" s="196" t="s">
        <v>72</v>
      </c>
      <c r="O18" s="197"/>
      <c r="P18" s="197"/>
      <c r="Q18" s="193"/>
      <c r="R18" s="283">
        <v>1</v>
      </c>
      <c r="S18" s="194">
        <v>2</v>
      </c>
      <c r="T18" s="194">
        <v>3</v>
      </c>
      <c r="U18" s="194">
        <v>4</v>
      </c>
      <c r="V18" s="194">
        <v>5</v>
      </c>
      <c r="W18" s="194">
        <v>6</v>
      </c>
      <c r="X18" s="194">
        <v>7</v>
      </c>
      <c r="Y18" s="194">
        <v>8</v>
      </c>
      <c r="Z18" s="194">
        <v>9</v>
      </c>
      <c r="AA18" s="195">
        <v>10</v>
      </c>
      <c r="AB18" s="195">
        <v>11</v>
      </c>
      <c r="AC18" s="195">
        <v>12</v>
      </c>
      <c r="AD18" s="196" t="s">
        <v>72</v>
      </c>
    </row>
    <row r="19" spans="1:30" s="119" customFormat="1" ht="23.25" customHeight="1">
      <c r="A19" s="167" t="s">
        <v>131</v>
      </c>
      <c r="B19" s="210">
        <v>851.4</v>
      </c>
      <c r="C19" s="199">
        <v>834.9</v>
      </c>
      <c r="D19" s="199">
        <v>868.2</v>
      </c>
      <c r="E19" s="199">
        <v>963.6</v>
      </c>
      <c r="F19" s="199">
        <v>1021.2</v>
      </c>
      <c r="G19" s="199">
        <v>809.3</v>
      </c>
      <c r="H19" s="199">
        <v>851.3</v>
      </c>
      <c r="I19" s="199">
        <v>799.2</v>
      </c>
      <c r="J19" s="199">
        <v>755.1</v>
      </c>
      <c r="K19" s="200">
        <v>727.8</v>
      </c>
      <c r="L19" s="200">
        <v>590.9</v>
      </c>
      <c r="M19" s="200">
        <v>396.3</v>
      </c>
      <c r="N19" s="297">
        <f>SUM(B19:M19)</f>
        <v>9469.1999999999989</v>
      </c>
      <c r="O19" s="197"/>
      <c r="P19" s="197"/>
      <c r="Q19" s="203" t="s">
        <v>97</v>
      </c>
      <c r="R19" s="304">
        <v>753.5</v>
      </c>
      <c r="S19" s="199">
        <v>772.2</v>
      </c>
      <c r="T19" s="199">
        <v>884</v>
      </c>
      <c r="U19" s="199">
        <v>851.4</v>
      </c>
      <c r="V19" s="199">
        <v>834.9</v>
      </c>
      <c r="W19" s="199">
        <v>868.2</v>
      </c>
      <c r="X19" s="199">
        <v>963.6</v>
      </c>
      <c r="Y19" s="199">
        <v>1021.2</v>
      </c>
      <c r="Z19" s="199">
        <v>809.3</v>
      </c>
      <c r="AA19" s="200">
        <v>851.3</v>
      </c>
      <c r="AB19" s="200">
        <v>799.2</v>
      </c>
      <c r="AC19" s="200">
        <v>755.1</v>
      </c>
      <c r="AD19" s="297">
        <f>SUM(R19:AC19)</f>
        <v>10163.900000000001</v>
      </c>
    </row>
    <row r="20" spans="1:30" s="119" customFormat="1" ht="23.25" customHeight="1">
      <c r="A20" s="168" t="s">
        <v>132</v>
      </c>
      <c r="B20" s="240">
        <v>77.3</v>
      </c>
      <c r="C20" s="204">
        <v>44</v>
      </c>
      <c r="D20" s="204">
        <v>144.1</v>
      </c>
      <c r="E20" s="204">
        <v>277.3</v>
      </c>
      <c r="F20" s="204">
        <v>202.8</v>
      </c>
      <c r="G20" s="204">
        <v>227.6</v>
      </c>
      <c r="H20" s="204">
        <v>341.2</v>
      </c>
      <c r="I20" s="204">
        <v>381.1</v>
      </c>
      <c r="J20" s="204">
        <v>326.2</v>
      </c>
      <c r="K20" s="205">
        <v>144</v>
      </c>
      <c r="L20" s="205">
        <v>118.8</v>
      </c>
      <c r="M20" s="205">
        <v>299.2</v>
      </c>
      <c r="N20" s="297">
        <f>SUM(B20:M20)</f>
        <v>2583.6000000000004</v>
      </c>
      <c r="O20" s="197"/>
      <c r="P20" s="197"/>
      <c r="Q20" s="202" t="s">
        <v>102</v>
      </c>
      <c r="R20" s="304">
        <v>727.8</v>
      </c>
      <c r="S20" s="199">
        <v>590.9</v>
      </c>
      <c r="T20" s="199">
        <v>396.3</v>
      </c>
      <c r="U20" s="199">
        <v>77.3</v>
      </c>
      <c r="V20" s="199">
        <v>44</v>
      </c>
      <c r="W20" s="199">
        <v>144.1</v>
      </c>
      <c r="X20" s="199">
        <v>277.3</v>
      </c>
      <c r="Y20" s="199">
        <v>202.8</v>
      </c>
      <c r="Z20" s="199">
        <v>227.6</v>
      </c>
      <c r="AA20" s="200">
        <v>341.2</v>
      </c>
      <c r="AB20" s="200">
        <v>381.1</v>
      </c>
      <c r="AC20" s="200">
        <v>326.2</v>
      </c>
      <c r="AD20" s="297">
        <f>SUM(R20:AC20)</f>
        <v>3736.5999999999995</v>
      </c>
    </row>
    <row r="21" spans="1:30" s="119" customFormat="1" ht="23.25" customHeight="1">
      <c r="A21" s="168" t="s">
        <v>133</v>
      </c>
      <c r="B21" s="210">
        <v>262.60000000000002</v>
      </c>
      <c r="C21" s="199">
        <v>195.2</v>
      </c>
      <c r="D21" s="199">
        <v>162.9</v>
      </c>
      <c r="E21" s="204">
        <v>250.4</v>
      </c>
      <c r="F21" s="314">
        <v>288.2</v>
      </c>
      <c r="G21" s="199">
        <v>204.9</v>
      </c>
      <c r="H21" s="199">
        <v>299</v>
      </c>
      <c r="I21" s="199">
        <v>368</v>
      </c>
      <c r="J21" s="199">
        <v>423.6</v>
      </c>
      <c r="K21" s="200">
        <v>224.6</v>
      </c>
      <c r="L21" s="200">
        <v>179.2</v>
      </c>
      <c r="M21" s="200">
        <v>415.7</v>
      </c>
      <c r="N21" s="297">
        <f>SUM(B21:M21)</f>
        <v>3274.2999999999997</v>
      </c>
      <c r="O21" s="197"/>
      <c r="P21" s="197"/>
      <c r="Q21" s="202" t="s">
        <v>103</v>
      </c>
      <c r="R21" s="304">
        <v>144</v>
      </c>
      <c r="S21" s="199">
        <v>118.8</v>
      </c>
      <c r="T21" s="199">
        <v>299.2</v>
      </c>
      <c r="U21" s="199">
        <v>262.60000000000002</v>
      </c>
      <c r="V21" s="199">
        <v>195.2</v>
      </c>
      <c r="W21" s="199">
        <v>162.9</v>
      </c>
      <c r="X21" s="199">
        <v>250.4</v>
      </c>
      <c r="Y21" s="199">
        <v>288.2</v>
      </c>
      <c r="Z21" s="199">
        <v>204.9</v>
      </c>
      <c r="AA21" s="200">
        <v>299</v>
      </c>
      <c r="AB21" s="199">
        <v>368</v>
      </c>
      <c r="AC21" s="200">
        <v>423.6</v>
      </c>
      <c r="AD21" s="297">
        <f>SUM(R21:AC21)</f>
        <v>3016.8</v>
      </c>
    </row>
    <row r="22" spans="1:30" s="119" customFormat="1" ht="23.25" customHeight="1">
      <c r="A22" s="168" t="s">
        <v>121</v>
      </c>
      <c r="B22" s="345">
        <v>409</v>
      </c>
      <c r="C22" s="204">
        <v>396.8</v>
      </c>
      <c r="D22" s="204">
        <v>448.5</v>
      </c>
      <c r="E22" s="204">
        <v>607.79999999999995</v>
      </c>
      <c r="F22" s="204">
        <v>640.79999999999995</v>
      </c>
      <c r="G22" s="204">
        <v>494.7</v>
      </c>
      <c r="H22" s="204">
        <v>630.70000000000005</v>
      </c>
      <c r="I22" s="204">
        <v>615</v>
      </c>
      <c r="J22" s="204">
        <v>635</v>
      </c>
      <c r="K22" s="204">
        <v>532.20000000000005</v>
      </c>
      <c r="L22" s="204">
        <v>597.9</v>
      </c>
      <c r="M22" s="346">
        <v>766.2</v>
      </c>
      <c r="N22" s="297">
        <f>SUM(B22:M22)</f>
        <v>6774.5999999999985</v>
      </c>
      <c r="O22" s="197"/>
      <c r="P22" s="197"/>
      <c r="Q22" s="203" t="s">
        <v>112</v>
      </c>
      <c r="R22" s="305">
        <v>224.6</v>
      </c>
      <c r="S22" s="205">
        <v>179.2</v>
      </c>
      <c r="T22" s="204">
        <v>415.7</v>
      </c>
      <c r="U22" s="204">
        <v>409</v>
      </c>
      <c r="V22" s="204">
        <v>396.8</v>
      </c>
      <c r="W22" s="204">
        <v>448.5</v>
      </c>
      <c r="X22" s="204">
        <v>607.79999999999995</v>
      </c>
      <c r="Y22" s="314">
        <v>640.79999999999995</v>
      </c>
      <c r="Z22" s="204">
        <v>494.7</v>
      </c>
      <c r="AA22" s="205">
        <v>630.70000000000005</v>
      </c>
      <c r="AB22" s="205">
        <v>615</v>
      </c>
      <c r="AC22" s="205">
        <v>635</v>
      </c>
      <c r="AD22" s="298">
        <f>SUM(R22:AC22)</f>
        <v>5697.8</v>
      </c>
    </row>
    <row r="23" spans="1:30" s="120" customFormat="1" ht="23.25" customHeight="1">
      <c r="A23" s="342" t="s">
        <v>124</v>
      </c>
      <c r="B23" s="343">
        <v>669.8</v>
      </c>
      <c r="C23" s="344">
        <v>645.20000000000005</v>
      </c>
      <c r="D23" s="344">
        <v>663.4</v>
      </c>
      <c r="E23" s="344">
        <v>778.8</v>
      </c>
      <c r="F23" s="344" t="s">
        <v>145</v>
      </c>
      <c r="G23" s="344" t="s">
        <v>145</v>
      </c>
      <c r="H23" s="344" t="s">
        <v>145</v>
      </c>
      <c r="I23" s="344" t="s">
        <v>145</v>
      </c>
      <c r="J23" s="344" t="s">
        <v>145</v>
      </c>
      <c r="K23" s="344" t="s">
        <v>145</v>
      </c>
      <c r="L23" s="344" t="s">
        <v>145</v>
      </c>
      <c r="M23" s="369" t="s">
        <v>145</v>
      </c>
      <c r="N23" s="300">
        <f>SUM(B23:M23)</f>
        <v>2757.2</v>
      </c>
      <c r="O23" s="208"/>
      <c r="P23" s="208"/>
      <c r="Q23" s="334" t="s">
        <v>134</v>
      </c>
      <c r="R23" s="337">
        <v>532.20000000000005</v>
      </c>
      <c r="S23" s="279">
        <v>597.9</v>
      </c>
      <c r="T23" s="279">
        <v>766.2</v>
      </c>
      <c r="U23" s="279">
        <v>669.8</v>
      </c>
      <c r="V23" s="279">
        <v>645.20000000000005</v>
      </c>
      <c r="W23" s="344">
        <v>663.4</v>
      </c>
      <c r="X23" s="279">
        <v>778.8</v>
      </c>
      <c r="Y23" s="279" t="s">
        <v>145</v>
      </c>
      <c r="Z23" s="279" t="s">
        <v>145</v>
      </c>
      <c r="AA23" s="279" t="s">
        <v>145</v>
      </c>
      <c r="AB23" s="279" t="s">
        <v>145</v>
      </c>
      <c r="AC23" s="206" t="s">
        <v>145</v>
      </c>
      <c r="AD23" s="299">
        <f>SUM(R23:AC23)</f>
        <v>4653.5</v>
      </c>
    </row>
  </sheetData>
  <phoneticPr fontId="2"/>
  <conditionalFormatting sqref="B23">
    <cfRule type="expression" dxfId="58" priority="15">
      <formula>AND(NOT($B$23=""),$C$23="")</formula>
    </cfRule>
  </conditionalFormatting>
  <conditionalFormatting sqref="C23">
    <cfRule type="expression" dxfId="57" priority="13">
      <formula>AND(NOT(C$23=""),D$23="")</formula>
    </cfRule>
  </conditionalFormatting>
  <conditionalFormatting sqref="D23:L23">
    <cfRule type="expression" dxfId="56" priority="12">
      <formula>AND(NOT(D$23=""),E$23="")</formula>
    </cfRule>
  </conditionalFormatting>
  <conditionalFormatting sqref="M23">
    <cfRule type="notContainsBlanks" dxfId="55" priority="11">
      <formula>LEN(TRIM(M23))&gt;0</formula>
    </cfRule>
  </conditionalFormatting>
  <conditionalFormatting sqref="R23">
    <cfRule type="expression" dxfId="54" priority="10">
      <formula>AND(NOT(R$23=""),S$23="")</formula>
    </cfRule>
  </conditionalFormatting>
  <conditionalFormatting sqref="S23">
    <cfRule type="expression" dxfId="53" priority="9">
      <formula>AND(NOT(S$23=""),T$23="")</formula>
    </cfRule>
  </conditionalFormatting>
  <conditionalFormatting sqref="T23:V23 Z23:AB23 X23">
    <cfRule type="expression" dxfId="52" priority="8">
      <formula>AND(NOT(T$23=""),U$23="")</formula>
    </cfRule>
  </conditionalFormatting>
  <conditionalFormatting sqref="AC23">
    <cfRule type="notContainsBlanks" dxfId="51" priority="7">
      <formula>LEN(TRIM(AC23))&gt;0</formula>
    </cfRule>
  </conditionalFormatting>
  <conditionalFormatting sqref="Y23">
    <cfRule type="expression" dxfId="50" priority="6">
      <formula>AND(NOT(Y$23=""),Z$23="")</formula>
    </cfRule>
  </conditionalFormatting>
  <conditionalFormatting sqref="W23">
    <cfRule type="expression" dxfId="49" priority="1">
      <formula>AND(NOT(W$23=""),X$23="")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7"/>
  <sheetViews>
    <sheetView showGridLines="0" view="pageBreakPreview" zoomScale="70" zoomScaleNormal="40" zoomScaleSheetLayoutView="70" zoomScalePageLayoutView="40" workbookViewId="0">
      <selection activeCell="A16" sqref="A16"/>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68</v>
      </c>
      <c r="L13" s="114"/>
      <c r="M13" s="114"/>
      <c r="N13" s="114"/>
      <c r="Q13" s="113"/>
      <c r="R13" s="114"/>
      <c r="S13" s="114"/>
      <c r="T13" s="114"/>
      <c r="U13" s="114"/>
      <c r="V13" s="114"/>
      <c r="W13" s="114"/>
      <c r="X13" s="114"/>
      <c r="Y13" s="114"/>
      <c r="Z13" s="114"/>
      <c r="AA13" s="114" t="s">
        <v>68</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75</v>
      </c>
      <c r="Q16" s="121"/>
      <c r="U16" s="115"/>
      <c r="Z16" s="115"/>
      <c r="AC16" s="117"/>
      <c r="AD16" s="118" t="s">
        <v>75</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72</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72</v>
      </c>
    </row>
    <row r="18" spans="1:30" s="119" customFormat="1" ht="23.25" customHeight="1">
      <c r="A18" s="167" t="s">
        <v>96</v>
      </c>
      <c r="B18" s="210">
        <v>601.1</v>
      </c>
      <c r="C18" s="199">
        <v>566.5</v>
      </c>
      <c r="D18" s="199">
        <v>569.79999999999995</v>
      </c>
      <c r="E18" s="199">
        <v>660.8</v>
      </c>
      <c r="F18" s="199">
        <v>738.3</v>
      </c>
      <c r="G18" s="199">
        <v>590.6</v>
      </c>
      <c r="H18" s="199">
        <v>620.79999999999995</v>
      </c>
      <c r="I18" s="199">
        <v>600.1</v>
      </c>
      <c r="J18" s="199">
        <v>572.70000000000005</v>
      </c>
      <c r="K18" s="200">
        <v>534.29999999999995</v>
      </c>
      <c r="L18" s="200">
        <v>529.9</v>
      </c>
      <c r="M18" s="200">
        <v>393.9</v>
      </c>
      <c r="N18" s="201">
        <f>SUM(B18:M18)</f>
        <v>6978.7999999999993</v>
      </c>
      <c r="O18" s="197"/>
      <c r="P18" s="197"/>
      <c r="Q18" s="203" t="s">
        <v>97</v>
      </c>
      <c r="R18" s="209">
        <v>523.70000000000005</v>
      </c>
      <c r="S18" s="199">
        <v>532.1</v>
      </c>
      <c r="T18" s="199">
        <v>657.4</v>
      </c>
      <c r="U18" s="199">
        <v>601.1</v>
      </c>
      <c r="V18" s="199">
        <v>566.5</v>
      </c>
      <c r="W18" s="199">
        <v>569.79999999999995</v>
      </c>
      <c r="X18" s="199">
        <v>660.8</v>
      </c>
      <c r="Y18" s="199">
        <v>738.3</v>
      </c>
      <c r="Z18" s="199">
        <v>590.6</v>
      </c>
      <c r="AA18" s="200">
        <v>620.79999999999995</v>
      </c>
      <c r="AB18" s="200">
        <v>600.1</v>
      </c>
      <c r="AC18" s="200">
        <v>572.70000000000005</v>
      </c>
      <c r="AD18" s="201">
        <f>SUM(R18:AC18)</f>
        <v>7233.9000000000015</v>
      </c>
    </row>
    <row r="19" spans="1:30" s="119" customFormat="1" ht="23.25" customHeight="1">
      <c r="A19" s="167" t="s">
        <v>98</v>
      </c>
      <c r="B19" s="240">
        <v>77.3</v>
      </c>
      <c r="C19" s="204">
        <v>44</v>
      </c>
      <c r="D19" s="204">
        <v>144.1</v>
      </c>
      <c r="E19" s="204">
        <v>277.3</v>
      </c>
      <c r="F19" s="204">
        <v>202.8</v>
      </c>
      <c r="G19" s="204">
        <v>227.6</v>
      </c>
      <c r="H19" s="204">
        <v>341.2</v>
      </c>
      <c r="I19" s="204">
        <v>381.1</v>
      </c>
      <c r="J19" s="204">
        <v>326.2</v>
      </c>
      <c r="K19" s="205">
        <v>144</v>
      </c>
      <c r="L19" s="205">
        <v>118.8</v>
      </c>
      <c r="M19" s="205">
        <v>299.2</v>
      </c>
      <c r="N19" s="201">
        <f>SUM(B19:M19)</f>
        <v>2583.6000000000004</v>
      </c>
      <c r="O19" s="197"/>
      <c r="P19" s="197"/>
      <c r="Q19" s="202" t="s">
        <v>99</v>
      </c>
      <c r="R19" s="210">
        <v>534.29999999999995</v>
      </c>
      <c r="S19" s="199">
        <v>529.9</v>
      </c>
      <c r="T19" s="199">
        <v>393.9</v>
      </c>
      <c r="U19" s="199">
        <v>77.3</v>
      </c>
      <c r="V19" s="199">
        <v>44</v>
      </c>
      <c r="W19" s="199">
        <v>144.1</v>
      </c>
      <c r="X19" s="199">
        <v>277.3</v>
      </c>
      <c r="Y19" s="199">
        <v>202.8</v>
      </c>
      <c r="Z19" s="199">
        <v>227.6</v>
      </c>
      <c r="AA19" s="200">
        <v>341.2</v>
      </c>
      <c r="AB19" s="200">
        <v>381.1</v>
      </c>
      <c r="AC19" s="200">
        <v>326.2</v>
      </c>
      <c r="AD19" s="201">
        <f t="shared" ref="AD19:AD21" si="0">SUM(R19:AC19)</f>
        <v>3479.6999999999994</v>
      </c>
    </row>
    <row r="20" spans="1:30" s="119" customFormat="1" ht="23.25" customHeight="1">
      <c r="A20" s="168" t="s">
        <v>108</v>
      </c>
      <c r="B20" s="210">
        <v>262.60000000000002</v>
      </c>
      <c r="C20" s="199">
        <v>195.2</v>
      </c>
      <c r="D20" s="199">
        <v>162.9</v>
      </c>
      <c r="E20" s="199">
        <v>250.4</v>
      </c>
      <c r="F20" s="199">
        <v>288.2</v>
      </c>
      <c r="G20" s="199">
        <v>204.9</v>
      </c>
      <c r="H20" s="199">
        <v>299</v>
      </c>
      <c r="I20" s="199">
        <v>368</v>
      </c>
      <c r="J20" s="199">
        <v>423.6</v>
      </c>
      <c r="K20" s="200">
        <v>224.6</v>
      </c>
      <c r="L20" s="200">
        <v>179.2</v>
      </c>
      <c r="M20" s="200">
        <v>415.7</v>
      </c>
      <c r="N20" s="201">
        <f>SUM(B20:M20)</f>
        <v>3274.2999999999997</v>
      </c>
      <c r="O20" s="197"/>
      <c r="P20" s="197"/>
      <c r="Q20" s="202" t="s">
        <v>101</v>
      </c>
      <c r="R20" s="210">
        <v>144</v>
      </c>
      <c r="S20" s="199">
        <v>118.8</v>
      </c>
      <c r="T20" s="199">
        <v>299.2</v>
      </c>
      <c r="U20" s="199">
        <v>262.60000000000002</v>
      </c>
      <c r="V20" s="199">
        <v>195.2</v>
      </c>
      <c r="W20" s="199">
        <v>162.9</v>
      </c>
      <c r="X20" s="199">
        <v>250.4</v>
      </c>
      <c r="Y20" s="199">
        <v>288.2</v>
      </c>
      <c r="Z20" s="199">
        <v>204.9</v>
      </c>
      <c r="AA20" s="200">
        <v>299</v>
      </c>
      <c r="AB20" s="200">
        <v>368</v>
      </c>
      <c r="AC20" s="200">
        <v>423.6</v>
      </c>
      <c r="AD20" s="201">
        <f t="shared" si="0"/>
        <v>3016.8</v>
      </c>
    </row>
    <row r="21" spans="1:30" s="119" customFormat="1" ht="23.25" customHeight="1">
      <c r="A21" s="168" t="s">
        <v>114</v>
      </c>
      <c r="B21" s="240">
        <v>409</v>
      </c>
      <c r="C21" s="204">
        <v>396.8</v>
      </c>
      <c r="D21" s="204">
        <v>448.5</v>
      </c>
      <c r="E21" s="204">
        <v>607.79999999999995</v>
      </c>
      <c r="F21" s="204">
        <v>640.70000000000005</v>
      </c>
      <c r="G21" s="204">
        <v>494.7</v>
      </c>
      <c r="H21" s="204">
        <v>628</v>
      </c>
      <c r="I21" s="204">
        <v>602.9</v>
      </c>
      <c r="J21" s="204">
        <v>602.20000000000005</v>
      </c>
      <c r="K21" s="205">
        <v>487.4</v>
      </c>
      <c r="L21" s="205">
        <v>554.5</v>
      </c>
      <c r="M21" s="205">
        <v>702</v>
      </c>
      <c r="N21" s="201">
        <f>SUM(B21:M21)</f>
        <v>6574.4999999999991</v>
      </c>
      <c r="O21" s="197"/>
      <c r="P21" s="197"/>
      <c r="Q21" s="203" t="s">
        <v>113</v>
      </c>
      <c r="R21" s="210">
        <v>224.6</v>
      </c>
      <c r="S21" s="199">
        <v>179.2</v>
      </c>
      <c r="T21" s="199">
        <v>415.7</v>
      </c>
      <c r="U21" s="199">
        <v>409</v>
      </c>
      <c r="V21" s="199">
        <v>396.8</v>
      </c>
      <c r="W21" s="199">
        <v>448.5</v>
      </c>
      <c r="X21" s="199">
        <v>607.79999999999995</v>
      </c>
      <c r="Y21" s="199">
        <v>640.70000000000005</v>
      </c>
      <c r="Z21" s="199">
        <v>494.7</v>
      </c>
      <c r="AA21" s="200">
        <v>628</v>
      </c>
      <c r="AB21" s="199">
        <v>602.9</v>
      </c>
      <c r="AC21" s="200">
        <v>602.20000000000005</v>
      </c>
      <c r="AD21" s="201">
        <f t="shared" si="0"/>
        <v>5650.0999999999995</v>
      </c>
    </row>
    <row r="22" spans="1:30" s="120" customFormat="1" ht="23.25" customHeight="1">
      <c r="A22" s="317" t="s">
        <v>124</v>
      </c>
      <c r="B22" s="337">
        <v>603.1</v>
      </c>
      <c r="C22" s="279">
        <v>575.29999999999995</v>
      </c>
      <c r="D22" s="279">
        <v>585.70000000000005</v>
      </c>
      <c r="E22" s="279">
        <v>663.6</v>
      </c>
      <c r="F22" s="279" t="s">
        <v>145</v>
      </c>
      <c r="G22" s="279" t="s">
        <v>145</v>
      </c>
      <c r="H22" s="279" t="s">
        <v>145</v>
      </c>
      <c r="I22" s="279" t="s">
        <v>145</v>
      </c>
      <c r="J22" s="279" t="s">
        <v>145</v>
      </c>
      <c r="K22" s="279" t="s">
        <v>145</v>
      </c>
      <c r="L22" s="279" t="s">
        <v>145</v>
      </c>
      <c r="M22" s="206" t="s">
        <v>145</v>
      </c>
      <c r="N22" s="207">
        <f>SUM(B22:M22)</f>
        <v>2427.7000000000003</v>
      </c>
      <c r="O22" s="208"/>
      <c r="P22" s="208"/>
      <c r="Q22" s="332" t="s">
        <v>135</v>
      </c>
      <c r="R22" s="337">
        <v>487.4</v>
      </c>
      <c r="S22" s="279">
        <v>554.5</v>
      </c>
      <c r="T22" s="279">
        <v>702</v>
      </c>
      <c r="U22" s="279">
        <v>603.1</v>
      </c>
      <c r="V22" s="279">
        <v>575.29999999999995</v>
      </c>
      <c r="W22" s="279">
        <v>585.70000000000005</v>
      </c>
      <c r="X22" s="279">
        <v>663.6</v>
      </c>
      <c r="Y22" s="279" t="s">
        <v>145</v>
      </c>
      <c r="Z22" s="279" t="s">
        <v>145</v>
      </c>
      <c r="AA22" s="279" t="s">
        <v>145</v>
      </c>
      <c r="AB22" s="279" t="s">
        <v>145</v>
      </c>
      <c r="AC22" s="206" t="s">
        <v>145</v>
      </c>
      <c r="AD22" s="207">
        <f>SUM(R22:AC22)</f>
        <v>4171.6000000000004</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48" priority="5">
      <formula>AND(NOT(B$22=""),C$22="")</formula>
    </cfRule>
  </conditionalFormatting>
  <conditionalFormatting sqref="M22">
    <cfRule type="notContainsBlanks" dxfId="47" priority="4">
      <formula>LEN(TRIM(M22))&gt;0</formula>
    </cfRule>
  </conditionalFormatting>
  <conditionalFormatting sqref="C22:L22">
    <cfRule type="expression" dxfId="46" priority="3">
      <formula>AND(NOT(C$22=""),D$22="")</formula>
    </cfRule>
  </conditionalFormatting>
  <conditionalFormatting sqref="R22">
    <cfRule type="expression" dxfId="45" priority="2">
      <formula>AND(NOT(R$22=""),S$22="")</formula>
    </cfRule>
  </conditionalFormatting>
  <conditionalFormatting sqref="AC22">
    <cfRule type="notContainsBlanks" dxfId="44" priority="6">
      <formula>LEN(TRIM(AC22))&gt;0</formula>
    </cfRule>
  </conditionalFormatting>
  <conditionalFormatting sqref="S22:AB22">
    <cfRule type="expression" dxfId="43" priority="1">
      <formula>AND(NOT(S$22=""),T$22="")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7"/>
  <sheetViews>
    <sheetView showGridLines="0" view="pageBreakPreview" topLeftCell="C10" zoomScale="70" zoomScaleNormal="40" zoomScaleSheetLayoutView="70" zoomScalePageLayoutView="40" workbookViewId="0">
      <selection activeCell="M20" sqref="M20"/>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68</v>
      </c>
      <c r="L13" s="114"/>
      <c r="M13" s="114"/>
      <c r="N13" s="114"/>
      <c r="Q13" s="113"/>
      <c r="R13" s="114"/>
      <c r="S13" s="114"/>
      <c r="T13" s="114"/>
      <c r="U13" s="114"/>
      <c r="V13" s="114"/>
      <c r="W13" s="114"/>
      <c r="X13" s="114"/>
      <c r="Y13" s="114"/>
      <c r="Z13" s="114"/>
      <c r="AA13" s="114" t="s">
        <v>68</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75</v>
      </c>
      <c r="Q16" s="121"/>
      <c r="U16" s="115"/>
      <c r="Z16" s="115"/>
      <c r="AC16" s="117"/>
      <c r="AD16" s="118" t="s">
        <v>75</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72</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72</v>
      </c>
    </row>
    <row r="18" spans="1:30" s="119" customFormat="1" ht="23.25" customHeight="1">
      <c r="A18" s="167" t="s">
        <v>96</v>
      </c>
      <c r="B18" s="210">
        <v>250.3</v>
      </c>
      <c r="C18" s="199">
        <v>268.39999999999998</v>
      </c>
      <c r="D18" s="199">
        <v>298.39999999999998</v>
      </c>
      <c r="E18" s="199">
        <v>302.8</v>
      </c>
      <c r="F18" s="199">
        <v>282.89999999999998</v>
      </c>
      <c r="G18" s="199">
        <v>218.7</v>
      </c>
      <c r="H18" s="199">
        <v>230.5</v>
      </c>
      <c r="I18" s="199">
        <v>199.1</v>
      </c>
      <c r="J18" s="199">
        <v>182.4</v>
      </c>
      <c r="K18" s="200">
        <v>193.5</v>
      </c>
      <c r="L18" s="200">
        <v>61</v>
      </c>
      <c r="M18" s="200">
        <v>2.4</v>
      </c>
      <c r="N18" s="201">
        <f>SUM(B18:M18)</f>
        <v>2490.4000000000005</v>
      </c>
      <c r="O18" s="197"/>
      <c r="P18" s="197"/>
      <c r="Q18" s="203" t="s">
        <v>97</v>
      </c>
      <c r="R18" s="209">
        <v>229.8</v>
      </c>
      <c r="S18" s="199">
        <v>240.1</v>
      </c>
      <c r="T18" s="199">
        <v>226.6</v>
      </c>
      <c r="U18" s="199">
        <v>250.3</v>
      </c>
      <c r="V18" s="199">
        <v>268.39999999999998</v>
      </c>
      <c r="W18" s="199">
        <v>298.39999999999998</v>
      </c>
      <c r="X18" s="199">
        <v>302.8</v>
      </c>
      <c r="Y18" s="199">
        <v>282.89999999999998</v>
      </c>
      <c r="Z18" s="199">
        <v>218.7</v>
      </c>
      <c r="AA18" s="200">
        <v>230.5</v>
      </c>
      <c r="AB18" s="200">
        <v>199.1</v>
      </c>
      <c r="AC18" s="200">
        <v>182.4</v>
      </c>
      <c r="AD18" s="201">
        <f>SUM(R18:AC18)</f>
        <v>2929.9999999999995</v>
      </c>
    </row>
    <row r="19" spans="1:30" s="119" customFormat="1" ht="23.25" customHeight="1">
      <c r="A19" s="167" t="s">
        <v>98</v>
      </c>
      <c r="B19" s="240">
        <v>0</v>
      </c>
      <c r="C19" s="204">
        <v>0</v>
      </c>
      <c r="D19" s="204">
        <v>0</v>
      </c>
      <c r="E19" s="204">
        <v>0</v>
      </c>
      <c r="F19" s="204">
        <v>0</v>
      </c>
      <c r="G19" s="204">
        <v>0</v>
      </c>
      <c r="H19" s="204">
        <v>0</v>
      </c>
      <c r="I19" s="204">
        <v>0</v>
      </c>
      <c r="J19" s="204">
        <v>0</v>
      </c>
      <c r="K19" s="205">
        <v>0</v>
      </c>
      <c r="L19" s="205">
        <v>0</v>
      </c>
      <c r="M19" s="205">
        <v>0</v>
      </c>
      <c r="N19" s="201">
        <f>SUM(B19:M19)</f>
        <v>0</v>
      </c>
      <c r="O19" s="197"/>
      <c r="P19" s="197"/>
      <c r="Q19" s="202" t="s">
        <v>99</v>
      </c>
      <c r="R19" s="210">
        <v>193.5</v>
      </c>
      <c r="S19" s="199">
        <v>61</v>
      </c>
      <c r="T19" s="199">
        <v>2.4</v>
      </c>
      <c r="U19" s="199">
        <v>0</v>
      </c>
      <c r="V19" s="199">
        <v>0</v>
      </c>
      <c r="W19" s="199">
        <v>0</v>
      </c>
      <c r="X19" s="199">
        <v>0</v>
      </c>
      <c r="Y19" s="199">
        <v>0</v>
      </c>
      <c r="Z19" s="199">
        <v>0</v>
      </c>
      <c r="AA19" s="200">
        <v>0</v>
      </c>
      <c r="AB19" s="200">
        <v>0</v>
      </c>
      <c r="AC19" s="200">
        <v>0</v>
      </c>
      <c r="AD19" s="201">
        <f t="shared" ref="AD19:AD21" si="0">SUM(R19:AC19)</f>
        <v>256.89999999999998</v>
      </c>
    </row>
    <row r="20" spans="1:30" s="119" customFormat="1" ht="23.25" customHeight="1">
      <c r="A20" s="168" t="s">
        <v>108</v>
      </c>
      <c r="B20" s="210">
        <v>0</v>
      </c>
      <c r="C20" s="199">
        <v>0</v>
      </c>
      <c r="D20" s="199">
        <v>0</v>
      </c>
      <c r="E20" s="199">
        <v>0</v>
      </c>
      <c r="F20" s="199">
        <v>0</v>
      </c>
      <c r="G20" s="199">
        <v>0</v>
      </c>
      <c r="H20" s="199">
        <v>0</v>
      </c>
      <c r="I20" s="199">
        <v>0</v>
      </c>
      <c r="J20" s="199">
        <v>0</v>
      </c>
      <c r="K20" s="200">
        <v>0</v>
      </c>
      <c r="L20" s="200">
        <v>0</v>
      </c>
      <c r="M20" s="200">
        <v>0</v>
      </c>
      <c r="N20" s="201">
        <f>SUM(B20:M20)</f>
        <v>0</v>
      </c>
      <c r="O20" s="197"/>
      <c r="P20" s="197"/>
      <c r="Q20" s="202" t="s">
        <v>101</v>
      </c>
      <c r="R20" s="210">
        <v>0</v>
      </c>
      <c r="S20" s="199">
        <v>0</v>
      </c>
      <c r="T20" s="199">
        <v>0</v>
      </c>
      <c r="U20" s="199">
        <v>0</v>
      </c>
      <c r="V20" s="199">
        <v>0</v>
      </c>
      <c r="W20" s="199">
        <v>0</v>
      </c>
      <c r="X20" s="199">
        <v>0</v>
      </c>
      <c r="Y20" s="199">
        <v>0</v>
      </c>
      <c r="Z20" s="199">
        <v>0</v>
      </c>
      <c r="AA20" s="200">
        <v>0</v>
      </c>
      <c r="AB20" s="200">
        <v>0</v>
      </c>
      <c r="AC20" s="200">
        <v>0</v>
      </c>
      <c r="AD20" s="201">
        <f t="shared" si="0"/>
        <v>0</v>
      </c>
    </row>
    <row r="21" spans="1:30" s="119" customFormat="1" ht="23.25" customHeight="1">
      <c r="A21" s="168" t="s">
        <v>114</v>
      </c>
      <c r="B21" s="240">
        <v>0</v>
      </c>
      <c r="C21" s="204">
        <v>0</v>
      </c>
      <c r="D21" s="204">
        <v>0</v>
      </c>
      <c r="E21" s="204">
        <v>0</v>
      </c>
      <c r="F21" s="204">
        <v>0.1</v>
      </c>
      <c r="G21" s="204">
        <v>0</v>
      </c>
      <c r="H21" s="204">
        <v>2.7</v>
      </c>
      <c r="I21" s="204">
        <v>12.1</v>
      </c>
      <c r="J21" s="204">
        <v>32.799999999999997</v>
      </c>
      <c r="K21" s="205">
        <v>44.8</v>
      </c>
      <c r="L21" s="205">
        <v>43.4</v>
      </c>
      <c r="M21" s="205">
        <v>64.2</v>
      </c>
      <c r="N21" s="201">
        <f>SUM(B21:M21)</f>
        <v>200.10000000000002</v>
      </c>
      <c r="O21" s="197"/>
      <c r="P21" s="197"/>
      <c r="Q21" s="203" t="s">
        <v>113</v>
      </c>
      <c r="R21" s="210">
        <v>0</v>
      </c>
      <c r="S21" s="199">
        <v>0</v>
      </c>
      <c r="T21" s="199">
        <v>0</v>
      </c>
      <c r="U21" s="199">
        <v>0</v>
      </c>
      <c r="V21" s="199">
        <v>0</v>
      </c>
      <c r="W21" s="199">
        <v>0</v>
      </c>
      <c r="X21" s="199">
        <v>0</v>
      </c>
      <c r="Y21" s="199">
        <v>0.1</v>
      </c>
      <c r="Z21" s="199">
        <v>0</v>
      </c>
      <c r="AA21" s="200">
        <v>2.7</v>
      </c>
      <c r="AB21" s="199">
        <v>12.1</v>
      </c>
      <c r="AC21" s="200">
        <v>32.799999999999997</v>
      </c>
      <c r="AD21" s="201">
        <f t="shared" si="0"/>
        <v>47.699999999999996</v>
      </c>
    </row>
    <row r="22" spans="1:30" s="120" customFormat="1" ht="23.25" customHeight="1">
      <c r="A22" s="317" t="s">
        <v>124</v>
      </c>
      <c r="B22" s="337">
        <v>66.7</v>
      </c>
      <c r="C22" s="279">
        <v>69.900000000000006</v>
      </c>
      <c r="D22" s="279">
        <v>77.7</v>
      </c>
      <c r="E22" s="279">
        <v>115.2</v>
      </c>
      <c r="F22" s="279" t="s">
        <v>145</v>
      </c>
      <c r="G22" s="279" t="s">
        <v>145</v>
      </c>
      <c r="H22" s="279" t="s">
        <v>145</v>
      </c>
      <c r="I22" s="279" t="s">
        <v>145</v>
      </c>
      <c r="J22" s="279" t="s">
        <v>145</v>
      </c>
      <c r="K22" s="279" t="s">
        <v>145</v>
      </c>
      <c r="L22" s="279" t="s">
        <v>145</v>
      </c>
      <c r="M22" s="279" t="s">
        <v>145</v>
      </c>
      <c r="N22" s="207">
        <f>SUM(B22:M22)</f>
        <v>329.5</v>
      </c>
      <c r="O22" s="208"/>
      <c r="P22" s="208"/>
      <c r="Q22" s="332" t="s">
        <v>135</v>
      </c>
      <c r="R22" s="337">
        <v>44.8</v>
      </c>
      <c r="S22" s="279">
        <v>43.4</v>
      </c>
      <c r="T22" s="279">
        <v>64.2</v>
      </c>
      <c r="U22" s="279">
        <v>66.7</v>
      </c>
      <c r="V22" s="279">
        <v>69.900000000000006</v>
      </c>
      <c r="W22" s="279">
        <v>77.7</v>
      </c>
      <c r="X22" s="279">
        <v>115.2</v>
      </c>
      <c r="Y22" s="279" t="s">
        <v>145</v>
      </c>
      <c r="Z22" s="279" t="s">
        <v>145</v>
      </c>
      <c r="AA22" s="279" t="s">
        <v>145</v>
      </c>
      <c r="AB22" s="279" t="s">
        <v>145</v>
      </c>
      <c r="AC22" s="206" t="s">
        <v>145</v>
      </c>
      <c r="AD22" s="207">
        <f>SUM(R22:AC22)</f>
        <v>481.9</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7" priority="7">
      <formula>AND(NOT(B$22=""),C$22="")</formula>
    </cfRule>
  </conditionalFormatting>
  <conditionalFormatting sqref="C22">
    <cfRule type="expression" dxfId="6" priority="6">
      <formula>AND(NOT(C$22=""),D$22="")</formula>
    </cfRule>
  </conditionalFormatting>
  <conditionalFormatting sqref="R22">
    <cfRule type="expression" dxfId="5" priority="5">
      <formula>AND(NOT(R$22=""),S$22="")</formula>
    </cfRule>
  </conditionalFormatting>
  <conditionalFormatting sqref="AC22">
    <cfRule type="notContainsBlanks" dxfId="4" priority="8">
      <formula>LEN(TRIM(AC22))&gt;0</formula>
    </cfRule>
  </conditionalFormatting>
  <conditionalFormatting sqref="S22:V22 X22:AB22">
    <cfRule type="expression" dxfId="3" priority="4">
      <formula>AND(NOT(S$22=""),T$22="")</formula>
    </cfRule>
  </conditionalFormatting>
  <conditionalFormatting sqref="D22">
    <cfRule type="expression" dxfId="2" priority="3">
      <formula>AND(NOT(D$22=""),E$22="")</formula>
    </cfRule>
  </conditionalFormatting>
  <conditionalFormatting sqref="E22:M22">
    <cfRule type="expression" dxfId="1" priority="2">
      <formula>AND(NOT(E$22=""),F$22="")</formula>
    </cfRule>
  </conditionalFormatting>
  <conditionalFormatting sqref="W22">
    <cfRule type="expression" dxfId="0" priority="1">
      <formula>AND(NOT(W$22=""),X$22="")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月報第１表</vt:lpstr>
      <vt:lpstr>月報第２表</vt:lpstr>
      <vt:lpstr>月報第３表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'グラフ（年度・暦年）'!Print_Area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2023-09-27T04:51:02Z</dcterms:created>
  <dcterms:modified xsi:type="dcterms:W3CDTF">2023-09-27T04:56:41Z</dcterms:modified>
</cp:coreProperties>
</file>