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backupFile="1" codeName="ThisWorkbook" defaultThemeVersion="124226"/>
  <mc:AlternateContent xmlns:mc="http://schemas.openxmlformats.org/markup-compatibility/2006">
    <mc:Choice Requires="x15">
      <x15ac:absPath xmlns:x15ac="http://schemas.microsoft.com/office/spreadsheetml/2010/11/ac" url="C:\Users\moromim\Desktop\"/>
    </mc:Choice>
  </mc:AlternateContent>
  <xr:revisionPtr revIDLastSave="0" documentId="13_ncr:1_{A81D0098-7A1F-4A97-A77B-C506E987B227}" xr6:coauthVersionLast="47" xr6:coauthVersionMax="47" xr10:uidLastSave="{00000000-0000-0000-0000-000000000000}"/>
  <bookViews>
    <workbookView xWindow="36300" yWindow="195" windowWidth="19185" windowHeight="13605" tabRatio="830" activeTab="4" xr2:uid="{00000000-000D-0000-FFFF-FFFF00000000}"/>
  </bookViews>
  <sheets>
    <sheet name="(1)市町村別・種別" sheetId="16" r:id="rId1"/>
    <sheet name="(2)規模別分類" sheetId="14" r:id="rId2"/>
    <sheet name="(3)ホテル内訳" sheetId="22" r:id="rId3"/>
    <sheet name="(4)推移" sheetId="17" r:id="rId4"/>
    <sheet name="（５）参考（住宅宿泊事業者）" sheetId="26" r:id="rId5"/>
  </sheets>
  <externalReferences>
    <externalReference r:id="rId6"/>
  </externalReferences>
  <definedNames>
    <definedName name="_xlnm._FilterDatabase" localSheetId="1" hidden="1">'(2)規模別分類'!$D$4:$W$53</definedName>
    <definedName name="_xlnm._FilterDatabase" localSheetId="3" hidden="1">'(4)推移'!$AC$6:$AE$6</definedName>
    <definedName name="_xlnm.Print_Area" localSheetId="0">'(1)市町村別・種別'!$A$1:$AQ$53</definedName>
    <definedName name="_xlnm.Print_Area" localSheetId="1">'(2)規模別分類'!$A$1:$W$53</definedName>
    <definedName name="_xlnm.Print_Area" localSheetId="2">'(3)ホテル内訳'!$A$1:$AP$54</definedName>
    <definedName name="_xlnm.Print_Area" localSheetId="3">'(4)推移'!$A$1:$V$45</definedName>
    <definedName name="ああああああああ">#REF!</definedName>
    <definedName name="印刷_1" localSheetId="2">#REF!</definedName>
    <definedName name="印刷_1" localSheetId="3">#REF!</definedName>
    <definedName name="印刷_1">#REF!</definedName>
    <definedName name="印刷_2" localSheetId="2">#REF!</definedName>
    <definedName name="印刷_2" localSheetId="3">#REF!</definedName>
    <definedName name="印刷_2">#REF!</definedName>
    <definedName name="印刷_3" localSheetId="2">#REF!</definedName>
    <definedName name="印刷_3" localSheetId="3">#REF!</definedName>
    <definedName name="印刷_3">#REF!</definedName>
    <definedName name="印刷_4" localSheetId="2">#REF!</definedName>
    <definedName name="印刷_4" localSheetId="3">#REF!</definedName>
    <definedName name="印刷_4">#REF!</definedName>
    <definedName name="印刷２">#REF!</definedName>
    <definedName name="市町村別規模別施設数" localSheetId="2">#REF!</definedName>
    <definedName name="市町村別規模別施設数" localSheetId="3">#REF!</definedName>
    <definedName name="市町村別規模別施設数">#REF!</definedName>
    <definedName name="市町村別種別施設数" localSheetId="2">#REF!</definedName>
    <definedName name="市町村別種別施設数" localSheetId="3">#REF!</definedName>
    <definedName name="市町村別種別施設数">#REF!</definedName>
    <definedName name="集計原本">#REF!</definedName>
    <definedName name="集計用">#REF!</definedName>
    <definedName name="地域別規模別施設数" localSheetId="2">#REF!</definedName>
    <definedName name="地域別規模別施設数" localSheetId="3">#REF!</definedName>
    <definedName name="地域別規模別施設数">#REF!</definedName>
    <definedName name="地域別種別施設数" localSheetId="2">#REF!</definedName>
    <definedName name="地域別種別施設数" localSheetId="3">#REF!</definedName>
    <definedName name="地域別種別施設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26" l="1"/>
  <c r="E55" i="26" s="1"/>
  <c r="D54" i="26"/>
  <c r="F54" i="26" s="1"/>
  <c r="F53" i="26"/>
  <c r="F52" i="26"/>
  <c r="F51" i="26"/>
  <c r="F50" i="26"/>
  <c r="F49" i="26"/>
  <c r="F48" i="26"/>
  <c r="F47" i="26"/>
  <c r="F46" i="26"/>
  <c r="F45" i="26"/>
  <c r="F44" i="26"/>
  <c r="E43" i="26"/>
  <c r="D43" i="26"/>
  <c r="F43" i="26" s="1"/>
  <c r="F42" i="26"/>
  <c r="F41" i="26"/>
  <c r="F40" i="26"/>
  <c r="E39" i="26"/>
  <c r="D39" i="26"/>
  <c r="F39" i="26" s="1"/>
  <c r="F38" i="26"/>
  <c r="F37" i="26"/>
  <c r="E36" i="26"/>
  <c r="D36" i="26"/>
  <c r="F36" i="26" s="1"/>
  <c r="F35" i="26"/>
  <c r="F34" i="26"/>
  <c r="F33" i="26"/>
  <c r="F32" i="26"/>
  <c r="F31" i="26"/>
  <c r="F30" i="26"/>
  <c r="F29" i="26"/>
  <c r="F28" i="26"/>
  <c r="F27" i="26"/>
  <c r="E26" i="26"/>
  <c r="D26" i="26"/>
  <c r="F26" i="26" s="1"/>
  <c r="F25" i="26"/>
  <c r="F24" i="26"/>
  <c r="F23" i="26"/>
  <c r="F22" i="26"/>
  <c r="F21" i="26"/>
  <c r="F20" i="26"/>
  <c r="F19" i="26"/>
  <c r="F18" i="26"/>
  <c r="F17" i="26"/>
  <c r="F16" i="26"/>
  <c r="E15" i="26"/>
  <c r="D15" i="26"/>
  <c r="D55" i="26" s="1"/>
  <c r="F14" i="26"/>
  <c r="F13" i="26"/>
  <c r="F12" i="26"/>
  <c r="F11" i="26"/>
  <c r="F10" i="26"/>
  <c r="F9" i="26"/>
  <c r="F8" i="26"/>
  <c r="S43" i="17" a="1"/>
  <c r="S43" i="17" s="1"/>
  <c r="R43" i="17" a="1"/>
  <c r="R43" i="17" s="1"/>
  <c r="Q43" i="17" a="1"/>
  <c r="Q43" i="17" s="1"/>
  <c r="P43" i="17" a="1"/>
  <c r="P43" i="17" s="1"/>
  <c r="O43" i="17" a="1"/>
  <c r="O43" i="17" s="1"/>
  <c r="N43" i="17" a="1"/>
  <c r="N43" i="17" s="1"/>
  <c r="L43" i="17"/>
  <c r="K43" i="17"/>
  <c r="J43" i="17"/>
  <c r="M43" i="17" s="1"/>
  <c r="I43" i="17"/>
  <c r="H43" i="17"/>
  <c r="G43" i="17"/>
  <c r="F43" i="17"/>
  <c r="E43" i="17"/>
  <c r="D43" i="17"/>
  <c r="C43" i="17"/>
  <c r="B43" i="17"/>
  <c r="S42" i="17"/>
  <c r="R42" i="17"/>
  <c r="Q42" i="17"/>
  <c r="P42" i="17"/>
  <c r="O42" i="17"/>
  <c r="N42" i="17"/>
  <c r="J42" i="17"/>
  <c r="I42" i="17"/>
  <c r="H42" i="17"/>
  <c r="K42" i="17" s="1"/>
  <c r="T42" i="17" s="1"/>
  <c r="G42" i="17"/>
  <c r="F42" i="17"/>
  <c r="E42" i="17"/>
  <c r="D42" i="17"/>
  <c r="C42" i="17"/>
  <c r="B42" i="17"/>
  <c r="AH41" i="17"/>
  <c r="AG41" i="17"/>
  <c r="AF41" i="17"/>
  <c r="AB41" i="17"/>
  <c r="Z41" i="17"/>
  <c r="W41" i="17"/>
  <c r="U41" i="17"/>
  <c r="W40" i="17"/>
  <c r="U40" i="17"/>
  <c r="V39" i="17"/>
  <c r="M39" i="17"/>
  <c r="L39" i="17"/>
  <c r="U39" i="17" s="1"/>
  <c r="K39" i="17"/>
  <c r="T39" i="17" s="1"/>
  <c r="M38" i="17"/>
  <c r="V38" i="17" s="1"/>
  <c r="L38" i="17"/>
  <c r="U38" i="17" s="1"/>
  <c r="AA38" i="17" s="1"/>
  <c r="K38" i="17"/>
  <c r="T38" i="17" s="1"/>
  <c r="Z38" i="17" s="1"/>
  <c r="AB37" i="17"/>
  <c r="AA37" i="17"/>
  <c r="Z37" i="17"/>
  <c r="V37" i="17"/>
  <c r="W37" i="17" s="1"/>
  <c r="U37" i="17"/>
  <c r="T37" i="17"/>
  <c r="AH36" i="17"/>
  <c r="AG36" i="17"/>
  <c r="AF36" i="17"/>
  <c r="V36" i="17"/>
  <c r="AB36" i="17" s="1"/>
  <c r="U36" i="17"/>
  <c r="AA36" i="17" s="1"/>
  <c r="T36" i="17"/>
  <c r="AF37" i="17" s="1"/>
  <c r="AH35" i="17"/>
  <c r="AG35" i="17"/>
  <c r="AF35" i="17"/>
  <c r="AB35" i="17"/>
  <c r="AA35" i="17"/>
  <c r="Z35" i="17"/>
  <c r="AH34" i="17"/>
  <c r="AG34" i="17"/>
  <c r="AF34" i="17"/>
  <c r="AB34" i="17"/>
  <c r="AA34" i="17"/>
  <c r="Z34" i="17"/>
  <c r="AH33" i="17"/>
  <c r="AG33" i="17"/>
  <c r="AF33" i="17"/>
  <c r="AB33" i="17"/>
  <c r="AA33" i="17"/>
  <c r="Z33" i="17"/>
  <c r="AH32" i="17"/>
  <c r="AG32" i="17"/>
  <c r="AF32" i="17"/>
  <c r="AB32" i="17"/>
  <c r="AA32" i="17"/>
  <c r="Z32" i="17"/>
  <c r="AH31" i="17"/>
  <c r="AG31" i="17"/>
  <c r="AF31" i="17"/>
  <c r="AB31" i="17"/>
  <c r="AA31" i="17"/>
  <c r="Z31" i="17"/>
  <c r="AH30" i="17"/>
  <c r="AG30" i="17"/>
  <c r="AF30" i="17"/>
  <c r="AB30" i="17"/>
  <c r="AA30" i="17"/>
  <c r="Z30" i="17"/>
  <c r="AH29" i="17"/>
  <c r="AG29" i="17"/>
  <c r="AF29" i="17"/>
  <c r="AB29" i="17"/>
  <c r="AA29" i="17"/>
  <c r="Z29" i="17"/>
  <c r="AH28" i="17"/>
  <c r="AG28" i="17"/>
  <c r="AF28" i="17"/>
  <c r="AB28" i="17"/>
  <c r="AA28" i="17"/>
  <c r="Z28" i="17"/>
  <c r="AH27" i="17"/>
  <c r="AG27" i="17"/>
  <c r="AF27" i="17"/>
  <c r="AB27" i="17"/>
  <c r="AA27" i="17"/>
  <c r="Z27" i="17"/>
  <c r="AH26" i="17"/>
  <c r="AG26" i="17"/>
  <c r="AF26" i="17"/>
  <c r="AB26" i="17"/>
  <c r="AA26" i="17"/>
  <c r="Z26" i="17"/>
  <c r="AH25" i="17"/>
  <c r="AG25" i="17"/>
  <c r="AF25" i="17"/>
  <c r="AB25" i="17"/>
  <c r="AA25" i="17"/>
  <c r="Z25" i="17"/>
  <c r="AH24" i="17"/>
  <c r="AG24" i="17"/>
  <c r="AF24" i="17"/>
  <c r="AB24" i="17"/>
  <c r="AA24" i="17"/>
  <c r="Z24" i="17"/>
  <c r="AH23" i="17"/>
  <c r="AG23" i="17"/>
  <c r="AF23" i="17"/>
  <c r="AB23" i="17"/>
  <c r="AA23" i="17"/>
  <c r="Z23" i="17"/>
  <c r="AH22" i="17"/>
  <c r="AG22" i="17"/>
  <c r="AF22" i="17"/>
  <c r="AB22" i="17"/>
  <c r="AA22" i="17"/>
  <c r="Z22" i="17"/>
  <c r="AH21" i="17"/>
  <c r="AG21" i="17"/>
  <c r="AF21" i="17"/>
  <c r="AB21" i="17"/>
  <c r="AA21" i="17"/>
  <c r="Z21" i="17"/>
  <c r="AH20" i="17"/>
  <c r="AG20" i="17"/>
  <c r="AF20" i="17"/>
  <c r="AB20" i="17"/>
  <c r="AA20" i="17"/>
  <c r="Z20" i="17"/>
  <c r="AH19" i="17"/>
  <c r="AG19" i="17"/>
  <c r="AF19" i="17"/>
  <c r="AB19" i="17"/>
  <c r="AA19" i="17"/>
  <c r="Z19" i="17"/>
  <c r="AH18" i="17"/>
  <c r="AG18" i="17"/>
  <c r="AF18" i="17"/>
  <c r="AB18" i="17"/>
  <c r="AA18" i="17"/>
  <c r="Z18" i="17"/>
  <c r="AH17" i="17"/>
  <c r="AG17" i="17"/>
  <c r="AF17" i="17"/>
  <c r="AB17" i="17"/>
  <c r="AA17" i="17"/>
  <c r="Z17" i="17"/>
  <c r="AH16" i="17"/>
  <c r="AG16" i="17"/>
  <c r="AF16" i="17"/>
  <c r="AB16" i="17"/>
  <c r="AA16" i="17"/>
  <c r="Z16" i="17"/>
  <c r="AH15" i="17"/>
  <c r="AG15" i="17"/>
  <c r="AF15" i="17"/>
  <c r="AB15" i="17"/>
  <c r="AA15" i="17"/>
  <c r="Z15" i="17"/>
  <c r="AH14" i="17"/>
  <c r="AG14" i="17"/>
  <c r="AF14" i="17"/>
  <c r="AB14" i="17"/>
  <c r="AA14" i="17"/>
  <c r="Z14" i="17"/>
  <c r="AH13" i="17"/>
  <c r="AG13" i="17"/>
  <c r="AF13" i="17"/>
  <c r="AB13" i="17"/>
  <c r="AA13" i="17"/>
  <c r="Z13" i="17"/>
  <c r="AH12" i="17"/>
  <c r="AG12" i="17"/>
  <c r="AF12" i="17"/>
  <c r="AB12" i="17"/>
  <c r="AA12" i="17"/>
  <c r="Z12" i="17"/>
  <c r="AH11" i="17"/>
  <c r="AG11" i="17"/>
  <c r="AF11" i="17"/>
  <c r="AB11" i="17"/>
  <c r="AA11" i="17"/>
  <c r="Z11" i="17"/>
  <c r="AH10" i="17"/>
  <c r="AF10" i="17"/>
  <c r="AB10" i="17"/>
  <c r="Z10" i="17"/>
  <c r="AH9" i="17"/>
  <c r="AF9" i="17"/>
  <c r="AB9" i="17"/>
  <c r="Z9" i="17"/>
  <c r="AH8" i="17"/>
  <c r="AG8" i="17"/>
  <c r="AF8" i="17"/>
  <c r="AB8" i="17"/>
  <c r="AA8" i="17"/>
  <c r="Z8" i="17"/>
  <c r="L42" i="17" l="1"/>
  <c r="U42" i="17" s="1"/>
  <c r="AG42" i="17" s="1"/>
  <c r="M42" i="17"/>
  <c r="V42" i="17" s="1"/>
  <c r="AB42" i="17" s="1"/>
  <c r="F55" i="26"/>
  <c r="F15" i="26"/>
  <c r="Z42" i="17"/>
  <c r="AC42" i="17" s="1"/>
  <c r="AF42" i="17"/>
  <c r="AI9" i="17" s="1"/>
  <c r="AC16" i="17"/>
  <c r="AA39" i="17"/>
  <c r="AG39" i="17"/>
  <c r="AA41" i="17"/>
  <c r="W42" i="17"/>
  <c r="V43" i="17"/>
  <c r="AF40" i="17"/>
  <c r="AF39" i="17"/>
  <c r="Z40" i="17"/>
  <c r="AH42" i="17"/>
  <c r="AK36" i="17" s="1"/>
  <c r="T43" i="17"/>
  <c r="AB40" i="17"/>
  <c r="AH39" i="17"/>
  <c r="AB39" i="17"/>
  <c r="U43" i="17"/>
  <c r="AC33" i="17"/>
  <c r="W39" i="17"/>
  <c r="Z39" i="17"/>
  <c r="AG40" i="17"/>
  <c r="AA40" i="17"/>
  <c r="W38" i="17"/>
  <c r="AH38" i="17"/>
  <c r="AK38" i="17" s="1"/>
  <c r="AB38" i="17"/>
  <c r="AF38" i="17"/>
  <c r="AI38" i="17" s="1"/>
  <c r="AH40" i="17"/>
  <c r="AG38" i="17"/>
  <c r="AG37" i="17"/>
  <c r="Z36" i="17"/>
  <c r="W36" i="17"/>
  <c r="AH37" i="17"/>
  <c r="AE12" i="17" l="1"/>
  <c r="AE37" i="17"/>
  <c r="AE13" i="17"/>
  <c r="AE18" i="17"/>
  <c r="AE34" i="17"/>
  <c r="AE9" i="17"/>
  <c r="AE26" i="17"/>
  <c r="AE16" i="17"/>
  <c r="AE31" i="17"/>
  <c r="AE23" i="17"/>
  <c r="AE36" i="17"/>
  <c r="AE19" i="17"/>
  <c r="AE21" i="17"/>
  <c r="AE17" i="17"/>
  <c r="AE22" i="17"/>
  <c r="AE20" i="17"/>
  <c r="AE30" i="17"/>
  <c r="AE35" i="17"/>
  <c r="AI24" i="17"/>
  <c r="AI25" i="17"/>
  <c r="AC20" i="17"/>
  <c r="AJ39" i="17"/>
  <c r="AK33" i="17"/>
  <c r="AD39" i="17"/>
  <c r="AI34" i="17"/>
  <c r="AI28" i="17"/>
  <c r="AI21" i="17"/>
  <c r="AI31" i="17"/>
  <c r="AI20" i="17"/>
  <c r="AI41" i="17"/>
  <c r="AA42" i="17"/>
  <c r="AE38" i="17"/>
  <c r="AK16" i="17"/>
  <c r="AC23" i="17"/>
  <c r="AJ9" i="17"/>
  <c r="AC8" i="17"/>
  <c r="AC37" i="17"/>
  <c r="AC26" i="17"/>
  <c r="AI13" i="17"/>
  <c r="AD17" i="17"/>
  <c r="AD11" i="17"/>
  <c r="AD26" i="17"/>
  <c r="AD18" i="17"/>
  <c r="AD13" i="17"/>
  <c r="AI33" i="17"/>
  <c r="AJ8" i="17"/>
  <c r="AK11" i="17"/>
  <c r="AE32" i="17"/>
  <c r="AE14" i="17"/>
  <c r="AD27" i="17"/>
  <c r="AC17" i="17"/>
  <c r="AI10" i="17"/>
  <c r="AC12" i="17"/>
  <c r="AG43" i="17"/>
  <c r="AJ43" i="17" s="1"/>
  <c r="AA43" i="17"/>
  <c r="AD43" i="17" s="1"/>
  <c r="AC35" i="17"/>
  <c r="AI29" i="17"/>
  <c r="AI11" i="17"/>
  <c r="AD28" i="17"/>
  <c r="AC10" i="17"/>
  <c r="AJ41" i="17"/>
  <c r="AC34" i="17"/>
  <c r="AC30" i="17"/>
  <c r="AC27" i="17"/>
  <c r="AK27" i="17"/>
  <c r="AC21" i="17"/>
  <c r="AK14" i="17"/>
  <c r="AC18" i="17"/>
  <c r="AI14" i="17"/>
  <c r="AK37" i="17"/>
  <c r="AK19" i="17"/>
  <c r="AK29" i="17"/>
  <c r="AI30" i="17"/>
  <c r="AI12" i="17"/>
  <c r="AK21" i="17"/>
  <c r="AD15" i="17"/>
  <c r="AE33" i="17"/>
  <c r="AE41" i="17"/>
  <c r="AE8" i="17"/>
  <c r="AC41" i="17"/>
  <c r="AE28" i="17"/>
  <c r="AE10" i="17"/>
  <c r="AH43" i="17"/>
  <c r="AK43" i="17" s="1"/>
  <c r="AB43" i="17"/>
  <c r="AE43" i="17" s="1"/>
  <c r="W43" i="17"/>
  <c r="AK26" i="17"/>
  <c r="AD10" i="17"/>
  <c r="AE27" i="17"/>
  <c r="AK30" i="17"/>
  <c r="AC9" i="17"/>
  <c r="AJ36" i="17"/>
  <c r="AK34" i="17"/>
  <c r="AK31" i="17"/>
  <c r="AK24" i="17"/>
  <c r="AI8" i="17"/>
  <c r="AK10" i="17"/>
  <c r="AC36" i="17"/>
  <c r="AE29" i="17"/>
  <c r="AE11" i="17"/>
  <c r="AD20" i="17"/>
  <c r="AK18" i="17"/>
  <c r="AE15" i="17"/>
  <c r="AC29" i="17"/>
  <c r="AE39" i="17"/>
  <c r="AK41" i="17"/>
  <c r="AI26" i="17"/>
  <c r="AC40" i="17"/>
  <c r="AD42" i="17"/>
  <c r="AD24" i="17"/>
  <c r="AC19" i="17"/>
  <c r="AI18" i="17"/>
  <c r="AC13" i="17"/>
  <c r="AC32" i="17"/>
  <c r="AI19" i="17"/>
  <c r="AD14" i="17"/>
  <c r="AD31" i="17"/>
  <c r="AI15" i="17"/>
  <c r="AK22" i="17"/>
  <c r="AK28" i="17"/>
  <c r="AJ37" i="17"/>
  <c r="AJ33" i="17"/>
  <c r="AJ30" i="17"/>
  <c r="AJ27" i="17"/>
  <c r="AJ24" i="17"/>
  <c r="AJ21" i="17"/>
  <c r="AJ18" i="17"/>
  <c r="AJ15" i="17"/>
  <c r="AJ12" i="17"/>
  <c r="AJ34" i="17"/>
  <c r="AJ16" i="17"/>
  <c r="AJ13" i="17"/>
  <c r="AJ28" i="17"/>
  <c r="AJ22" i="17"/>
  <c r="AJ35" i="17"/>
  <c r="AJ32" i="17"/>
  <c r="AJ29" i="17"/>
  <c r="AJ26" i="17"/>
  <c r="AJ23" i="17"/>
  <c r="AJ20" i="17"/>
  <c r="AJ17" i="17"/>
  <c r="AJ14" i="17"/>
  <c r="AJ11" i="17"/>
  <c r="AJ25" i="17"/>
  <c r="AJ31" i="17"/>
  <c r="AJ19" i="17"/>
  <c r="AJ10" i="17"/>
  <c r="AI27" i="17"/>
  <c r="AI36" i="17"/>
  <c r="AK12" i="17"/>
  <c r="AD40" i="17"/>
  <c r="AD21" i="17"/>
  <c r="AD37" i="17"/>
  <c r="AC14" i="17"/>
  <c r="AK39" i="17"/>
  <c r="AC38" i="17"/>
  <c r="AE25" i="17"/>
  <c r="AI39" i="17"/>
  <c r="AE42" i="17"/>
  <c r="AK23" i="17"/>
  <c r="AJ42" i="17"/>
  <c r="AK13" i="17"/>
  <c r="AK20" i="17"/>
  <c r="AC24" i="17"/>
  <c r="AD30" i="17"/>
  <c r="AK32" i="17"/>
  <c r="AD33" i="17"/>
  <c r="AI32" i="17"/>
  <c r="AC11" i="17"/>
  <c r="AC15" i="17"/>
  <c r="AJ38" i="17"/>
  <c r="AD35" i="17"/>
  <c r="AJ40" i="17"/>
  <c r="AE24" i="17"/>
  <c r="AI37" i="17"/>
  <c r="AK8" i="17"/>
  <c r="AE40" i="17"/>
  <c r="AK25" i="17"/>
  <c r="AI23" i="17"/>
  <c r="AI40" i="17"/>
  <c r="AD41" i="17"/>
  <c r="AD22" i="17"/>
  <c r="AC31" i="17"/>
  <c r="AI42" i="17"/>
  <c r="Z43" i="17"/>
  <c r="AC43" i="17" s="1"/>
  <c r="AF43" i="17"/>
  <c r="AI43" i="17" s="1"/>
  <c r="AC25" i="17"/>
  <c r="AD19" i="17"/>
  <c r="AC39" i="17"/>
  <c r="AC28" i="17"/>
  <c r="AK42" i="17"/>
  <c r="AC22" i="17"/>
  <c r="AK35" i="17"/>
  <c r="AK17" i="17"/>
  <c r="AK15" i="17"/>
  <c r="AI16" i="17"/>
  <c r="AK40" i="17"/>
  <c r="AI22" i="17"/>
  <c r="AI35" i="17"/>
  <c r="AI17" i="17"/>
  <c r="AK9" i="17"/>
  <c r="AD34" i="17"/>
  <c r="AD16" i="17"/>
  <c r="AD36" i="17"/>
  <c r="AD29" i="17" l="1"/>
  <c r="AD38" i="17"/>
  <c r="AD32" i="17"/>
  <c r="AD8" i="17"/>
  <c r="AD12" i="17"/>
  <c r="AD23" i="17"/>
  <c r="AD9" i="17"/>
  <c r="AD25"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<sst xmlns="http://schemas.openxmlformats.org/spreadsheetml/2006/main" count="488" uniqueCount="209">
  <si>
    <t>客室数</t>
  </si>
  <si>
    <t>ペンション・貸別荘</t>
  </si>
  <si>
    <t>ドミトリー・ゲストハウス</t>
  </si>
  <si>
    <t>ウィークリーマンション</t>
  </si>
  <si>
    <t>団体経営施設</t>
  </si>
  <si>
    <t>ユースホステル</t>
  </si>
  <si>
    <t>①沖縄本島（南部）</t>
  </si>
  <si>
    <t>那覇市</t>
  </si>
  <si>
    <t>糸満市</t>
  </si>
  <si>
    <t>豊見城市</t>
  </si>
  <si>
    <t>八重瀬町</t>
  </si>
  <si>
    <t>南城市</t>
  </si>
  <si>
    <t>与那原町</t>
  </si>
  <si>
    <t>南風原町</t>
  </si>
  <si>
    <t>②沖縄本島（中部）</t>
  </si>
  <si>
    <t>沖縄市</t>
  </si>
  <si>
    <t>宜野湾市</t>
  </si>
  <si>
    <t>浦添市</t>
  </si>
  <si>
    <t>うるま市</t>
  </si>
  <si>
    <t>読谷村</t>
  </si>
  <si>
    <t>嘉手納町</t>
  </si>
  <si>
    <t>北谷町</t>
  </si>
  <si>
    <t>北中城村</t>
  </si>
  <si>
    <t>中城村</t>
  </si>
  <si>
    <t>西原町</t>
  </si>
  <si>
    <t>③沖縄本島（北部）</t>
  </si>
  <si>
    <t>名護市</t>
  </si>
  <si>
    <t>国頭村</t>
  </si>
  <si>
    <t>大宜味村</t>
  </si>
  <si>
    <t>東村</t>
  </si>
  <si>
    <t>今帰仁村</t>
  </si>
  <si>
    <t>本部町</t>
  </si>
  <si>
    <t>恩納村</t>
  </si>
  <si>
    <t>宜野座村</t>
  </si>
  <si>
    <t>金武町</t>
  </si>
  <si>
    <t>④宮古</t>
  </si>
  <si>
    <t>宮古島市</t>
  </si>
  <si>
    <t>多良間村</t>
  </si>
  <si>
    <t>⑤八重山</t>
  </si>
  <si>
    <t>石垣市</t>
  </si>
  <si>
    <t>竹富町</t>
  </si>
  <si>
    <t>与那国町</t>
  </si>
  <si>
    <t>⑥その他の離島</t>
  </si>
  <si>
    <t>久米島町</t>
  </si>
  <si>
    <t>渡嘉敷村</t>
  </si>
  <si>
    <t>座間味村</t>
  </si>
  <si>
    <t>粟国村</t>
  </si>
  <si>
    <t>渡名喜村</t>
  </si>
  <si>
    <t>南大東村</t>
  </si>
  <si>
    <t>北大東村</t>
  </si>
  <si>
    <t>伊江村</t>
  </si>
  <si>
    <t>伊平屋村</t>
  </si>
  <si>
    <t>伊是名村</t>
  </si>
  <si>
    <t>ホテル・旅館 中規模（100人以上300人未満）</t>
    <rPh sb="7" eb="10">
      <t>チュウキボ</t>
    </rPh>
    <rPh sb="14" eb="17">
      <t>ニンイジョウ</t>
    </rPh>
    <rPh sb="20" eb="21">
      <t>ニン</t>
    </rPh>
    <rPh sb="21" eb="23">
      <t>ミマン</t>
    </rPh>
    <phoneticPr fontId="7"/>
  </si>
  <si>
    <t>ホテル・旅館 小規模（100人未満）</t>
    <rPh sb="7" eb="10">
      <t>ショウキボ</t>
    </rPh>
    <rPh sb="14" eb="15">
      <t>ニン</t>
    </rPh>
    <rPh sb="15" eb="17">
      <t>ミマン</t>
    </rPh>
    <phoneticPr fontId="7"/>
  </si>
  <si>
    <t>ホテル・旅館</t>
    <phoneticPr fontId="7"/>
  </si>
  <si>
    <t>民宿</t>
    <phoneticPr fontId="7"/>
  </si>
  <si>
    <t>合 計</t>
    <rPh sb="0" eb="1">
      <t>ゴウ</t>
    </rPh>
    <rPh sb="2" eb="3">
      <t>ケイ</t>
    </rPh>
    <phoneticPr fontId="7"/>
  </si>
  <si>
    <t>軒数</t>
    <rPh sb="0" eb="2">
      <t>ケンスウ</t>
    </rPh>
    <phoneticPr fontId="7"/>
  </si>
  <si>
    <t>客 室 数</t>
    <rPh sb="0" eb="1">
      <t>キャク</t>
    </rPh>
    <rPh sb="2" eb="3">
      <t>シツ</t>
    </rPh>
    <rPh sb="4" eb="5">
      <t>カズ</t>
    </rPh>
    <phoneticPr fontId="7"/>
  </si>
  <si>
    <t>計</t>
    <rPh sb="0" eb="1">
      <t>ケイ</t>
    </rPh>
    <phoneticPr fontId="7"/>
  </si>
  <si>
    <t>和</t>
    <phoneticPr fontId="7"/>
  </si>
  <si>
    <t>洋</t>
    <phoneticPr fontId="7"/>
  </si>
  <si>
    <t>小 計</t>
    <rPh sb="0" eb="1">
      <t>ショウ</t>
    </rPh>
    <rPh sb="2" eb="3">
      <t>ケイ</t>
    </rPh>
    <phoneticPr fontId="7"/>
  </si>
  <si>
    <t>軒数</t>
  </si>
  <si>
    <t>収容人員</t>
  </si>
  <si>
    <t>－</t>
  </si>
  <si>
    <t>客室数</t>
    <rPh sb="0" eb="3">
      <t>キャクシツスウ</t>
    </rPh>
    <phoneticPr fontId="7"/>
  </si>
  <si>
    <t>（２）市町村別・規模別の「ホテル・旅館」数等</t>
    <rPh sb="3" eb="6">
      <t>シチョウソン</t>
    </rPh>
    <rPh sb="6" eb="7">
      <t>ベツ</t>
    </rPh>
    <rPh sb="8" eb="11">
      <t>キボベツ</t>
    </rPh>
    <rPh sb="17" eb="19">
      <t>リョカン</t>
    </rPh>
    <rPh sb="20" eb="21">
      <t>スウ</t>
    </rPh>
    <rPh sb="21" eb="22">
      <t>ナド</t>
    </rPh>
    <phoneticPr fontId="7"/>
  </si>
  <si>
    <t>ホテル・旅館 大規模（300人以上）</t>
    <phoneticPr fontId="7"/>
  </si>
  <si>
    <t>計</t>
  </si>
  <si>
    <t>民宿等</t>
    <rPh sb="0" eb="1">
      <t>タミ</t>
    </rPh>
    <rPh sb="1" eb="2">
      <t>ヤド</t>
    </rPh>
    <rPh sb="2" eb="3">
      <t>トウ</t>
    </rPh>
    <phoneticPr fontId="7"/>
  </si>
  <si>
    <t xml:space="preserve">団体経営施設
・ユースホステル </t>
    <phoneticPr fontId="35"/>
  </si>
  <si>
    <t>合計</t>
    <phoneticPr fontId="7"/>
  </si>
  <si>
    <t>大規模（300人以上）</t>
    <rPh sb="1" eb="3">
      <t>キボ</t>
    </rPh>
    <phoneticPr fontId="7"/>
  </si>
  <si>
    <t>中規模（299～100人）</t>
    <rPh sb="1" eb="3">
      <t>キボ</t>
    </rPh>
    <phoneticPr fontId="7"/>
  </si>
  <si>
    <t>小規模（100人未満）</t>
    <rPh sb="1" eb="3">
      <t>キボ</t>
    </rPh>
    <phoneticPr fontId="7"/>
  </si>
  <si>
    <t>※ 「民宿等」には、民宿、ペンション・貸別荘、ドミトリー・ゲストハウス、ウィークリーマンションが含まれる。</t>
    <rPh sb="3" eb="5">
      <t>ミンシュク</t>
    </rPh>
    <rPh sb="5" eb="6">
      <t>トウ</t>
    </rPh>
    <rPh sb="10" eb="12">
      <t>ミンシュク</t>
    </rPh>
    <rPh sb="19" eb="22">
      <t>カシベッソウ</t>
    </rPh>
    <rPh sb="48" eb="49">
      <t>フク</t>
    </rPh>
    <phoneticPr fontId="7"/>
  </si>
  <si>
    <t>日数</t>
    <rPh sb="0" eb="2">
      <t>ニッスウ</t>
    </rPh>
    <phoneticPr fontId="7"/>
  </si>
  <si>
    <t>年間受入可能人数（人泊）</t>
    <rPh sb="0" eb="2">
      <t>ネンカン</t>
    </rPh>
    <rPh sb="2" eb="4">
      <t>ウケイレ</t>
    </rPh>
    <rPh sb="4" eb="6">
      <t>カノウ</t>
    </rPh>
    <rPh sb="6" eb="8">
      <t>ニンズウ</t>
    </rPh>
    <rPh sb="9" eb="10">
      <t>ニン</t>
    </rPh>
    <rPh sb="10" eb="11">
      <t>パク</t>
    </rPh>
    <phoneticPr fontId="7"/>
  </si>
  <si>
    <t>対前年伸び率</t>
    <rPh sb="0" eb="1">
      <t>タイ</t>
    </rPh>
    <rPh sb="1" eb="3">
      <t>ゼンネン</t>
    </rPh>
    <rPh sb="3" eb="4">
      <t>ノ</t>
    </rPh>
    <rPh sb="5" eb="6">
      <t>リツ</t>
    </rPh>
    <phoneticPr fontId="7"/>
  </si>
  <si>
    <t>総計</t>
  </si>
  <si>
    <t>収容人数</t>
    <rPh sb="0" eb="2">
      <t>シュウヨウ</t>
    </rPh>
    <rPh sb="2" eb="4">
      <t>ニンズウ</t>
    </rPh>
    <phoneticPr fontId="7"/>
  </si>
  <si>
    <t>リゾートホテル</t>
    <phoneticPr fontId="7"/>
  </si>
  <si>
    <t>シティーホテル</t>
    <phoneticPr fontId="7"/>
  </si>
  <si>
    <t>旅館</t>
    <phoneticPr fontId="7"/>
  </si>
  <si>
    <t>大規模</t>
  </si>
  <si>
    <t>中規模</t>
  </si>
  <si>
    <t>小規模</t>
  </si>
  <si>
    <t>沖縄本島（南部）</t>
    <rPh sb="0" eb="2">
      <t>オキナワ</t>
    </rPh>
    <rPh sb="2" eb="4">
      <t>ホントウ</t>
    </rPh>
    <rPh sb="5" eb="7">
      <t>ナンブ</t>
    </rPh>
    <phoneticPr fontId="7"/>
  </si>
  <si>
    <t>01那覇市</t>
  </si>
  <si>
    <t>02糸満市</t>
  </si>
  <si>
    <t>03豊見城市</t>
  </si>
  <si>
    <t>04八重瀬町</t>
  </si>
  <si>
    <t>05南城市</t>
  </si>
  <si>
    <t>06与那原町</t>
  </si>
  <si>
    <t>07南風原町</t>
  </si>
  <si>
    <t>沖縄本島（中部）</t>
    <rPh sb="0" eb="2">
      <t>オキナワ</t>
    </rPh>
    <rPh sb="2" eb="4">
      <t>ホントウ</t>
    </rPh>
    <rPh sb="5" eb="7">
      <t>チュウブ</t>
    </rPh>
    <phoneticPr fontId="7"/>
  </si>
  <si>
    <t>08沖縄市</t>
  </si>
  <si>
    <t>09宜野湾市</t>
  </si>
  <si>
    <t>10浦添市</t>
  </si>
  <si>
    <t>11うるま市</t>
  </si>
  <si>
    <t>12読谷村</t>
  </si>
  <si>
    <t>13嘉手納町</t>
  </si>
  <si>
    <t>14北谷町</t>
  </si>
  <si>
    <t>15北中城村</t>
  </si>
  <si>
    <t>16中城村</t>
    <rPh sb="2" eb="4">
      <t>ナカグスク</t>
    </rPh>
    <rPh sb="4" eb="5">
      <t>ムラ</t>
    </rPh>
    <phoneticPr fontId="7"/>
  </si>
  <si>
    <t>17西原町</t>
  </si>
  <si>
    <t>沖縄本島（北部）</t>
    <rPh sb="0" eb="2">
      <t>オキナワ</t>
    </rPh>
    <rPh sb="2" eb="4">
      <t>ホントウ</t>
    </rPh>
    <rPh sb="5" eb="7">
      <t>ホクブ</t>
    </rPh>
    <phoneticPr fontId="7"/>
  </si>
  <si>
    <t>18名護市</t>
  </si>
  <si>
    <t>19国頭村</t>
  </si>
  <si>
    <t>20大宜味村</t>
  </si>
  <si>
    <t>21東村</t>
  </si>
  <si>
    <t>22今帰仁村</t>
  </si>
  <si>
    <t>23本部町</t>
  </si>
  <si>
    <t>24恩納村</t>
  </si>
  <si>
    <t>25宜野座村</t>
  </si>
  <si>
    <t>26金武町</t>
  </si>
  <si>
    <t>宮古</t>
    <rPh sb="0" eb="2">
      <t>ミヤコ</t>
    </rPh>
    <phoneticPr fontId="7"/>
  </si>
  <si>
    <t>27宮古島市</t>
  </si>
  <si>
    <t>28多良間村</t>
  </si>
  <si>
    <t>八重山</t>
    <rPh sb="0" eb="3">
      <t>ヤエヤマ</t>
    </rPh>
    <phoneticPr fontId="7"/>
  </si>
  <si>
    <t>29石垣市</t>
  </si>
  <si>
    <t>30竹富町</t>
  </si>
  <si>
    <t>31与那国町</t>
  </si>
  <si>
    <t>その他の離島</t>
    <rPh sb="2" eb="3">
      <t>タ</t>
    </rPh>
    <rPh sb="4" eb="6">
      <t>リトウ</t>
    </rPh>
    <phoneticPr fontId="7"/>
  </si>
  <si>
    <t>32久米島町</t>
  </si>
  <si>
    <t>33渡嘉敷村</t>
  </si>
  <si>
    <t>34座間味村</t>
  </si>
  <si>
    <t>35粟国村</t>
  </si>
  <si>
    <t>36渡名喜村</t>
  </si>
  <si>
    <t>37南大東村</t>
  </si>
  <si>
    <t>38北大東村</t>
  </si>
  <si>
    <t>39伊江村</t>
  </si>
  <si>
    <t>40伊平屋村</t>
  </si>
  <si>
    <t>41伊是名村</t>
  </si>
  <si>
    <t>（４）宿泊施設数等の推移</t>
    <rPh sb="3" eb="5">
      <t>シュクハク</t>
    </rPh>
    <rPh sb="5" eb="7">
      <t>シセツ</t>
    </rPh>
    <rPh sb="7" eb="8">
      <t>スウ</t>
    </rPh>
    <rPh sb="8" eb="9">
      <t>ナド</t>
    </rPh>
    <rPh sb="10" eb="12">
      <t>スイイ</t>
    </rPh>
    <phoneticPr fontId="7"/>
  </si>
  <si>
    <t>客室数</t>
    <rPh sb="0" eb="3">
      <t>キャクシツスウ</t>
    </rPh>
    <phoneticPr fontId="5"/>
  </si>
  <si>
    <t>（１）市町村別・種別の宿泊施設数等</t>
    <rPh sb="3" eb="6">
      <t>シチョウソン</t>
    </rPh>
    <rPh sb="8" eb="10">
      <t>シュベツ</t>
    </rPh>
    <rPh sb="16" eb="17">
      <t>トウ</t>
    </rPh>
    <phoneticPr fontId="7"/>
  </si>
  <si>
    <t>（３）市町村別・種別・規模別の「ホテル・旅館」数等</t>
    <rPh sb="3" eb="6">
      <t>シチョウソン</t>
    </rPh>
    <rPh sb="6" eb="7">
      <t>ベツ</t>
    </rPh>
    <rPh sb="8" eb="10">
      <t>シュベツ</t>
    </rPh>
    <rPh sb="11" eb="14">
      <t>キボベツ</t>
    </rPh>
    <rPh sb="20" eb="22">
      <t>リョカン</t>
    </rPh>
    <rPh sb="23" eb="25">
      <t>スウトウ</t>
    </rPh>
    <phoneticPr fontId="7"/>
  </si>
  <si>
    <t>合計</t>
    <rPh sb="0" eb="2">
      <t>ゴウケイ</t>
    </rPh>
    <phoneticPr fontId="7"/>
  </si>
  <si>
    <t>ビジネス・宿泊特化型ホテル</t>
    <phoneticPr fontId="7"/>
  </si>
  <si>
    <r>
      <t>5</t>
    </r>
    <r>
      <rPr>
        <sz val="11"/>
        <rFont val="ＭＳ Ｐゴシック"/>
        <family val="3"/>
        <charset val="128"/>
      </rPr>
      <t>0</t>
    </r>
    <r>
      <rPr>
        <sz val="11"/>
        <rFont val="ＭＳ Ｐゴシック"/>
        <family val="3"/>
        <charset val="128"/>
      </rPr>
      <t>年</t>
    </r>
    <rPh sb="2" eb="3">
      <t>ネン</t>
    </rPh>
    <phoneticPr fontId="7"/>
  </si>
  <si>
    <t>昭和47年</t>
    <rPh sb="0" eb="2">
      <t>ショウワ</t>
    </rPh>
    <rPh sb="4" eb="5">
      <t>ネン</t>
    </rPh>
    <phoneticPr fontId="7"/>
  </si>
  <si>
    <r>
      <t>5</t>
    </r>
    <r>
      <rPr>
        <sz val="11"/>
        <rFont val="ＭＳ Ｐゴシック"/>
        <family val="3"/>
        <charset val="128"/>
      </rPr>
      <t>1</t>
    </r>
    <r>
      <rPr>
        <sz val="11"/>
        <rFont val="ＭＳ Ｐゴシック"/>
        <family val="3"/>
        <charset val="128"/>
      </rPr>
      <t>年</t>
    </r>
    <rPh sb="2" eb="3">
      <t>ネン</t>
    </rPh>
    <phoneticPr fontId="7"/>
  </si>
  <si>
    <r>
      <t>5</t>
    </r>
    <r>
      <rPr>
        <sz val="11"/>
        <rFont val="ＭＳ Ｐゴシック"/>
        <family val="3"/>
        <charset val="128"/>
      </rPr>
      <t>3</t>
    </r>
    <r>
      <rPr>
        <sz val="11"/>
        <rFont val="ＭＳ Ｐゴシック"/>
        <family val="3"/>
        <charset val="128"/>
      </rPr>
      <t>年</t>
    </r>
    <rPh sb="2" eb="3">
      <t>ネン</t>
    </rPh>
    <phoneticPr fontId="7"/>
  </si>
  <si>
    <r>
      <t>5</t>
    </r>
    <r>
      <rPr>
        <sz val="11"/>
        <rFont val="ＭＳ Ｐゴシック"/>
        <family val="3"/>
        <charset val="128"/>
      </rPr>
      <t>5</t>
    </r>
    <r>
      <rPr>
        <sz val="11"/>
        <rFont val="ＭＳ Ｐゴシック"/>
        <family val="3"/>
        <charset val="128"/>
      </rPr>
      <t>年</t>
    </r>
    <rPh sb="2" eb="3">
      <t>ネン</t>
    </rPh>
    <phoneticPr fontId="7"/>
  </si>
  <si>
    <r>
      <t>5</t>
    </r>
    <r>
      <rPr>
        <sz val="11"/>
        <rFont val="ＭＳ Ｐゴシック"/>
        <family val="3"/>
        <charset val="128"/>
      </rPr>
      <t>7</t>
    </r>
    <r>
      <rPr>
        <sz val="11"/>
        <rFont val="ＭＳ Ｐゴシック"/>
        <family val="3"/>
        <charset val="128"/>
      </rPr>
      <t>年</t>
    </r>
    <phoneticPr fontId="7"/>
  </si>
  <si>
    <r>
      <t>5</t>
    </r>
    <r>
      <rPr>
        <sz val="11"/>
        <rFont val="ＭＳ Ｐゴシック"/>
        <family val="3"/>
        <charset val="128"/>
      </rPr>
      <t>9</t>
    </r>
    <r>
      <rPr>
        <sz val="11"/>
        <rFont val="ＭＳ Ｐゴシック"/>
        <family val="3"/>
        <charset val="128"/>
      </rPr>
      <t>年</t>
    </r>
    <phoneticPr fontId="7"/>
  </si>
  <si>
    <r>
      <t>6</t>
    </r>
    <r>
      <rPr>
        <sz val="11"/>
        <rFont val="ＭＳ Ｐゴシック"/>
        <family val="3"/>
        <charset val="128"/>
      </rPr>
      <t>1</t>
    </r>
    <r>
      <rPr>
        <sz val="11"/>
        <rFont val="ＭＳ Ｐゴシック"/>
        <family val="3"/>
        <charset val="128"/>
      </rPr>
      <t>年</t>
    </r>
    <phoneticPr fontId="7"/>
  </si>
  <si>
    <r>
      <t>6</t>
    </r>
    <r>
      <rPr>
        <sz val="11"/>
        <rFont val="ＭＳ Ｐゴシック"/>
        <family val="3"/>
        <charset val="128"/>
      </rPr>
      <t>3</t>
    </r>
    <r>
      <rPr>
        <sz val="11"/>
        <rFont val="ＭＳ Ｐゴシック"/>
        <family val="3"/>
        <charset val="128"/>
      </rPr>
      <t>年</t>
    </r>
    <phoneticPr fontId="7"/>
  </si>
  <si>
    <t>平成 2年</t>
    <rPh sb="0" eb="2">
      <t>ヘイセイ</t>
    </rPh>
    <phoneticPr fontId="7"/>
  </si>
  <si>
    <t>4年</t>
    <phoneticPr fontId="7"/>
  </si>
  <si>
    <t>6年</t>
    <phoneticPr fontId="7"/>
  </si>
  <si>
    <t>8年</t>
    <phoneticPr fontId="7"/>
  </si>
  <si>
    <r>
      <t>1</t>
    </r>
    <r>
      <rPr>
        <sz val="11"/>
        <rFont val="ＭＳ Ｐゴシック"/>
        <family val="3"/>
        <charset val="128"/>
      </rPr>
      <t>0</t>
    </r>
    <r>
      <rPr>
        <sz val="11"/>
        <rFont val="ＭＳ Ｐゴシック"/>
        <family val="3"/>
        <charset val="128"/>
      </rPr>
      <t>年</t>
    </r>
    <phoneticPr fontId="7"/>
  </si>
  <si>
    <r>
      <t>1</t>
    </r>
    <r>
      <rPr>
        <sz val="11"/>
        <rFont val="ＭＳ Ｐゴシック"/>
        <family val="3"/>
        <charset val="128"/>
      </rPr>
      <t>2</t>
    </r>
    <r>
      <rPr>
        <sz val="11"/>
        <rFont val="ＭＳ Ｐゴシック"/>
        <family val="3"/>
        <charset val="128"/>
      </rPr>
      <t>年</t>
    </r>
    <phoneticPr fontId="7"/>
  </si>
  <si>
    <r>
      <t>1</t>
    </r>
    <r>
      <rPr>
        <sz val="11"/>
        <rFont val="ＭＳ Ｐゴシック"/>
        <family val="3"/>
        <charset val="128"/>
      </rPr>
      <t>4</t>
    </r>
    <r>
      <rPr>
        <sz val="11"/>
        <rFont val="ＭＳ Ｐゴシック"/>
        <family val="3"/>
        <charset val="128"/>
      </rPr>
      <t>年</t>
    </r>
    <phoneticPr fontId="7"/>
  </si>
  <si>
    <r>
      <t>15年</t>
    </r>
    <r>
      <rPr>
        <sz val="11"/>
        <rFont val="ＭＳ Ｐゴシック"/>
        <family val="3"/>
        <charset val="128"/>
      </rPr>
      <t/>
    </r>
  </si>
  <si>
    <r>
      <t>16年</t>
    </r>
    <r>
      <rPr>
        <sz val="11"/>
        <rFont val="ＭＳ Ｐゴシック"/>
        <family val="3"/>
        <charset val="128"/>
      </rPr>
      <t/>
    </r>
  </si>
  <si>
    <r>
      <t>17年</t>
    </r>
    <r>
      <rPr>
        <sz val="11"/>
        <rFont val="ＭＳ Ｐゴシック"/>
        <family val="3"/>
        <charset val="128"/>
      </rPr>
      <t/>
    </r>
  </si>
  <si>
    <r>
      <t>18年</t>
    </r>
    <r>
      <rPr>
        <sz val="11"/>
        <rFont val="ＭＳ Ｐゴシック"/>
        <family val="3"/>
        <charset val="128"/>
      </rPr>
      <t/>
    </r>
  </si>
  <si>
    <r>
      <t>19年</t>
    </r>
    <r>
      <rPr>
        <sz val="11"/>
        <rFont val="ＭＳ Ｐゴシック"/>
        <family val="3"/>
        <charset val="128"/>
      </rPr>
      <t/>
    </r>
  </si>
  <si>
    <r>
      <t>20年</t>
    </r>
    <r>
      <rPr>
        <sz val="11"/>
        <rFont val="ＭＳ Ｐゴシック"/>
        <family val="3"/>
        <charset val="128"/>
      </rPr>
      <t/>
    </r>
  </si>
  <si>
    <r>
      <t>21年</t>
    </r>
    <r>
      <rPr>
        <sz val="11"/>
        <rFont val="ＭＳ Ｐゴシック"/>
        <family val="3"/>
        <charset val="128"/>
      </rPr>
      <t/>
    </r>
  </si>
  <si>
    <r>
      <t>22年</t>
    </r>
    <r>
      <rPr>
        <sz val="11"/>
        <rFont val="ＭＳ Ｐゴシック"/>
        <family val="3"/>
        <charset val="128"/>
      </rPr>
      <t/>
    </r>
  </si>
  <si>
    <r>
      <t>23年</t>
    </r>
    <r>
      <rPr>
        <sz val="11"/>
        <rFont val="ＭＳ Ｐゴシック"/>
        <family val="3"/>
        <charset val="128"/>
      </rPr>
      <t/>
    </r>
  </si>
  <si>
    <r>
      <t>24年</t>
    </r>
    <r>
      <rPr>
        <sz val="11"/>
        <rFont val="ＭＳ Ｐゴシック"/>
        <family val="3"/>
        <charset val="128"/>
      </rPr>
      <t/>
    </r>
  </si>
  <si>
    <r>
      <t>2</t>
    </r>
    <r>
      <rPr>
        <sz val="11"/>
        <rFont val="ＭＳ Ｐゴシック"/>
        <family val="3"/>
        <charset val="128"/>
      </rPr>
      <t>5</t>
    </r>
    <r>
      <rPr>
        <sz val="11"/>
        <rFont val="ＭＳ Ｐゴシック"/>
        <family val="3"/>
        <charset val="128"/>
      </rPr>
      <t>年</t>
    </r>
    <rPh sb="2" eb="3">
      <t>ネン</t>
    </rPh>
    <phoneticPr fontId="7"/>
  </si>
  <si>
    <r>
      <t>2</t>
    </r>
    <r>
      <rPr>
        <sz val="11"/>
        <rFont val="ＭＳ Ｐゴシック"/>
        <family val="3"/>
        <charset val="128"/>
      </rPr>
      <t>6</t>
    </r>
    <r>
      <rPr>
        <sz val="11"/>
        <rFont val="ＭＳ Ｐゴシック"/>
        <family val="3"/>
        <charset val="128"/>
      </rPr>
      <t>年</t>
    </r>
    <rPh sb="2" eb="3">
      <t>ネン</t>
    </rPh>
    <phoneticPr fontId="7"/>
  </si>
  <si>
    <r>
      <t>2</t>
    </r>
    <r>
      <rPr>
        <sz val="11"/>
        <rFont val="ＭＳ Ｐゴシック"/>
        <family val="3"/>
        <charset val="128"/>
      </rPr>
      <t>7</t>
    </r>
    <r>
      <rPr>
        <sz val="11"/>
        <rFont val="ＭＳ Ｐゴシック"/>
        <family val="3"/>
        <charset val="128"/>
      </rPr>
      <t>年</t>
    </r>
    <rPh sb="2" eb="3">
      <t>ネン</t>
    </rPh>
    <phoneticPr fontId="7"/>
  </si>
  <si>
    <t>※調査基準日：平成21年までは各年の10月1日現在、平成22年以降は各年の12月31日現在の数値とする。</t>
    <rPh sb="1" eb="3">
      <t>チョウサ</t>
    </rPh>
    <rPh sb="3" eb="6">
      <t>キジュンビ</t>
    </rPh>
    <rPh sb="7" eb="9">
      <t>ヘイセイ</t>
    </rPh>
    <rPh sb="11" eb="12">
      <t>ネン</t>
    </rPh>
    <rPh sb="15" eb="17">
      <t>カクネン</t>
    </rPh>
    <rPh sb="20" eb="21">
      <t>ガツ</t>
    </rPh>
    <rPh sb="22" eb="23">
      <t>ニチ</t>
    </rPh>
    <rPh sb="23" eb="25">
      <t>ゲンザイ</t>
    </rPh>
    <rPh sb="26" eb="28">
      <t>ヘイセイ</t>
    </rPh>
    <rPh sb="30" eb="31">
      <t>ネン</t>
    </rPh>
    <rPh sb="31" eb="33">
      <t>イコウ</t>
    </rPh>
    <rPh sb="34" eb="36">
      <t>カクネン</t>
    </rPh>
    <rPh sb="39" eb="40">
      <t>ガツ</t>
    </rPh>
    <rPh sb="42" eb="43">
      <t>ニチ</t>
    </rPh>
    <rPh sb="43" eb="45">
      <t>ゲンザイ</t>
    </rPh>
    <rPh sb="46" eb="48">
      <t>スウチ</t>
    </rPh>
    <phoneticPr fontId="7"/>
  </si>
  <si>
    <t>那覇市</t>
    <rPh sb="0" eb="2">
      <t>ナハ</t>
    </rPh>
    <phoneticPr fontId="7"/>
  </si>
  <si>
    <t>沖縄本島（南部）</t>
    <phoneticPr fontId="7"/>
  </si>
  <si>
    <t>沖縄本島（中部）</t>
    <phoneticPr fontId="7"/>
  </si>
  <si>
    <t>沖縄本島（北部）</t>
    <phoneticPr fontId="7"/>
  </si>
  <si>
    <t>宮古</t>
    <phoneticPr fontId="7"/>
  </si>
  <si>
    <t>八重山</t>
    <phoneticPr fontId="7"/>
  </si>
  <si>
    <t>その他の離島</t>
    <phoneticPr fontId="7"/>
  </si>
  <si>
    <t>収容人数</t>
    <rPh sb="0" eb="2">
      <t>シュウヨウ</t>
    </rPh>
    <rPh sb="2" eb="4">
      <t>ニンズウ</t>
    </rPh>
    <phoneticPr fontId="5"/>
  </si>
  <si>
    <t>収容
人数</t>
    <rPh sb="3" eb="5">
      <t>ニンズウ</t>
    </rPh>
    <phoneticPr fontId="7"/>
  </si>
  <si>
    <t>収容人数</t>
    <rPh sb="2" eb="4">
      <t>ニンズウ</t>
    </rPh>
    <phoneticPr fontId="7"/>
  </si>
  <si>
    <t>宿泊施設軒数</t>
    <rPh sb="0" eb="2">
      <t>シュクハク</t>
    </rPh>
    <rPh sb="2" eb="4">
      <t>シセツ</t>
    </rPh>
    <rPh sb="4" eb="6">
      <t>ケンスウ</t>
    </rPh>
    <phoneticPr fontId="5"/>
  </si>
  <si>
    <t>28年</t>
    <rPh sb="2" eb="3">
      <t>ネン</t>
    </rPh>
    <phoneticPr fontId="7"/>
  </si>
  <si>
    <t>29年</t>
    <rPh sb="2" eb="3">
      <t>ネン</t>
    </rPh>
    <phoneticPr fontId="7"/>
  </si>
  <si>
    <t>S47年</t>
    <rPh sb="3" eb="4">
      <t>ネン</t>
    </rPh>
    <phoneticPr fontId="5"/>
  </si>
  <si>
    <t>H25年</t>
    <rPh sb="3" eb="4">
      <t>ネン</t>
    </rPh>
    <phoneticPr fontId="7"/>
  </si>
  <si>
    <t>H26年</t>
    <rPh sb="3" eb="4">
      <t>ネン</t>
    </rPh>
    <phoneticPr fontId="7"/>
  </si>
  <si>
    <t>H27年</t>
    <rPh sb="3" eb="4">
      <t>ネン</t>
    </rPh>
    <phoneticPr fontId="7"/>
  </si>
  <si>
    <t>H28年</t>
    <rPh sb="3" eb="4">
      <t>ネン</t>
    </rPh>
    <phoneticPr fontId="7"/>
  </si>
  <si>
    <t>H30年</t>
    <rPh sb="3" eb="4">
      <t>ネン</t>
    </rPh>
    <phoneticPr fontId="7"/>
  </si>
  <si>
    <t>本部町</t>
    <phoneticPr fontId="7"/>
  </si>
  <si>
    <t>30年</t>
    <rPh sb="2" eb="3">
      <t>ネン</t>
    </rPh>
    <phoneticPr fontId="7"/>
  </si>
  <si>
    <t>※沖縄県保健医療部衛生薬務課及び那覇市保健所の資料提供に基づき沖縄県観光政策課が作成</t>
    <rPh sb="1" eb="4">
      <t>オキナワケン</t>
    </rPh>
    <rPh sb="4" eb="6">
      <t>ホケン</t>
    </rPh>
    <rPh sb="6" eb="8">
      <t>イリョウ</t>
    </rPh>
    <rPh sb="8" eb="9">
      <t>ブ</t>
    </rPh>
    <rPh sb="9" eb="11">
      <t>エイセイ</t>
    </rPh>
    <rPh sb="11" eb="14">
      <t>ヤクムカ</t>
    </rPh>
    <rPh sb="14" eb="15">
      <t>オヨ</t>
    </rPh>
    <rPh sb="16" eb="19">
      <t>ナハシ</t>
    </rPh>
    <rPh sb="19" eb="22">
      <t>ホケンジョ</t>
    </rPh>
    <rPh sb="23" eb="25">
      <t>シリョウ</t>
    </rPh>
    <rPh sb="25" eb="27">
      <t>テイキョウ</t>
    </rPh>
    <rPh sb="28" eb="29">
      <t>モト</t>
    </rPh>
    <rPh sb="31" eb="34">
      <t>オキナワケン</t>
    </rPh>
    <rPh sb="34" eb="36">
      <t>カンコウ</t>
    </rPh>
    <rPh sb="36" eb="38">
      <t>セイサク</t>
    </rPh>
    <rPh sb="38" eb="39">
      <t>カ</t>
    </rPh>
    <rPh sb="40" eb="42">
      <t>サクセイ</t>
    </rPh>
    <phoneticPr fontId="7"/>
  </si>
  <si>
    <t>（5）参考　市町村別住宅宿泊事業者届出情報</t>
    <rPh sb="3" eb="5">
      <t>サンコウ</t>
    </rPh>
    <rPh sb="6" eb="9">
      <t>シチョウソン</t>
    </rPh>
    <rPh sb="9" eb="10">
      <t>ベツ</t>
    </rPh>
    <rPh sb="10" eb="12">
      <t>ジュウタク</t>
    </rPh>
    <rPh sb="12" eb="14">
      <t>シュクハク</t>
    </rPh>
    <rPh sb="14" eb="17">
      <t>ジギョウシャ</t>
    </rPh>
    <rPh sb="17" eb="19">
      <t>トドケデ</t>
    </rPh>
    <rPh sb="19" eb="21">
      <t>ジョウホウ</t>
    </rPh>
    <phoneticPr fontId="7"/>
  </si>
  <si>
    <t>令和元年</t>
    <rPh sb="0" eb="2">
      <t>レイワ</t>
    </rPh>
    <rPh sb="2" eb="3">
      <t>ゲン</t>
    </rPh>
    <rPh sb="3" eb="4">
      <t>ネン</t>
    </rPh>
    <phoneticPr fontId="7"/>
  </si>
  <si>
    <t>対前年伸び率ランク</t>
    <rPh sb="0" eb="1">
      <t>タイ</t>
    </rPh>
    <rPh sb="1" eb="3">
      <t>ゼンネン</t>
    </rPh>
    <rPh sb="3" eb="4">
      <t>ノ</t>
    </rPh>
    <rPh sb="5" eb="6">
      <t>リツ</t>
    </rPh>
    <phoneticPr fontId="7"/>
  </si>
  <si>
    <t>対前年伸数ランク</t>
    <rPh sb="0" eb="1">
      <t>タイ</t>
    </rPh>
    <rPh sb="1" eb="3">
      <t>ゼンネン</t>
    </rPh>
    <rPh sb="3" eb="4">
      <t>ノ</t>
    </rPh>
    <rPh sb="4" eb="5">
      <t>スウ</t>
    </rPh>
    <phoneticPr fontId="7"/>
  </si>
  <si>
    <t>前年比数</t>
    <rPh sb="0" eb="3">
      <t>ゼンネンヒ</t>
    </rPh>
    <rPh sb="3" eb="4">
      <t>スウ</t>
    </rPh>
    <phoneticPr fontId="7"/>
  </si>
  <si>
    <t>令和2年</t>
    <rPh sb="0" eb="2">
      <t>レイワ</t>
    </rPh>
    <rPh sb="3" eb="4">
      <t>ネン</t>
    </rPh>
    <phoneticPr fontId="7"/>
  </si>
  <si>
    <t>令和3年</t>
    <rPh sb="0" eb="2">
      <t>レイワ</t>
    </rPh>
    <rPh sb="3" eb="4">
      <t>ネン</t>
    </rPh>
    <phoneticPr fontId="7"/>
  </si>
  <si>
    <t>当年－前年</t>
    <rPh sb="0" eb="2">
      <t>トウネン</t>
    </rPh>
    <rPh sb="3" eb="5">
      <t>ゼンネン</t>
    </rPh>
    <phoneticPr fontId="7"/>
  </si>
  <si>
    <t>前年増減</t>
    <rPh sb="0" eb="2">
      <t>ゼンネン</t>
    </rPh>
    <rPh sb="2" eb="4">
      <t>ゾウゲン</t>
    </rPh>
    <phoneticPr fontId="7"/>
  </si>
  <si>
    <r>
      <t>R</t>
    </r>
    <r>
      <rPr>
        <sz val="9"/>
        <color theme="1"/>
        <rFont val="ＭＳ Ｐゴシック"/>
        <family val="3"/>
        <charset val="128"/>
        <scheme val="minor"/>
      </rPr>
      <t>4 住宅宿泊事業者
届出軒数</t>
    </r>
    <rPh sb="3" eb="5">
      <t>ジュウタク</t>
    </rPh>
    <rPh sb="5" eb="7">
      <t>シュクハク</t>
    </rPh>
    <rPh sb="7" eb="9">
      <t>ジギョウ</t>
    </rPh>
    <rPh sb="9" eb="10">
      <t>シャ</t>
    </rPh>
    <rPh sb="11" eb="13">
      <t>トドケデ</t>
    </rPh>
    <rPh sb="13" eb="15">
      <t>ケンスウ</t>
    </rPh>
    <phoneticPr fontId="7"/>
  </si>
  <si>
    <t>令和4年</t>
    <rPh sb="0" eb="2">
      <t>レイワ</t>
    </rPh>
    <rPh sb="3" eb="4">
      <t>ネン</t>
    </rPh>
    <phoneticPr fontId="7"/>
  </si>
  <si>
    <t>令和5年12月31日現在（単位：軒、室、人）</t>
    <rPh sb="0" eb="2">
      <t>レイワ</t>
    </rPh>
    <phoneticPr fontId="7"/>
  </si>
  <si>
    <t>令和5年</t>
    <rPh sb="0" eb="2">
      <t>レイワ</t>
    </rPh>
    <rPh sb="3" eb="4">
      <t>ネン</t>
    </rPh>
    <phoneticPr fontId="7"/>
  </si>
  <si>
    <t>令和5年12月31日現在（単位：軒）</t>
    <rPh sb="0" eb="2">
      <t>レイワ</t>
    </rPh>
    <phoneticPr fontId="7"/>
  </si>
  <si>
    <r>
      <t>R5</t>
    </r>
    <r>
      <rPr>
        <sz val="9"/>
        <color theme="1"/>
        <rFont val="ＭＳ Ｐゴシック"/>
        <family val="3"/>
        <charset val="128"/>
        <scheme val="minor"/>
      </rPr>
      <t xml:space="preserve"> 住宅宿泊事業者
届出軒数</t>
    </r>
    <rPh sb="3" eb="5">
      <t>ジュウタク</t>
    </rPh>
    <rPh sb="5" eb="7">
      <t>シュクハク</t>
    </rPh>
    <rPh sb="7" eb="9">
      <t>ジギョウ</t>
    </rPh>
    <rPh sb="9" eb="10">
      <t>シャ</t>
    </rPh>
    <rPh sb="11" eb="13">
      <t>トドケデ</t>
    </rPh>
    <rPh sb="13" eb="15">
      <t>ケンスウ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</si>
</sst>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_ "/>
    <numFmt numFmtId="178" formatCode="#,##0_);[Red]\(#,##0\)"/>
    <numFmt numFmtId="179" formatCode="0;&quot;▲ &quot;0"/>
    <numFmt numFmtId="180"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6"/>
      <name val="System"/>
      <family val="2"/>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2"/>
      <name val="System"/>
      <family val="2"/>
    </font>
    <font>
      <sz val="11"/>
      <color indexed="17"/>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
      <name val="ＭＳ Ｐゴシック"/>
      <family val="3"/>
      <charset val="128"/>
    </font>
    <font>
      <sz val="10"/>
      <name val="ＭＳ Ｐ明朝"/>
      <family val="1"/>
      <charset val="128"/>
    </font>
    <font>
      <sz val="12"/>
      <name val="ＭＳ ゴシック"/>
      <family val="3"/>
      <charset val="128"/>
    </font>
    <font>
      <sz val="20"/>
      <name val="ＭＳ Ｐゴシック"/>
      <family val="3"/>
      <charset val="128"/>
    </font>
    <font>
      <sz val="18"/>
      <name val="ＭＳ Ｐゴシック"/>
      <family val="3"/>
      <charset val="128"/>
    </font>
    <font>
      <sz val="11.25"/>
      <name val="ＭＳ 明朝"/>
      <family val="1"/>
      <charset val="128"/>
    </font>
    <font>
      <sz val="11"/>
      <color rgb="FFFF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99"/>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hair">
        <color indexed="64"/>
      </right>
      <top/>
      <bottom/>
      <diagonal/>
    </border>
    <border>
      <left style="hair">
        <color indexed="8"/>
      </left>
      <right style="hair">
        <color indexed="8"/>
      </right>
      <top style="hair">
        <color indexed="8"/>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8"/>
      </right>
      <top/>
      <bottom style="hair">
        <color indexed="8"/>
      </bottom>
      <diagonal/>
    </border>
    <border>
      <left/>
      <right style="hair">
        <color indexed="8"/>
      </right>
      <top/>
      <bottom style="hair">
        <color indexed="8"/>
      </bottom>
      <diagonal/>
    </border>
    <border>
      <left style="hair">
        <color indexed="64"/>
      </left>
      <right style="hair">
        <color indexed="8"/>
      </right>
      <top style="hair">
        <color indexed="8"/>
      </top>
      <bottom style="hair">
        <color indexed="8"/>
      </bottom>
      <diagonal/>
    </border>
    <border>
      <left style="thin">
        <color indexed="64"/>
      </left>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top/>
      <bottom/>
      <diagonal/>
    </border>
    <border>
      <left style="hair">
        <color indexed="64"/>
      </left>
      <right style="hair">
        <color indexed="8"/>
      </right>
      <top style="thin">
        <color indexed="8"/>
      </top>
      <bottom style="hair">
        <color indexed="8"/>
      </bottom>
      <diagonal/>
    </border>
    <border>
      <left style="hair">
        <color indexed="64"/>
      </left>
      <right style="hair">
        <color indexed="8"/>
      </right>
      <top/>
      <bottom style="hair">
        <color indexed="8"/>
      </bottom>
      <diagonal/>
    </border>
    <border>
      <left style="thin">
        <color indexed="8"/>
      </left>
      <right/>
      <top style="thin">
        <color indexed="8"/>
      </top>
      <bottom style="thin">
        <color indexed="8"/>
      </bottom>
      <diagonal/>
    </border>
    <border>
      <left/>
      <right/>
      <top style="thin">
        <color indexed="8"/>
      </top>
      <bottom/>
      <diagonal/>
    </border>
    <border>
      <left style="hair">
        <color indexed="8"/>
      </left>
      <right style="thin">
        <color indexed="8"/>
      </right>
      <top style="hair">
        <color indexed="8"/>
      </top>
      <bottom/>
      <diagonal/>
    </border>
    <border>
      <left style="hair">
        <color indexed="8"/>
      </left>
      <right style="hair">
        <color indexed="8"/>
      </right>
      <top style="hair">
        <color indexed="8"/>
      </top>
      <bottom style="thin">
        <color indexed="8"/>
      </bottom>
      <diagonal/>
    </border>
    <border>
      <left style="thin">
        <color indexed="8"/>
      </left>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style="thin">
        <color indexed="64"/>
      </left>
      <right style="hair">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64"/>
      </left>
      <right style="hair">
        <color indexed="64"/>
      </right>
      <top style="hair">
        <color indexed="64"/>
      </top>
      <bottom style="thin">
        <color indexed="8"/>
      </bottom>
      <diagonal/>
    </border>
    <border>
      <left/>
      <right/>
      <top style="hair">
        <color indexed="8"/>
      </top>
      <bottom style="thin">
        <color indexed="8"/>
      </bottom>
      <diagonal/>
    </border>
    <border>
      <left style="hair">
        <color indexed="64"/>
      </left>
      <right style="thin">
        <color indexed="64"/>
      </right>
      <top style="hair">
        <color indexed="8"/>
      </top>
      <bottom style="thin">
        <color indexed="8"/>
      </bottom>
      <diagonal/>
    </border>
    <border>
      <left style="thin">
        <color indexed="8"/>
      </left>
      <right style="hair">
        <color indexed="64"/>
      </right>
      <top style="hair">
        <color indexed="8"/>
      </top>
      <bottom style="thin">
        <color indexed="8"/>
      </bottom>
      <diagonal/>
    </border>
    <border>
      <left/>
      <right/>
      <top style="hair">
        <color indexed="8"/>
      </top>
      <bottom/>
      <diagonal/>
    </border>
    <border>
      <left style="hair">
        <color indexed="64"/>
      </left>
      <right/>
      <top style="hair">
        <color indexed="64"/>
      </top>
      <bottom style="thin">
        <color indexed="8"/>
      </bottom>
      <diagonal/>
    </border>
    <border>
      <left style="hair">
        <color indexed="64"/>
      </left>
      <right style="hair">
        <color indexed="64"/>
      </right>
      <top style="hair">
        <color indexed="8"/>
      </top>
      <bottom style="thin">
        <color indexed="64"/>
      </bottom>
      <diagonal/>
    </border>
    <border>
      <left/>
      <right style="hair">
        <color indexed="8"/>
      </right>
      <top style="hair">
        <color indexed="8"/>
      </top>
      <bottom/>
      <diagonal/>
    </border>
    <border>
      <left style="thin">
        <color indexed="64"/>
      </left>
      <right style="hair">
        <color indexed="64"/>
      </right>
      <top style="hair">
        <color indexed="8"/>
      </top>
      <bottom style="thin">
        <color indexed="8"/>
      </bottom>
      <diagonal/>
    </border>
    <border>
      <left style="hair">
        <color indexed="64"/>
      </left>
      <right style="thin">
        <color indexed="8"/>
      </right>
      <top style="hair">
        <color indexed="8"/>
      </top>
      <bottom style="thin">
        <color indexed="8"/>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8"/>
      </top>
      <bottom style="hair">
        <color indexed="8"/>
      </bottom>
      <diagonal/>
    </border>
    <border>
      <left style="thin">
        <color indexed="64"/>
      </left>
      <right/>
      <top style="hair">
        <color indexed="8"/>
      </top>
      <bottom style="thin">
        <color indexed="8"/>
      </bottom>
      <diagonal/>
    </border>
    <border>
      <left/>
      <right style="thin">
        <color indexed="64"/>
      </right>
      <top style="thin">
        <color indexed="8"/>
      </top>
      <bottom style="hair">
        <color indexed="8"/>
      </bottom>
      <diagonal/>
    </border>
    <border>
      <left style="hair">
        <color indexed="64"/>
      </left>
      <right style="thin">
        <color indexed="64"/>
      </right>
      <top style="hair">
        <color indexed="64"/>
      </top>
      <bottom style="thin">
        <color indexed="8"/>
      </bottom>
      <diagonal/>
    </border>
    <border>
      <left style="thin">
        <color indexed="64"/>
      </left>
      <right/>
      <top style="hair">
        <color indexed="8"/>
      </top>
      <bottom style="thin">
        <color indexed="64"/>
      </bottom>
      <diagonal/>
    </border>
    <border>
      <left style="hair">
        <color indexed="8"/>
      </left>
      <right/>
      <top style="hair">
        <color indexed="8"/>
      </top>
      <bottom style="thin">
        <color indexed="8"/>
      </bottom>
      <diagonal/>
    </border>
    <border>
      <left style="hair">
        <color indexed="8"/>
      </left>
      <right/>
      <top style="thin">
        <color indexed="64"/>
      </top>
      <bottom style="hair">
        <color indexed="8"/>
      </bottom>
      <diagonal/>
    </border>
    <border>
      <left style="thin">
        <color indexed="8"/>
      </left>
      <right style="hair">
        <color indexed="8"/>
      </right>
      <top style="thin">
        <color indexed="64"/>
      </top>
      <bottom style="hair">
        <color indexed="8"/>
      </bottom>
      <diagonal/>
    </border>
    <border>
      <left style="hair">
        <color indexed="8"/>
      </left>
      <right style="thin">
        <color indexed="64"/>
      </right>
      <top style="hair">
        <color indexed="8"/>
      </top>
      <bottom style="thin">
        <color indexed="8"/>
      </bottom>
      <diagonal/>
    </border>
    <border>
      <left style="thin">
        <color indexed="64"/>
      </left>
      <right/>
      <top style="hair">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style="hair">
        <color indexed="8"/>
      </right>
      <top style="thin">
        <color indexed="8"/>
      </top>
      <bottom style="thin">
        <color indexed="8"/>
      </bottom>
      <diagonal/>
    </border>
    <border>
      <left style="thin">
        <color indexed="64"/>
      </left>
      <right style="hair">
        <color indexed="8"/>
      </right>
      <top style="thin">
        <color indexed="8"/>
      </top>
      <bottom style="thin">
        <color indexed="64"/>
      </bottom>
      <diagonal/>
    </border>
    <border>
      <left/>
      <right/>
      <top style="thin">
        <color indexed="8"/>
      </top>
      <bottom style="thin">
        <color indexed="8"/>
      </bottom>
      <diagonal/>
    </border>
    <border>
      <left style="thin">
        <color indexed="8"/>
      </left>
      <right/>
      <top/>
      <bottom style="hair">
        <color indexed="8"/>
      </bottom>
      <diagonal/>
    </border>
    <border>
      <left style="thin">
        <color indexed="8"/>
      </left>
      <right/>
      <top style="hair">
        <color indexed="8"/>
      </top>
      <bottom/>
      <diagonal/>
    </border>
    <border>
      <left style="thin">
        <color indexed="64"/>
      </left>
      <right style="hair">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64"/>
      </right>
      <top style="thin">
        <color indexed="8"/>
      </top>
      <bottom style="hair">
        <color indexed="8"/>
      </bottom>
      <diagonal/>
    </border>
    <border>
      <left style="thin">
        <color indexed="8"/>
      </left>
      <right style="hair">
        <color indexed="64"/>
      </right>
      <top style="hair">
        <color indexed="8"/>
      </top>
      <bottom style="hair">
        <color indexed="8"/>
      </bottom>
      <diagonal/>
    </border>
    <border>
      <left style="thin">
        <color indexed="64"/>
      </left>
      <right style="hair">
        <color indexed="8"/>
      </right>
      <top/>
      <bottom style="hair">
        <color indexed="8"/>
      </bottom>
      <diagonal/>
    </border>
    <border>
      <left/>
      <right style="hair">
        <color indexed="64"/>
      </right>
      <top style="thin">
        <color indexed="64"/>
      </top>
      <bottom/>
      <diagonal/>
    </border>
    <border>
      <left style="thin">
        <color indexed="64"/>
      </left>
      <right/>
      <top/>
      <bottom style="hair">
        <color indexed="64"/>
      </bottom>
      <diagonal/>
    </border>
    <border>
      <left style="hair">
        <color indexed="8"/>
      </left>
      <right style="thin">
        <color indexed="64"/>
      </right>
      <top style="thin">
        <color indexed="64"/>
      </top>
      <bottom style="hair">
        <color indexed="8"/>
      </bottom>
      <diagonal/>
    </border>
    <border>
      <left style="hair">
        <color indexed="8"/>
      </left>
      <right style="thin">
        <color indexed="8"/>
      </right>
      <top style="thin">
        <color indexed="64"/>
      </top>
      <bottom style="hair">
        <color indexed="8"/>
      </bottom>
      <diagonal/>
    </border>
    <border>
      <left/>
      <right style="hair">
        <color indexed="8"/>
      </right>
      <top style="thin">
        <color indexed="64"/>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hair">
        <color indexed="64"/>
      </left>
      <right style="hair">
        <color indexed="64"/>
      </right>
      <top style="hair">
        <color indexed="64"/>
      </top>
      <bottom style="thin">
        <color indexed="64"/>
      </bottom>
      <diagonal/>
    </border>
    <border>
      <left style="hair">
        <color indexed="8"/>
      </left>
      <right style="thin">
        <color indexed="8"/>
      </right>
      <top style="hair">
        <color indexed="8"/>
      </top>
      <bottom style="thin">
        <color indexed="8"/>
      </bottom>
      <diagonal/>
    </border>
    <border>
      <left/>
      <right style="hair">
        <color indexed="64"/>
      </right>
      <top style="hair">
        <color indexed="8"/>
      </top>
      <bottom style="thin">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64"/>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thin">
        <color indexed="8"/>
      </top>
      <bottom/>
      <diagonal/>
    </border>
    <border>
      <left style="thin">
        <color indexed="8"/>
      </left>
      <right/>
      <top/>
      <bottom style="thin">
        <color indexed="64"/>
      </bottom>
      <diagonal/>
    </border>
    <border>
      <left style="hair">
        <color indexed="8"/>
      </left>
      <right style="thin">
        <color indexed="8"/>
      </right>
      <top/>
      <bottom style="thin">
        <color indexed="64"/>
      </bottom>
      <diagonal/>
    </border>
    <border>
      <left style="hair">
        <color indexed="8"/>
      </left>
      <right style="thin">
        <color indexed="8"/>
      </right>
      <top style="thin">
        <color indexed="8"/>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64"/>
      </left>
      <right style="hair">
        <color indexed="64"/>
      </right>
      <top style="thin">
        <color indexed="8"/>
      </top>
      <bottom style="hair">
        <color indexed="8"/>
      </bottom>
      <diagonal/>
    </border>
    <border>
      <left style="thin">
        <color indexed="64"/>
      </left>
      <right style="hair">
        <color indexed="64"/>
      </right>
      <top style="hair">
        <color indexed="8"/>
      </top>
      <bottom style="hair">
        <color indexed="8"/>
      </bottom>
      <diagonal/>
    </border>
    <border>
      <left style="thin">
        <color indexed="64"/>
      </left>
      <right/>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right style="hair">
        <color indexed="8"/>
      </right>
      <top style="hair">
        <color indexed="64"/>
      </top>
      <bottom style="thin">
        <color indexed="8"/>
      </bottom>
      <diagonal/>
    </border>
    <border>
      <left style="hair">
        <color indexed="8"/>
      </left>
      <right style="thin">
        <color indexed="64"/>
      </right>
      <top style="hair">
        <color indexed="64"/>
      </top>
      <bottom style="thin">
        <color indexed="8"/>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top style="thin">
        <color indexed="8"/>
      </top>
      <bottom/>
      <diagonal/>
    </border>
    <border>
      <left style="thin">
        <color indexed="8"/>
      </left>
      <right style="hair">
        <color indexed="8"/>
      </right>
      <top style="thin">
        <color indexed="8"/>
      </top>
      <bottom style="hair">
        <color indexed="64"/>
      </bottom>
      <diagonal/>
    </border>
    <border>
      <left style="hair">
        <color indexed="8"/>
      </left>
      <right style="hair">
        <color indexed="8"/>
      </right>
      <top style="thin">
        <color indexed="8"/>
      </top>
      <bottom style="hair">
        <color indexed="64"/>
      </bottom>
      <diagonal/>
    </border>
    <border>
      <left style="hair">
        <color indexed="8"/>
      </left>
      <right style="thin">
        <color indexed="8"/>
      </right>
      <top style="thin">
        <color indexed="8"/>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hair">
        <color indexed="8"/>
      </right>
      <top/>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thin">
        <color indexed="8"/>
      </left>
      <right style="hair">
        <color indexed="8"/>
      </right>
      <top style="hair">
        <color indexed="64"/>
      </top>
      <bottom/>
      <diagonal/>
    </border>
    <border>
      <left style="hair">
        <color indexed="8"/>
      </left>
      <right style="hair">
        <color indexed="8"/>
      </right>
      <top/>
      <bottom style="hair">
        <color indexed="64"/>
      </bottom>
      <diagonal/>
    </border>
    <border>
      <left style="thin">
        <color indexed="8"/>
      </left>
      <right style="hair">
        <color indexed="8"/>
      </right>
      <top style="hair">
        <color indexed="64"/>
      </top>
      <bottom style="hair">
        <color indexed="64"/>
      </bottom>
      <diagonal/>
    </border>
    <border>
      <left style="hair">
        <color indexed="8"/>
      </left>
      <right style="hair">
        <color indexed="8"/>
      </right>
      <top/>
      <bottom/>
      <diagonal/>
    </border>
    <border>
      <left style="hair">
        <color indexed="64"/>
      </left>
      <right style="hair">
        <color indexed="64"/>
      </right>
      <top style="hair">
        <color indexed="64"/>
      </top>
      <bottom/>
      <diagonal/>
    </border>
    <border>
      <left style="hair">
        <color indexed="8"/>
      </left>
      <right style="thin">
        <color indexed="8"/>
      </right>
      <top style="hair">
        <color indexed="64"/>
      </top>
      <bottom/>
      <diagonal/>
    </border>
    <border>
      <left style="hair">
        <color indexed="8"/>
      </left>
      <right/>
      <top/>
      <bottom/>
      <diagonal/>
    </border>
    <border>
      <left/>
      <right style="hair">
        <color indexed="8"/>
      </right>
      <top/>
      <bottom/>
      <diagonal/>
    </border>
    <border>
      <left style="thin">
        <color indexed="8"/>
      </left>
      <right/>
      <top/>
      <bottom/>
      <diagonal/>
    </border>
    <border>
      <left style="thin">
        <color indexed="8"/>
      </left>
      <right style="hair">
        <color indexed="64"/>
      </right>
      <top style="hair">
        <color indexed="64"/>
      </top>
      <bottom style="hair">
        <color indexed="64"/>
      </bottom>
      <diagonal/>
    </border>
    <border>
      <left style="hair">
        <color indexed="8"/>
      </left>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thin">
        <color indexed="8"/>
      </left>
      <right style="hair">
        <color indexed="64"/>
      </right>
      <top style="hair">
        <color indexed="64"/>
      </top>
      <bottom/>
      <diagonal/>
    </border>
    <border>
      <left style="hair">
        <color indexed="8"/>
      </left>
      <right style="thin">
        <color indexed="8"/>
      </right>
      <top/>
      <bottom/>
      <diagonal/>
    </border>
    <border>
      <left style="hair">
        <color indexed="64"/>
      </left>
      <right style="hair">
        <color indexed="64"/>
      </right>
      <top/>
      <bottom/>
      <diagonal/>
    </border>
    <border>
      <left style="thin">
        <color indexed="8"/>
      </left>
      <right/>
      <top style="hair">
        <color indexed="64"/>
      </top>
      <bottom/>
      <diagonal/>
    </border>
    <border>
      <left style="thin">
        <color indexed="8"/>
      </left>
      <right/>
      <top style="hair">
        <color indexed="64"/>
      </top>
      <bottom style="hair">
        <color indexed="64"/>
      </bottom>
      <diagonal/>
    </border>
    <border>
      <left/>
      <right style="thin">
        <color indexed="8"/>
      </right>
      <top style="hair">
        <color indexed="64"/>
      </top>
      <bottom style="hair">
        <color indexed="64"/>
      </bottom>
      <diagonal/>
    </border>
    <border>
      <left style="hair">
        <color indexed="8"/>
      </left>
      <right style="hair">
        <color indexed="64"/>
      </right>
      <top/>
      <bottom/>
      <diagonal/>
    </border>
    <border>
      <left style="hair">
        <color indexed="8"/>
      </left>
      <right style="hair">
        <color indexed="8"/>
      </right>
      <top style="hair">
        <color indexed="8"/>
      </top>
      <bottom style="hair">
        <color indexed="64"/>
      </bottom>
      <diagonal/>
    </border>
    <border>
      <left style="thin">
        <color indexed="8"/>
      </left>
      <right style="hair">
        <color indexed="64"/>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bottom style="hair">
        <color indexed="64"/>
      </bottom>
      <diagonal/>
    </border>
    <border>
      <left style="hair">
        <color indexed="8"/>
      </left>
      <right style="thin">
        <color indexed="8"/>
      </right>
      <top style="hair">
        <color indexed="64"/>
      </top>
      <bottom style="hair">
        <color indexed="8"/>
      </bottom>
      <diagonal/>
    </border>
    <border>
      <left style="hair">
        <color indexed="64"/>
      </left>
      <right style="thin">
        <color indexed="64"/>
      </right>
      <top style="hair">
        <color indexed="8"/>
      </top>
      <bottom style="thin">
        <color indexed="64"/>
      </bottom>
      <diagonal/>
    </border>
    <border>
      <left style="hair">
        <color indexed="8"/>
      </left>
      <right style="thin">
        <color indexed="8"/>
      </right>
      <top style="thin">
        <color indexed="8"/>
      </top>
      <bottom style="hair">
        <color indexed="64"/>
      </bottom>
      <diagonal/>
    </border>
    <border>
      <left/>
      <right style="hair">
        <color indexed="64"/>
      </right>
      <top style="hair">
        <color indexed="8"/>
      </top>
      <bottom style="hair">
        <color indexed="8"/>
      </bottom>
      <diagonal/>
    </border>
    <border>
      <left/>
      <right style="hair">
        <color indexed="64"/>
      </right>
      <top/>
      <bottom style="hair">
        <color indexed="8"/>
      </bottom>
      <diagonal/>
    </border>
    <border>
      <left style="hair">
        <color indexed="64"/>
      </left>
      <right style="thin">
        <color indexed="8"/>
      </right>
      <top style="hair">
        <color indexed="64"/>
      </top>
      <bottom style="hair">
        <color indexed="64"/>
      </bottom>
      <diagonal/>
    </border>
    <border>
      <left style="hair">
        <color indexed="8"/>
      </left>
      <right style="hair">
        <color indexed="64"/>
      </right>
      <top/>
      <bottom style="hair">
        <color indexed="8"/>
      </bottom>
      <diagonal/>
    </border>
    <border>
      <left style="hair">
        <color indexed="8"/>
      </left>
      <right style="hair">
        <color indexed="8"/>
      </right>
      <top style="hair">
        <color indexed="64"/>
      </top>
      <bottom style="hair">
        <color indexed="8"/>
      </bottom>
      <diagonal/>
    </border>
    <border>
      <left style="thin">
        <color indexed="8"/>
      </left>
      <right style="hair">
        <color indexed="8"/>
      </right>
      <top style="hair">
        <color indexed="64"/>
      </top>
      <bottom style="hair">
        <color indexed="8"/>
      </bottom>
      <diagonal/>
    </border>
    <border>
      <left style="hair">
        <color indexed="64"/>
      </left>
      <right style="thin">
        <color indexed="8"/>
      </right>
      <top style="thin">
        <color indexed="8"/>
      </top>
      <bottom/>
      <diagonal/>
    </border>
    <border>
      <left style="hair">
        <color indexed="8"/>
      </left>
      <right style="hair">
        <color indexed="64"/>
      </right>
      <top style="thin">
        <color indexed="8"/>
      </top>
      <bottom/>
      <diagonal/>
    </border>
    <border>
      <left/>
      <right style="hair">
        <color indexed="8"/>
      </right>
      <top style="thin">
        <color indexed="8"/>
      </top>
      <bottom style="hair">
        <color indexed="64"/>
      </bottom>
      <diagonal/>
    </border>
    <border>
      <left style="thin">
        <color indexed="8"/>
      </left>
      <right style="hair">
        <color indexed="8"/>
      </right>
      <top style="thin">
        <color indexed="64"/>
      </top>
      <bottom/>
      <diagonal/>
    </border>
    <border>
      <left style="thin">
        <color indexed="8"/>
      </left>
      <right style="hair">
        <color indexed="64"/>
      </right>
      <top/>
      <bottom style="hair">
        <color indexed="8"/>
      </bottom>
      <diagonal/>
    </border>
    <border>
      <left style="hair">
        <color indexed="64"/>
      </left>
      <right style="hair">
        <color indexed="8"/>
      </right>
      <top style="hair">
        <color indexed="64"/>
      </top>
      <bottom style="hair">
        <color indexed="8"/>
      </bottom>
      <diagonal/>
    </border>
    <border>
      <left style="hair">
        <color indexed="8"/>
      </left>
      <right/>
      <top style="thin">
        <color indexed="8"/>
      </top>
      <bottom style="thin">
        <color indexed="8"/>
      </bottom>
      <diagonal/>
    </border>
    <border>
      <left style="hair">
        <color indexed="8"/>
      </left>
      <right style="hair">
        <color indexed="8"/>
      </right>
      <top style="hair">
        <color indexed="64"/>
      </top>
      <bottom/>
      <diagonal/>
    </border>
    <border>
      <left style="hair">
        <color indexed="8"/>
      </left>
      <right style="hair">
        <color indexed="64"/>
      </right>
      <top style="hair">
        <color indexed="64"/>
      </top>
      <bottom/>
      <diagonal/>
    </border>
    <border>
      <left style="hair">
        <color indexed="64"/>
      </left>
      <right style="hair">
        <color indexed="8"/>
      </right>
      <top/>
      <bottom style="hair">
        <color indexed="64"/>
      </bottom>
      <diagonal/>
    </border>
    <border>
      <left style="hair">
        <color indexed="8"/>
      </left>
      <right/>
      <top style="hair">
        <color indexed="64"/>
      </top>
      <bottom/>
      <diagonal/>
    </border>
    <border>
      <left/>
      <right style="hair">
        <color indexed="8"/>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8"/>
      </top>
      <bottom style="thin">
        <color indexed="8"/>
      </bottom>
      <diagonal/>
    </border>
  </borders>
  <cellStyleXfs count="67">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0" borderId="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4" fillId="0" borderId="0" applyFont="0" applyFill="0" applyBorder="0" applyAlignment="0" applyProtection="0"/>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6" fillId="0" borderId="0"/>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24" fillId="0" borderId="0"/>
    <xf numFmtId="0" fontId="8" fillId="0" borderId="0">
      <alignment vertical="center"/>
    </xf>
    <xf numFmtId="0" fontId="32" fillId="0" borderId="0"/>
    <xf numFmtId="0" fontId="25" fillId="0" borderId="0"/>
    <xf numFmtId="0" fontId="6" fillId="0" borderId="0">
      <alignment vertical="center"/>
    </xf>
    <xf numFmtId="0" fontId="4" fillId="0" borderId="0"/>
    <xf numFmtId="0" fontId="26" fillId="4" borderId="0" applyNumberFormat="0" applyBorder="0" applyAlignment="0" applyProtection="0">
      <alignment vertical="center"/>
    </xf>
    <xf numFmtId="0" fontId="6" fillId="0" borderId="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0" fontId="3" fillId="0" borderId="0">
      <alignment vertical="center"/>
    </xf>
    <xf numFmtId="6" fontId="6" fillId="0" borderId="0" applyFont="0" applyFill="0" applyBorder="0" applyAlignment="0" applyProtection="0">
      <alignment vertical="center"/>
    </xf>
    <xf numFmtId="0" fontId="2" fillId="0" borderId="0">
      <alignment vertical="center"/>
    </xf>
    <xf numFmtId="0" fontId="6" fillId="0" borderId="0">
      <alignment vertical="center"/>
    </xf>
    <xf numFmtId="0" fontId="37" fillId="0" borderId="0">
      <alignment vertical="center"/>
    </xf>
    <xf numFmtId="178" fontId="6" fillId="0" borderId="0" applyBorder="0" applyProtection="0">
      <alignment vertical="center"/>
    </xf>
  </cellStyleXfs>
  <cellXfs count="552">
    <xf numFmtId="0" fontId="0" fillId="0" borderId="0" xfId="0"/>
    <xf numFmtId="0" fontId="6" fillId="0" borderId="0" xfId="0" applyFont="1"/>
    <xf numFmtId="3" fontId="6" fillId="0" borderId="0" xfId="55" applyNumberFormat="1" applyFont="1" applyAlignment="1">
      <alignment horizontal="left" vertical="center"/>
    </xf>
    <xf numFmtId="3" fontId="6" fillId="0" borderId="0" xfId="55" applyNumberFormat="1" applyFont="1" applyAlignment="1">
      <alignment vertical="center"/>
    </xf>
    <xf numFmtId="3" fontId="24" fillId="0" borderId="0" xfId="55" applyNumberFormat="1" applyFont="1" applyAlignment="1">
      <alignment horizontal="center" vertical="center"/>
    </xf>
    <xf numFmtId="3" fontId="6" fillId="0" borderId="0" xfId="55" applyNumberFormat="1" applyFont="1" applyAlignment="1">
      <alignment horizontal="center" vertical="center"/>
    </xf>
    <xf numFmtId="38" fontId="6" fillId="0" borderId="0" xfId="35" applyFont="1" applyFill="1" applyBorder="1" applyAlignment="1">
      <alignment vertical="center"/>
    </xf>
    <xf numFmtId="0" fontId="33" fillId="0" borderId="0" xfId="53" applyFont="1" applyAlignment="1">
      <alignment horizontal="left" vertical="center"/>
    </xf>
    <xf numFmtId="0" fontId="34" fillId="0" borderId="0" xfId="53" applyFont="1" applyAlignment="1" applyProtection="1">
      <alignment horizontal="right" vertical="center"/>
      <protection locked="0"/>
    </xf>
    <xf numFmtId="0" fontId="33" fillId="26" borderId="0" xfId="53" applyFont="1" applyFill="1" applyAlignment="1">
      <alignment horizontal="left" vertical="center"/>
    </xf>
    <xf numFmtId="0" fontId="30" fillId="24" borderId="11" xfId="0" applyFont="1" applyFill="1" applyBorder="1" applyAlignment="1">
      <alignment horizontal="center" vertical="center"/>
    </xf>
    <xf numFmtId="0" fontId="30" fillId="24" borderId="10" xfId="0" applyFont="1" applyFill="1" applyBorder="1"/>
    <xf numFmtId="0" fontId="30" fillId="24" borderId="11" xfId="0" applyFont="1" applyFill="1" applyBorder="1"/>
    <xf numFmtId="0" fontId="30" fillId="24" borderId="26" xfId="0" applyFont="1" applyFill="1" applyBorder="1"/>
    <xf numFmtId="0" fontId="30" fillId="27" borderId="35" xfId="0" applyFont="1" applyFill="1" applyBorder="1"/>
    <xf numFmtId="0" fontId="30" fillId="27" borderId="36" xfId="0" applyFont="1" applyFill="1" applyBorder="1"/>
    <xf numFmtId="0" fontId="30" fillId="27" borderId="37" xfId="0" applyFont="1" applyFill="1" applyBorder="1" applyAlignment="1">
      <alignment horizontal="center" vertical="center"/>
    </xf>
    <xf numFmtId="38" fontId="30" fillId="27" borderId="38" xfId="35" applyFont="1" applyFill="1" applyBorder="1" applyAlignment="1">
      <alignment vertical="center"/>
    </xf>
    <xf numFmtId="3" fontId="6" fillId="0" borderId="0" xfId="55" applyNumberFormat="1" applyFont="1" applyAlignment="1">
      <alignment horizontal="centerContinuous" vertical="center"/>
    </xf>
    <xf numFmtId="0" fontId="30" fillId="0" borderId="0" xfId="53" applyFont="1" applyAlignment="1">
      <alignment horizontal="left" vertical="center"/>
    </xf>
    <xf numFmtId="3" fontId="6" fillId="0" borderId="0" xfId="55" applyNumberFormat="1" applyFont="1" applyAlignment="1">
      <alignment horizontal="right" vertical="center"/>
    </xf>
    <xf numFmtId="3" fontId="24" fillId="0" borderId="0" xfId="55" applyNumberFormat="1" applyFont="1" applyAlignment="1">
      <alignment vertical="center"/>
    </xf>
    <xf numFmtId="3" fontId="28" fillId="25" borderId="46" xfId="55" applyNumberFormat="1" applyFont="1" applyFill="1" applyBorder="1" applyAlignment="1">
      <alignment horizontal="center" vertical="center"/>
    </xf>
    <xf numFmtId="3" fontId="24" fillId="0" borderId="47" xfId="55" applyNumberFormat="1" applyFont="1" applyBorder="1" applyAlignment="1">
      <alignment horizontal="center" vertical="center"/>
    </xf>
    <xf numFmtId="3" fontId="24" fillId="0" borderId="53" xfId="55" applyNumberFormat="1" applyFont="1" applyBorder="1" applyAlignment="1">
      <alignment vertical="center"/>
    </xf>
    <xf numFmtId="3" fontId="6" fillId="0" borderId="47" xfId="55" applyNumberFormat="1" applyFont="1" applyBorder="1" applyAlignment="1">
      <alignment vertical="center"/>
    </xf>
    <xf numFmtId="3" fontId="24" fillId="0" borderId="58" xfId="55" applyNumberFormat="1" applyFont="1" applyBorder="1" applyAlignment="1">
      <alignment vertical="center"/>
    </xf>
    <xf numFmtId="0" fontId="31" fillId="0" borderId="59" xfId="52" applyFont="1" applyBorder="1" applyAlignment="1">
      <alignment horizontal="left" vertical="center"/>
    </xf>
    <xf numFmtId="3" fontId="31" fillId="0" borderId="59" xfId="55" applyNumberFormat="1" applyFont="1" applyBorder="1" applyAlignment="1">
      <alignment vertical="center"/>
    </xf>
    <xf numFmtId="3" fontId="24" fillId="0" borderId="36" xfId="55" applyNumberFormat="1" applyFont="1" applyBorder="1" applyAlignment="1">
      <alignment vertical="center"/>
    </xf>
    <xf numFmtId="0" fontId="31" fillId="0" borderId="0" xfId="52" applyFont="1" applyAlignment="1">
      <alignment horizontal="left" vertical="center" wrapText="1"/>
    </xf>
    <xf numFmtId="3" fontId="24" fillId="24" borderId="47" xfId="55" applyNumberFormat="1" applyFont="1" applyFill="1" applyBorder="1" applyAlignment="1">
      <alignment horizontal="center" vertical="center"/>
    </xf>
    <xf numFmtId="3" fontId="24" fillId="24" borderId="41" xfId="55" applyNumberFormat="1" applyFont="1" applyFill="1" applyBorder="1" applyAlignment="1">
      <alignment horizontal="center" vertical="center"/>
    </xf>
    <xf numFmtId="3" fontId="24" fillId="0" borderId="54" xfId="55" applyNumberFormat="1" applyFont="1" applyBorder="1" applyAlignment="1">
      <alignment vertical="center"/>
    </xf>
    <xf numFmtId="0" fontId="6" fillId="0" borderId="0" xfId="54">
      <alignment vertical="center"/>
    </xf>
    <xf numFmtId="0" fontId="6" fillId="24" borderId="11" xfId="54" applyFill="1" applyBorder="1" applyAlignment="1">
      <alignment horizontal="center" vertical="center"/>
    </xf>
    <xf numFmtId="0" fontId="6" fillId="24" borderId="10" xfId="54" applyFill="1" applyBorder="1">
      <alignment vertical="center"/>
    </xf>
    <xf numFmtId="0" fontId="6" fillId="24" borderId="11" xfId="54" applyFill="1" applyBorder="1">
      <alignment vertical="center"/>
    </xf>
    <xf numFmtId="0" fontId="6" fillId="24" borderId="26" xfId="54" applyFill="1" applyBorder="1">
      <alignment vertical="center"/>
    </xf>
    <xf numFmtId="0" fontId="6" fillId="0" borderId="63" xfId="54" applyBorder="1">
      <alignment vertical="center"/>
    </xf>
    <xf numFmtId="0" fontId="6" fillId="24" borderId="64" xfId="54" applyFill="1" applyBorder="1">
      <alignment vertical="center"/>
    </xf>
    <xf numFmtId="0" fontId="6" fillId="24" borderId="34" xfId="54" applyFill="1" applyBorder="1">
      <alignment vertical="center"/>
    </xf>
    <xf numFmtId="0" fontId="6" fillId="24" borderId="28" xfId="54" applyFill="1" applyBorder="1">
      <alignment vertical="center"/>
    </xf>
    <xf numFmtId="0" fontId="6" fillId="24" borderId="13" xfId="54" applyFill="1" applyBorder="1">
      <alignment vertical="center"/>
    </xf>
    <xf numFmtId="0" fontId="6" fillId="24" borderId="65" xfId="54" applyFill="1" applyBorder="1">
      <alignment vertical="center"/>
    </xf>
    <xf numFmtId="0" fontId="6" fillId="27" borderId="66" xfId="54" applyFill="1" applyBorder="1">
      <alignment vertical="center"/>
    </xf>
    <xf numFmtId="0" fontId="6" fillId="0" borderId="67" xfId="0" applyFont="1" applyBorder="1"/>
    <xf numFmtId="0" fontId="6" fillId="28" borderId="0" xfId="0" applyFont="1" applyFill="1"/>
    <xf numFmtId="38" fontId="30" fillId="29" borderId="69" xfId="35" applyFont="1" applyFill="1" applyBorder="1" applyAlignment="1">
      <alignment vertical="center"/>
    </xf>
    <xf numFmtId="38" fontId="30" fillId="29" borderId="71" xfId="35" applyFont="1" applyFill="1" applyBorder="1" applyAlignment="1">
      <alignment vertical="center"/>
    </xf>
    <xf numFmtId="38" fontId="30" fillId="29" borderId="72" xfId="35" applyFont="1" applyFill="1" applyBorder="1" applyAlignment="1">
      <alignment vertical="center"/>
    </xf>
    <xf numFmtId="38" fontId="30" fillId="29" borderId="19" xfId="35" applyFont="1" applyFill="1" applyBorder="1" applyAlignment="1">
      <alignment vertical="center"/>
    </xf>
    <xf numFmtId="0" fontId="6" fillId="0" borderId="63" xfId="0" applyFont="1" applyBorder="1"/>
    <xf numFmtId="3" fontId="28" fillId="25" borderId="60" xfId="55" applyNumberFormat="1" applyFont="1" applyFill="1" applyBorder="1" applyAlignment="1">
      <alignment horizontal="center" vertical="center"/>
    </xf>
    <xf numFmtId="3" fontId="28" fillId="25" borderId="40" xfId="55" applyNumberFormat="1" applyFont="1" applyFill="1" applyBorder="1" applyAlignment="1">
      <alignment horizontal="center" vertical="center"/>
    </xf>
    <xf numFmtId="3" fontId="28" fillId="25" borderId="61" xfId="55" applyNumberFormat="1" applyFont="1" applyFill="1" applyBorder="1" applyAlignment="1">
      <alignment horizontal="center" vertical="center"/>
    </xf>
    <xf numFmtId="3" fontId="24" fillId="0" borderId="88" xfId="55" applyNumberFormat="1" applyFont="1" applyBorder="1" applyAlignment="1">
      <alignment vertical="center"/>
    </xf>
    <xf numFmtId="176" fontId="6" fillId="0" borderId="0" xfId="55" applyNumberFormat="1" applyFont="1" applyAlignment="1">
      <alignment vertical="center"/>
    </xf>
    <xf numFmtId="38" fontId="6" fillId="0" borderId="11" xfId="35" applyFont="1" applyFill="1" applyBorder="1" applyAlignment="1">
      <alignment vertical="center" shrinkToFit="1"/>
    </xf>
    <xf numFmtId="38" fontId="6" fillId="0" borderId="11" xfId="35" applyFont="1" applyBorder="1" applyAlignment="1">
      <alignment vertical="center" shrinkToFit="1"/>
    </xf>
    <xf numFmtId="38" fontId="6" fillId="0" borderId="23" xfId="35" applyFont="1" applyFill="1" applyBorder="1" applyAlignment="1">
      <alignment vertical="center" shrinkToFit="1"/>
    </xf>
    <xf numFmtId="38" fontId="6" fillId="0" borderId="13" xfId="35" applyFont="1" applyFill="1" applyBorder="1" applyAlignment="1">
      <alignment vertical="center" shrinkToFit="1"/>
    </xf>
    <xf numFmtId="38" fontId="6" fillId="0" borderId="89" xfId="35" applyFont="1" applyFill="1" applyBorder="1" applyAlignment="1">
      <alignment vertical="center" shrinkToFit="1"/>
    </xf>
    <xf numFmtId="38" fontId="6" fillId="0" borderId="19" xfId="35" applyFont="1" applyBorder="1" applyAlignment="1">
      <alignment vertical="center" shrinkToFit="1"/>
    </xf>
    <xf numFmtId="38" fontId="6" fillId="25" borderId="69" xfId="35" applyFont="1" applyFill="1" applyBorder="1" applyAlignment="1">
      <alignment vertical="center" shrinkToFit="1"/>
    </xf>
    <xf numFmtId="38" fontId="6" fillId="25" borderId="70" xfId="35" applyFont="1" applyFill="1" applyBorder="1" applyAlignment="1">
      <alignment vertical="center" shrinkToFit="1"/>
    </xf>
    <xf numFmtId="38" fontId="6" fillId="25" borderId="71" xfId="35" applyFont="1" applyFill="1" applyBorder="1" applyAlignment="1">
      <alignment vertical="center" shrinkToFit="1"/>
    </xf>
    <xf numFmtId="38" fontId="6" fillId="25" borderId="76" xfId="35" applyFont="1" applyFill="1" applyBorder="1" applyAlignment="1">
      <alignment vertical="center" shrinkToFit="1"/>
    </xf>
    <xf numFmtId="38" fontId="6" fillId="25" borderId="72" xfId="35" applyFont="1" applyFill="1" applyBorder="1" applyAlignment="1">
      <alignment vertical="center" shrinkToFit="1"/>
    </xf>
    <xf numFmtId="38" fontId="6" fillId="25" borderId="84" xfId="35" applyFont="1" applyFill="1" applyBorder="1" applyAlignment="1">
      <alignment vertical="center" shrinkToFit="1"/>
    </xf>
    <xf numFmtId="38" fontId="6" fillId="25" borderId="78" xfId="35" applyFont="1" applyFill="1" applyBorder="1" applyAlignment="1">
      <alignment vertical="center" shrinkToFit="1"/>
    </xf>
    <xf numFmtId="38" fontId="6" fillId="25" borderId="80" xfId="35" applyFont="1" applyFill="1" applyBorder="1" applyAlignment="1">
      <alignment vertical="center" shrinkToFit="1"/>
    </xf>
    <xf numFmtId="38" fontId="6" fillId="25" borderId="75" xfId="35" applyFont="1" applyFill="1" applyBorder="1" applyAlignment="1">
      <alignment vertical="center" shrinkToFit="1"/>
    </xf>
    <xf numFmtId="38" fontId="6" fillId="25" borderId="73" xfId="35" applyFont="1" applyFill="1" applyBorder="1" applyAlignment="1">
      <alignment vertical="center" shrinkToFit="1"/>
    </xf>
    <xf numFmtId="38" fontId="6" fillId="25" borderId="74" xfId="35" applyFont="1" applyFill="1" applyBorder="1" applyAlignment="1">
      <alignment vertical="center" shrinkToFit="1"/>
    </xf>
    <xf numFmtId="38" fontId="6" fillId="25" borderId="90" xfId="35" applyFont="1" applyFill="1" applyBorder="1" applyAlignment="1">
      <alignment vertical="center" shrinkToFit="1"/>
    </xf>
    <xf numFmtId="38" fontId="6" fillId="25" borderId="92" xfId="35" applyFont="1" applyFill="1" applyBorder="1" applyAlignment="1">
      <alignment vertical="center" shrinkToFit="1"/>
    </xf>
    <xf numFmtId="38" fontId="6" fillId="25" borderId="83" xfId="35" applyFont="1" applyFill="1" applyBorder="1" applyAlignment="1">
      <alignment vertical="center" shrinkToFit="1"/>
    </xf>
    <xf numFmtId="38" fontId="6" fillId="25" borderId="77" xfId="35" applyFont="1" applyFill="1" applyBorder="1" applyAlignment="1">
      <alignment vertical="center" shrinkToFit="1"/>
    </xf>
    <xf numFmtId="38" fontId="6" fillId="25" borderId="93" xfId="35" applyFont="1" applyFill="1" applyBorder="1" applyAlignment="1">
      <alignment vertical="center" shrinkToFit="1"/>
    </xf>
    <xf numFmtId="38" fontId="6" fillId="25" borderId="81" xfId="35" applyFont="1" applyFill="1" applyBorder="1" applyAlignment="1">
      <alignment vertical="center" shrinkToFit="1"/>
    </xf>
    <xf numFmtId="38" fontId="6" fillId="25" borderId="94" xfId="35" applyFont="1" applyFill="1" applyBorder="1" applyAlignment="1">
      <alignment vertical="center" shrinkToFit="1"/>
    </xf>
    <xf numFmtId="38" fontId="6" fillId="25" borderId="97" xfId="35" applyFont="1" applyFill="1" applyBorder="1" applyAlignment="1">
      <alignment vertical="center" shrinkToFit="1"/>
    </xf>
    <xf numFmtId="38" fontId="6" fillId="25" borderId="19" xfId="35" applyFont="1" applyFill="1" applyBorder="1" applyAlignment="1">
      <alignment vertical="center" shrinkToFit="1"/>
    </xf>
    <xf numFmtId="38" fontId="6" fillId="25" borderId="82" xfId="35" applyFont="1" applyFill="1" applyBorder="1" applyAlignment="1">
      <alignment vertical="center" shrinkToFit="1"/>
    </xf>
    <xf numFmtId="38" fontId="6" fillId="25" borderId="79" xfId="35" applyFont="1" applyFill="1" applyBorder="1" applyAlignment="1">
      <alignment vertical="center" shrinkToFit="1"/>
    </xf>
    <xf numFmtId="38" fontId="6" fillId="25" borderId="98" xfId="35" applyFont="1" applyFill="1" applyBorder="1" applyAlignment="1">
      <alignment vertical="center" shrinkToFit="1"/>
    </xf>
    <xf numFmtId="38" fontId="6" fillId="27" borderId="99" xfId="35" applyFont="1" applyFill="1" applyBorder="1" applyAlignment="1">
      <alignment vertical="center" shrinkToFit="1"/>
    </xf>
    <xf numFmtId="38" fontId="6" fillId="27" borderId="100" xfId="35" applyFont="1" applyFill="1" applyBorder="1" applyAlignment="1">
      <alignment vertical="center" shrinkToFit="1"/>
    </xf>
    <xf numFmtId="38" fontId="6" fillId="27" borderId="101" xfId="35" applyFont="1" applyFill="1" applyBorder="1" applyAlignment="1">
      <alignment vertical="center" shrinkToFit="1"/>
    </xf>
    <xf numFmtId="38" fontId="6" fillId="27" borderId="102" xfId="35" applyFont="1" applyFill="1" applyBorder="1" applyAlignment="1">
      <alignment vertical="center" shrinkToFit="1"/>
    </xf>
    <xf numFmtId="38" fontId="6" fillId="27" borderId="103" xfId="35" applyFont="1" applyFill="1" applyBorder="1" applyAlignment="1">
      <alignment vertical="center" shrinkToFit="1"/>
    </xf>
    <xf numFmtId="0" fontId="6" fillId="0" borderId="0" xfId="57">
      <alignment vertical="center"/>
    </xf>
    <xf numFmtId="0" fontId="6" fillId="0" borderId="36" xfId="57" applyBorder="1">
      <alignment vertical="center"/>
    </xf>
    <xf numFmtId="0" fontId="29" fillId="30" borderId="57" xfId="57" applyFont="1" applyFill="1" applyBorder="1" applyAlignment="1">
      <alignment horizontal="center" vertical="center" wrapText="1"/>
    </xf>
    <xf numFmtId="0" fontId="29" fillId="30" borderId="22" xfId="57" applyFont="1" applyFill="1" applyBorder="1" applyAlignment="1">
      <alignment horizontal="center" vertical="center" wrapText="1"/>
    </xf>
    <xf numFmtId="0" fontId="29" fillId="30" borderId="58" xfId="57" applyFont="1" applyFill="1" applyBorder="1" applyAlignment="1">
      <alignment horizontal="center" vertical="center" wrapText="1"/>
    </xf>
    <xf numFmtId="0" fontId="7" fillId="0" borderId="0" xfId="57" applyFont="1">
      <alignment vertical="center"/>
    </xf>
    <xf numFmtId="177" fontId="6" fillId="0" borderId="0" xfId="57" applyNumberFormat="1">
      <alignment vertical="center"/>
    </xf>
    <xf numFmtId="177" fontId="24" fillId="0" borderId="57" xfId="57" applyNumberFormat="1" applyFont="1" applyBorder="1" applyAlignment="1">
      <alignment vertical="center" shrinkToFit="1"/>
    </xf>
    <xf numFmtId="177" fontId="24" fillId="0" borderId="22" xfId="57" applyNumberFormat="1" applyFont="1" applyBorder="1" applyAlignment="1">
      <alignment vertical="center" shrinkToFit="1"/>
    </xf>
    <xf numFmtId="177" fontId="24" fillId="0" borderId="58" xfId="57" applyNumberFormat="1" applyFont="1" applyBorder="1" applyAlignment="1">
      <alignment vertical="center" shrinkToFit="1"/>
    </xf>
    <xf numFmtId="177" fontId="24" fillId="30" borderId="125" xfId="57" applyNumberFormat="1" applyFont="1" applyFill="1" applyBorder="1" applyAlignment="1">
      <alignment horizontal="right" vertical="center" shrinkToFit="1"/>
    </xf>
    <xf numFmtId="177" fontId="24" fillId="0" borderId="52" xfId="57" applyNumberFormat="1" applyFont="1" applyBorder="1" applyAlignment="1">
      <alignment vertical="center" shrinkToFit="1"/>
    </xf>
    <xf numFmtId="177" fontId="24" fillId="0" borderId="50" xfId="57" applyNumberFormat="1" applyFont="1" applyBorder="1" applyAlignment="1">
      <alignment vertical="center" shrinkToFit="1"/>
    </xf>
    <xf numFmtId="177" fontId="24" fillId="0" borderId="53" xfId="57" applyNumberFormat="1" applyFont="1" applyBorder="1" applyAlignment="1">
      <alignment vertical="center" shrinkToFit="1"/>
    </xf>
    <xf numFmtId="177" fontId="24" fillId="0" borderId="120" xfId="57" applyNumberFormat="1" applyFont="1" applyBorder="1" applyAlignment="1">
      <alignment vertical="center" shrinkToFit="1"/>
    </xf>
    <xf numFmtId="177" fontId="24" fillId="0" borderId="121" xfId="57" applyNumberFormat="1" applyFont="1" applyBorder="1" applyAlignment="1">
      <alignment vertical="center" shrinkToFit="1"/>
    </xf>
    <xf numFmtId="177" fontId="24" fillId="0" borderId="118" xfId="57" applyNumberFormat="1" applyFont="1" applyBorder="1" applyAlignment="1">
      <alignment vertical="center" shrinkToFit="1"/>
    </xf>
    <xf numFmtId="177" fontId="24" fillId="30" borderId="42" xfId="57" applyNumberFormat="1" applyFont="1" applyFill="1" applyBorder="1" applyAlignment="1">
      <alignment horizontal="right" vertical="center" shrinkToFit="1"/>
    </xf>
    <xf numFmtId="177" fontId="24" fillId="30" borderId="44" xfId="57" applyNumberFormat="1" applyFont="1" applyFill="1" applyBorder="1" applyAlignment="1">
      <alignment horizontal="right" vertical="center" shrinkToFit="1"/>
    </xf>
    <xf numFmtId="177" fontId="24" fillId="30" borderId="46" xfId="57" applyNumberFormat="1" applyFont="1" applyFill="1" applyBorder="1" applyAlignment="1">
      <alignment horizontal="right" vertical="center" shrinkToFit="1"/>
    </xf>
    <xf numFmtId="177" fontId="24" fillId="30" borderId="60" xfId="57" applyNumberFormat="1" applyFont="1" applyFill="1" applyBorder="1" applyAlignment="1">
      <alignment vertical="center" shrinkToFit="1"/>
    </xf>
    <xf numFmtId="177" fontId="24" fillId="30" borderId="40" xfId="57" applyNumberFormat="1" applyFont="1" applyFill="1" applyBorder="1" applyAlignment="1">
      <alignment vertical="center" shrinkToFit="1"/>
    </xf>
    <xf numFmtId="177" fontId="24" fillId="30" borderId="46" xfId="57" applyNumberFormat="1" applyFont="1" applyFill="1" applyBorder="1" applyAlignment="1">
      <alignment vertical="center" shrinkToFit="1"/>
    </xf>
    <xf numFmtId="0" fontId="24" fillId="30" borderId="56" xfId="57" applyFont="1" applyFill="1" applyBorder="1">
      <alignment vertical="center"/>
    </xf>
    <xf numFmtId="0" fontId="24" fillId="30" borderId="127" xfId="57" applyFont="1" applyFill="1" applyBorder="1">
      <alignment vertical="center"/>
    </xf>
    <xf numFmtId="0" fontId="24" fillId="30" borderId="119" xfId="57" applyFont="1" applyFill="1" applyBorder="1">
      <alignment vertical="center"/>
    </xf>
    <xf numFmtId="0" fontId="34" fillId="0" borderId="0" xfId="57" applyFont="1">
      <alignment vertical="center"/>
    </xf>
    <xf numFmtId="3" fontId="27" fillId="0" borderId="49" xfId="55" applyNumberFormat="1" applyFont="1" applyBorder="1" applyAlignment="1">
      <alignment horizontal="right" vertical="center"/>
    </xf>
    <xf numFmtId="3" fontId="27" fillId="0" borderId="50" xfId="55" applyNumberFormat="1" applyFont="1" applyBorder="1" applyAlignment="1">
      <alignment horizontal="right" vertical="center"/>
    </xf>
    <xf numFmtId="3" fontId="27" fillId="0" borderId="51" xfId="55" applyNumberFormat="1" applyFont="1" applyBorder="1" applyAlignment="1">
      <alignment horizontal="right" vertical="center"/>
    </xf>
    <xf numFmtId="3" fontId="27" fillId="0" borderId="52" xfId="55" applyNumberFormat="1" applyFont="1" applyBorder="1" applyAlignment="1">
      <alignment horizontal="right" vertical="center"/>
    </xf>
    <xf numFmtId="3" fontId="27" fillId="0" borderId="52" xfId="55" applyNumberFormat="1" applyFont="1" applyBorder="1" applyAlignment="1">
      <alignment vertical="center"/>
    </xf>
    <xf numFmtId="3" fontId="27" fillId="0" borderId="50" xfId="55" applyNumberFormat="1" applyFont="1" applyBorder="1" applyAlignment="1">
      <alignment vertical="center"/>
    </xf>
    <xf numFmtId="3" fontId="27" fillId="0" borderId="51" xfId="55" applyNumberFormat="1" applyFont="1" applyBorder="1" applyAlignment="1">
      <alignment vertical="center"/>
    </xf>
    <xf numFmtId="3" fontId="27" fillId="0" borderId="53" xfId="55" applyNumberFormat="1" applyFont="1" applyBorder="1" applyAlignment="1">
      <alignment vertical="center"/>
    </xf>
    <xf numFmtId="3" fontId="27" fillId="0" borderId="49" xfId="55" applyNumberFormat="1" applyFont="1" applyBorder="1" applyAlignment="1">
      <alignment vertical="center"/>
    </xf>
    <xf numFmtId="3" fontId="27" fillId="0" borderId="55" xfId="55" applyNumberFormat="1" applyFont="1" applyBorder="1" applyAlignment="1">
      <alignment horizontal="right" vertical="center"/>
    </xf>
    <xf numFmtId="3" fontId="27" fillId="0" borderId="22" xfId="55" applyNumberFormat="1" applyFont="1" applyBorder="1" applyAlignment="1">
      <alignment horizontal="right" vertical="center"/>
    </xf>
    <xf numFmtId="3" fontId="27" fillId="0" borderId="56" xfId="55" applyNumberFormat="1" applyFont="1" applyBorder="1" applyAlignment="1">
      <alignment horizontal="right" vertical="center"/>
    </xf>
    <xf numFmtId="3" fontId="27" fillId="0" borderId="57" xfId="55" applyNumberFormat="1" applyFont="1" applyBorder="1" applyAlignment="1">
      <alignment horizontal="right" vertical="center"/>
    </xf>
    <xf numFmtId="3" fontId="27" fillId="0" borderId="57" xfId="55" applyNumberFormat="1" applyFont="1" applyBorder="1" applyAlignment="1">
      <alignment vertical="center"/>
    </xf>
    <xf numFmtId="3" fontId="27" fillId="0" borderId="22" xfId="55" applyNumberFormat="1" applyFont="1" applyBorder="1" applyAlignment="1">
      <alignment vertical="center"/>
    </xf>
    <xf numFmtId="3" fontId="27" fillId="0" borderId="56" xfId="55" applyNumberFormat="1" applyFont="1" applyBorder="1" applyAlignment="1">
      <alignment vertical="center"/>
    </xf>
    <xf numFmtId="3" fontId="27" fillId="0" borderId="58" xfId="55" applyNumberFormat="1" applyFont="1" applyBorder="1" applyAlignment="1">
      <alignment vertical="center"/>
    </xf>
    <xf numFmtId="3" fontId="27" fillId="0" borderId="55" xfId="55" applyNumberFormat="1" applyFont="1" applyBorder="1" applyAlignment="1">
      <alignment vertical="center"/>
    </xf>
    <xf numFmtId="3" fontId="27" fillId="0" borderId="85" xfId="55" applyNumberFormat="1" applyFont="1" applyBorder="1" applyAlignment="1">
      <alignment vertical="center"/>
    </xf>
    <xf numFmtId="3" fontId="27" fillId="0" borderId="86" xfId="55" applyNumberFormat="1" applyFont="1" applyBorder="1" applyAlignment="1">
      <alignment vertical="center"/>
    </xf>
    <xf numFmtId="3" fontId="27" fillId="0" borderId="87" xfId="55" applyNumberFormat="1" applyFont="1" applyBorder="1" applyAlignment="1">
      <alignment vertical="center"/>
    </xf>
    <xf numFmtId="3" fontId="6" fillId="24" borderId="39" xfId="55" applyNumberFormat="1" applyFont="1" applyFill="1" applyBorder="1" applyAlignment="1">
      <alignment horizontal="centerContinuous" vertical="center"/>
    </xf>
    <xf numFmtId="3" fontId="6" fillId="24" borderId="40" xfId="55" applyNumberFormat="1" applyFont="1" applyFill="1" applyBorder="1" applyAlignment="1">
      <alignment horizontal="centerContinuous" vertical="center"/>
    </xf>
    <xf numFmtId="3" fontId="6" fillId="24" borderId="41" xfId="55" applyNumberFormat="1" applyFont="1" applyFill="1" applyBorder="1" applyAlignment="1">
      <alignment horizontal="centerContinuous" vertical="center"/>
    </xf>
    <xf numFmtId="3" fontId="6" fillId="24" borderId="42" xfId="55" applyNumberFormat="1" applyFont="1" applyFill="1" applyBorder="1" applyAlignment="1">
      <alignment horizontal="centerContinuous" vertical="center"/>
    </xf>
    <xf numFmtId="3" fontId="6" fillId="25" borderId="43" xfId="55" applyNumberFormat="1" applyFont="1" applyFill="1" applyBorder="1" applyAlignment="1">
      <alignment horizontal="center" vertical="center"/>
    </xf>
    <xf numFmtId="3" fontId="6" fillId="25" borderId="44" xfId="55" applyNumberFormat="1" applyFont="1" applyFill="1" applyBorder="1" applyAlignment="1">
      <alignment horizontal="center" vertical="center"/>
    </xf>
    <xf numFmtId="3" fontId="6" fillId="25" borderId="42" xfId="55" applyNumberFormat="1" applyFont="1" applyFill="1" applyBorder="1" applyAlignment="1">
      <alignment horizontal="center" vertical="center"/>
    </xf>
    <xf numFmtId="0" fontId="0" fillId="24" borderId="48" xfId="52" applyFont="1" applyFill="1" applyBorder="1" applyAlignment="1">
      <alignment horizontal="right" vertical="center"/>
    </xf>
    <xf numFmtId="0" fontId="0" fillId="24" borderId="54" xfId="52" applyFont="1" applyFill="1" applyBorder="1" applyAlignment="1">
      <alignment horizontal="right" vertical="center"/>
    </xf>
    <xf numFmtId="3" fontId="36" fillId="0" borderId="47" xfId="55" applyNumberFormat="1" applyFont="1" applyBorder="1" applyAlignment="1">
      <alignment vertical="center"/>
    </xf>
    <xf numFmtId="0" fontId="6" fillId="31" borderId="0" xfId="54" applyFill="1">
      <alignment vertical="center"/>
    </xf>
    <xf numFmtId="0" fontId="0" fillId="24" borderId="10" xfId="54" applyFont="1" applyFill="1" applyBorder="1">
      <alignment vertical="center"/>
    </xf>
    <xf numFmtId="3" fontId="0" fillId="25" borderId="45" xfId="55" applyNumberFormat="1" applyFont="1" applyFill="1" applyBorder="1" applyAlignment="1">
      <alignment horizontal="center" vertical="center"/>
    </xf>
    <xf numFmtId="3" fontId="0" fillId="25" borderId="46" xfId="55" applyNumberFormat="1" applyFont="1" applyFill="1" applyBorder="1" applyAlignment="1">
      <alignment horizontal="center" vertical="center"/>
    </xf>
    <xf numFmtId="38" fontId="6" fillId="28" borderId="23" xfId="35" applyFont="1" applyFill="1" applyBorder="1" applyAlignment="1">
      <alignment vertical="center" shrinkToFit="1"/>
    </xf>
    <xf numFmtId="38" fontId="6" fillId="28" borderId="11" xfId="35" applyFont="1" applyFill="1" applyBorder="1" applyAlignment="1">
      <alignment vertical="center" shrinkToFit="1"/>
    </xf>
    <xf numFmtId="38" fontId="6" fillId="28" borderId="13" xfId="35" applyFont="1" applyFill="1" applyBorder="1" applyAlignment="1">
      <alignment vertical="center" shrinkToFit="1"/>
    </xf>
    <xf numFmtId="177" fontId="24" fillId="30" borderId="133" xfId="57" applyNumberFormat="1" applyFont="1" applyFill="1" applyBorder="1" applyAlignment="1">
      <alignment horizontal="right" vertical="center" shrinkToFit="1"/>
    </xf>
    <xf numFmtId="177" fontId="24" fillId="30" borderId="126" xfId="57" applyNumberFormat="1" applyFont="1" applyFill="1" applyBorder="1" applyAlignment="1">
      <alignment horizontal="right" vertical="center" shrinkToFit="1"/>
    </xf>
    <xf numFmtId="0" fontId="0" fillId="24" borderId="86" xfId="52" applyFont="1" applyFill="1" applyBorder="1" applyAlignment="1">
      <alignment horizontal="right" vertical="center"/>
    </xf>
    <xf numFmtId="38" fontId="6" fillId="28" borderId="89" xfId="35" applyFont="1" applyFill="1" applyBorder="1" applyAlignment="1">
      <alignment vertical="center" shrinkToFit="1"/>
    </xf>
    <xf numFmtId="38" fontId="6" fillId="28" borderId="26" xfId="35" applyFont="1" applyFill="1" applyBorder="1" applyAlignment="1">
      <alignment vertical="center" shrinkToFit="1"/>
    </xf>
    <xf numFmtId="38" fontId="6" fillId="28" borderId="31" xfId="35" applyFont="1" applyFill="1" applyBorder="1" applyAlignment="1">
      <alignment vertical="center" shrinkToFit="1"/>
    </xf>
    <xf numFmtId="38" fontId="6" fillId="28" borderId="27" xfId="35" applyFont="1" applyFill="1" applyBorder="1" applyAlignment="1">
      <alignment vertical="center" shrinkToFit="1"/>
    </xf>
    <xf numFmtId="38" fontId="6" fillId="28" borderId="28" xfId="35" applyFont="1" applyFill="1" applyBorder="1" applyAlignment="1">
      <alignment vertical="center" shrinkToFit="1"/>
    </xf>
    <xf numFmtId="38" fontId="6" fillId="28" borderId="91" xfId="35" applyFont="1" applyFill="1" applyBorder="1" applyAlignment="1">
      <alignment vertical="center" shrinkToFit="1"/>
    </xf>
    <xf numFmtId="38" fontId="6" fillId="28" borderId="10" xfId="35" applyFont="1" applyFill="1" applyBorder="1" applyAlignment="1">
      <alignment vertical="center" shrinkToFit="1"/>
    </xf>
    <xf numFmtId="38" fontId="6" fillId="28" borderId="95" xfId="35" applyFont="1" applyFill="1" applyBorder="1" applyAlignment="1">
      <alignment vertical="center" shrinkToFit="1"/>
    </xf>
    <xf numFmtId="38" fontId="6" fillId="28" borderId="30" xfId="35" applyFont="1" applyFill="1" applyBorder="1" applyAlignment="1">
      <alignment vertical="center" shrinkToFit="1"/>
    </xf>
    <xf numFmtId="38" fontId="6" fillId="28" borderId="33" xfId="35" applyFont="1" applyFill="1" applyBorder="1" applyAlignment="1">
      <alignment vertical="center" shrinkToFit="1"/>
    </xf>
    <xf numFmtId="38" fontId="30" fillId="28" borderId="11" xfId="35" applyFont="1" applyFill="1" applyBorder="1" applyAlignment="1">
      <alignment vertical="center"/>
    </xf>
    <xf numFmtId="38" fontId="30" fillId="28" borderId="23" xfId="35" applyFont="1" applyFill="1" applyBorder="1" applyAlignment="1">
      <alignment vertical="center"/>
    </xf>
    <xf numFmtId="38" fontId="30" fillId="28" borderId="34" xfId="35" applyFont="1" applyFill="1" applyBorder="1" applyAlignment="1">
      <alignment vertical="center"/>
    </xf>
    <xf numFmtId="38" fontId="30" fillId="28" borderId="26" xfId="35" applyFont="1" applyFill="1" applyBorder="1" applyAlignment="1">
      <alignment vertical="center"/>
    </xf>
    <xf numFmtId="38" fontId="30" fillId="28" borderId="27" xfId="35" applyFont="1" applyFill="1" applyBorder="1" applyAlignment="1">
      <alignment vertical="center"/>
    </xf>
    <xf numFmtId="38" fontId="30" fillId="28" borderId="10" xfId="35" applyFont="1" applyFill="1" applyBorder="1" applyAlignment="1">
      <alignment vertical="center"/>
    </xf>
    <xf numFmtId="38" fontId="30" fillId="28" borderId="31" xfId="35" applyFont="1" applyFill="1" applyBorder="1" applyAlignment="1">
      <alignment vertical="center"/>
    </xf>
    <xf numFmtId="38" fontId="6" fillId="25" borderId="134" xfId="35" applyFont="1" applyFill="1" applyBorder="1" applyAlignment="1">
      <alignment vertical="center" shrinkToFit="1"/>
    </xf>
    <xf numFmtId="38" fontId="30" fillId="29" borderId="76" xfId="35" applyFont="1" applyFill="1" applyBorder="1" applyAlignment="1">
      <alignment vertical="center"/>
    </xf>
    <xf numFmtId="38" fontId="30" fillId="29" borderId="74" xfId="35" applyFont="1" applyFill="1" applyBorder="1" applyAlignment="1">
      <alignment vertical="center"/>
    </xf>
    <xf numFmtId="38" fontId="30" fillId="29" borderId="135" xfId="35" applyFont="1" applyFill="1" applyBorder="1" applyAlignment="1">
      <alignment vertical="center"/>
    </xf>
    <xf numFmtId="38" fontId="30" fillId="29" borderId="82" xfId="35" applyFont="1" applyFill="1" applyBorder="1" applyAlignment="1">
      <alignment vertical="center"/>
    </xf>
    <xf numFmtId="38" fontId="30" fillId="29" borderId="134" xfId="35" applyFont="1" applyFill="1" applyBorder="1" applyAlignment="1">
      <alignment vertical="center"/>
    </xf>
    <xf numFmtId="38" fontId="30" fillId="29" borderId="84" xfId="35" applyFont="1" applyFill="1" applyBorder="1" applyAlignment="1">
      <alignment vertical="center"/>
    </xf>
    <xf numFmtId="38" fontId="30" fillId="29" borderId="68" xfId="35" applyFont="1" applyFill="1" applyBorder="1" applyAlignment="1">
      <alignment vertical="center"/>
    </xf>
    <xf numFmtId="38" fontId="30" fillId="28" borderId="136" xfId="35" applyFont="1" applyFill="1" applyBorder="1" applyAlignment="1">
      <alignment vertical="center"/>
    </xf>
    <xf numFmtId="38" fontId="30" fillId="29" borderId="137" xfId="35" applyFont="1" applyFill="1" applyBorder="1" applyAlignment="1">
      <alignment vertical="center"/>
    </xf>
    <xf numFmtId="38" fontId="30" fillId="28" borderId="138" xfId="35" applyFont="1" applyFill="1" applyBorder="1" applyAlignment="1">
      <alignment vertical="center"/>
    </xf>
    <xf numFmtId="38" fontId="30" fillId="29" borderId="139" xfId="35" applyFont="1" applyFill="1" applyBorder="1" applyAlignment="1">
      <alignment vertical="center"/>
    </xf>
    <xf numFmtId="38" fontId="30" fillId="28" borderId="96" xfId="35" applyFont="1" applyFill="1" applyBorder="1" applyAlignment="1">
      <alignment vertical="center"/>
    </xf>
    <xf numFmtId="38" fontId="30" fillId="28" borderId="115" xfId="35" applyFont="1" applyFill="1" applyBorder="1" applyAlignment="1">
      <alignment vertical="center"/>
    </xf>
    <xf numFmtId="38" fontId="0" fillId="28" borderId="23" xfId="35" applyFont="1" applyFill="1" applyBorder="1" applyAlignment="1">
      <alignment vertical="center" shrinkToFit="1"/>
    </xf>
    <xf numFmtId="38" fontId="6" fillId="28" borderId="140" xfId="35" applyFont="1" applyFill="1" applyBorder="1" applyAlignment="1">
      <alignment vertical="center" shrinkToFit="1"/>
    </xf>
    <xf numFmtId="38" fontId="30" fillId="29" borderId="94" xfId="35" applyFont="1" applyFill="1" applyBorder="1" applyAlignment="1">
      <alignment vertical="center"/>
    </xf>
    <xf numFmtId="38" fontId="30" fillId="27" borderId="36" xfId="35" applyFont="1" applyFill="1" applyBorder="1" applyAlignment="1">
      <alignment vertical="center"/>
    </xf>
    <xf numFmtId="38" fontId="30" fillId="27" borderId="141" xfId="35" applyFont="1" applyFill="1" applyBorder="1" applyAlignment="1">
      <alignment vertical="center"/>
    </xf>
    <xf numFmtId="38" fontId="30" fillId="27" borderId="142" xfId="35" applyFont="1" applyFill="1" applyBorder="1" applyAlignment="1">
      <alignment vertical="center"/>
    </xf>
    <xf numFmtId="38" fontId="30" fillId="27" borderId="143" xfId="35" applyFont="1" applyFill="1" applyBorder="1" applyAlignment="1">
      <alignment vertical="center"/>
    </xf>
    <xf numFmtId="38" fontId="0" fillId="0" borderId="123" xfId="0" applyNumberFormat="1" applyBorder="1" applyAlignment="1">
      <alignment horizontal="right"/>
    </xf>
    <xf numFmtId="38" fontId="0" fillId="0" borderId="85" xfId="0" applyNumberFormat="1" applyBorder="1" applyAlignment="1">
      <alignment horizontal="right"/>
    </xf>
    <xf numFmtId="38" fontId="0" fillId="0" borderId="147" xfId="0" applyNumberFormat="1" applyBorder="1" applyAlignment="1">
      <alignment horizontal="right"/>
    </xf>
    <xf numFmtId="0" fontId="0" fillId="30" borderId="44" xfId="0" applyFill="1" applyBorder="1" applyAlignment="1">
      <alignment horizontal="center" vertical="center"/>
    </xf>
    <xf numFmtId="0" fontId="0" fillId="24" borderId="11" xfId="54" applyFont="1" applyFill="1" applyBorder="1">
      <alignment vertical="center"/>
    </xf>
    <xf numFmtId="6" fontId="24" fillId="30" borderId="56" xfId="62" applyFont="1" applyFill="1" applyBorder="1">
      <alignment vertical="center"/>
    </xf>
    <xf numFmtId="0" fontId="2" fillId="0" borderId="0" xfId="63">
      <alignment vertical="center"/>
    </xf>
    <xf numFmtId="0" fontId="6" fillId="32" borderId="65" xfId="54" applyFill="1" applyBorder="1">
      <alignment vertical="center"/>
    </xf>
    <xf numFmtId="0" fontId="6" fillId="32" borderId="10" xfId="54" applyFill="1" applyBorder="1">
      <alignment vertical="center"/>
    </xf>
    <xf numFmtId="0" fontId="6" fillId="32" borderId="11" xfId="54" applyFill="1" applyBorder="1">
      <alignment vertical="center"/>
    </xf>
    <xf numFmtId="0" fontId="6" fillId="27" borderId="154" xfId="54" applyFill="1" applyBorder="1">
      <alignment vertical="center"/>
    </xf>
    <xf numFmtId="0" fontId="2" fillId="33" borderId="17" xfId="63" applyFill="1" applyBorder="1">
      <alignment vertical="center"/>
    </xf>
    <xf numFmtId="0" fontId="6" fillId="0" borderId="0" xfId="63" applyFont="1" applyAlignment="1"/>
    <xf numFmtId="0" fontId="6" fillId="24" borderId="82" xfId="54" applyFill="1" applyBorder="1">
      <alignment vertical="center"/>
    </xf>
    <xf numFmtId="0" fontId="6" fillId="24" borderId="19" xfId="54" applyFill="1" applyBorder="1">
      <alignment vertical="center"/>
    </xf>
    <xf numFmtId="0" fontId="2" fillId="30" borderId="158" xfId="63" applyFill="1" applyBorder="1">
      <alignment vertical="center"/>
    </xf>
    <xf numFmtId="0" fontId="2" fillId="0" borderId="136" xfId="63" applyBorder="1">
      <alignment vertical="center"/>
    </xf>
    <xf numFmtId="9" fontId="6" fillId="0" borderId="0" xfId="29" applyFont="1" applyFill="1" applyBorder="1" applyAlignment="1">
      <alignment vertical="center"/>
    </xf>
    <xf numFmtId="3" fontId="24" fillId="0" borderId="0" xfId="55" applyNumberFormat="1" applyFont="1" applyAlignment="1">
      <alignment horizontal="centerContinuous" vertical="center"/>
    </xf>
    <xf numFmtId="0" fontId="6" fillId="0" borderId="0" xfId="55" applyFont="1" applyAlignment="1">
      <alignment vertical="center"/>
    </xf>
    <xf numFmtId="176" fontId="0" fillId="0" borderId="0" xfId="55" applyNumberFormat="1" applyFont="1" applyAlignment="1">
      <alignment vertical="center"/>
    </xf>
    <xf numFmtId="180" fontId="28" fillId="0" borderId="0" xfId="29" applyNumberFormat="1" applyFont="1" applyFill="1" applyBorder="1" applyAlignment="1">
      <alignment vertical="center"/>
    </xf>
    <xf numFmtId="177" fontId="0" fillId="0" borderId="58" xfId="57" applyNumberFormat="1" applyFont="1" applyBorder="1" applyAlignment="1">
      <alignment horizontal="right" vertical="center" shrinkToFit="1"/>
    </xf>
    <xf numFmtId="177" fontId="0" fillId="0" borderId="22" xfId="57" applyNumberFormat="1" applyFont="1" applyBorder="1" applyAlignment="1">
      <alignment horizontal="right" vertical="center" shrinkToFit="1"/>
    </xf>
    <xf numFmtId="177" fontId="0" fillId="0" borderId="57" xfId="57" applyNumberFormat="1" applyFont="1" applyBorder="1" applyAlignment="1">
      <alignment horizontal="right" vertical="center" shrinkToFit="1"/>
    </xf>
    <xf numFmtId="177" fontId="0" fillId="0" borderId="121" xfId="57" applyNumberFormat="1" applyFont="1" applyBorder="1" applyAlignment="1">
      <alignment horizontal="right" vertical="center" shrinkToFit="1"/>
    </xf>
    <xf numFmtId="177" fontId="0" fillId="0" borderId="120" xfId="57" applyNumberFormat="1" applyFont="1" applyBorder="1" applyAlignment="1">
      <alignment horizontal="right" vertical="center" shrinkToFit="1"/>
    </xf>
    <xf numFmtId="177" fontId="0" fillId="0" borderId="118" xfId="57" applyNumberFormat="1" applyFont="1" applyBorder="1" applyAlignment="1">
      <alignment horizontal="right" vertical="center" shrinkToFit="1"/>
    </xf>
    <xf numFmtId="38" fontId="0" fillId="28" borderId="12" xfId="35" applyFont="1" applyFill="1" applyBorder="1" applyAlignment="1">
      <alignment vertical="center"/>
    </xf>
    <xf numFmtId="38" fontId="0" fillId="28" borderId="11" xfId="35" applyFont="1" applyFill="1" applyBorder="1" applyAlignment="1">
      <alignment vertical="center"/>
    </xf>
    <xf numFmtId="38" fontId="0" fillId="28" borderId="24" xfId="35" applyFont="1" applyFill="1" applyBorder="1" applyAlignment="1">
      <alignment vertical="center"/>
    </xf>
    <xf numFmtId="38" fontId="0" fillId="28" borderId="23" xfId="35" applyFont="1" applyFill="1" applyBorder="1" applyAlignment="1">
      <alignment vertical="center"/>
    </xf>
    <xf numFmtId="38" fontId="0" fillId="28" borderId="11" xfId="35" applyFont="1" applyFill="1" applyBorder="1" applyAlignment="1">
      <alignment vertical="center" shrinkToFit="1"/>
    </xf>
    <xf numFmtId="38" fontId="0" fillId="28" borderId="10" xfId="35" applyFont="1" applyFill="1" applyBorder="1" applyAlignment="1">
      <alignment vertical="center" shrinkToFit="1"/>
    </xf>
    <xf numFmtId="38" fontId="0" fillId="28" borderId="24" xfId="35" applyFont="1" applyFill="1" applyBorder="1" applyAlignment="1">
      <alignment vertical="center" shrinkToFit="1"/>
    </xf>
    <xf numFmtId="0" fontId="0" fillId="0" borderId="0" xfId="54" applyFont="1" applyAlignment="1">
      <alignment horizontal="left" vertical="center"/>
    </xf>
    <xf numFmtId="0" fontId="0" fillId="0" borderId="0" xfId="0" applyAlignment="1">
      <alignment vertical="center"/>
    </xf>
    <xf numFmtId="0" fontId="0" fillId="0" borderId="0" xfId="0" applyAlignment="1">
      <alignment horizontal="center" vertical="center"/>
    </xf>
    <xf numFmtId="179" fontId="2" fillId="0" borderId="136" xfId="63" applyNumberFormat="1" applyBorder="1">
      <alignment vertical="center"/>
    </xf>
    <xf numFmtId="179" fontId="2" fillId="0" borderId="162" xfId="63" applyNumberFormat="1" applyBorder="1">
      <alignment vertical="center"/>
    </xf>
    <xf numFmtId="179" fontId="2" fillId="30" borderId="158" xfId="63" applyNumberFormat="1" applyFill="1" applyBorder="1">
      <alignment vertical="center"/>
    </xf>
    <xf numFmtId="179" fontId="2" fillId="0" borderId="132" xfId="63" applyNumberFormat="1" applyBorder="1">
      <alignment vertical="center"/>
    </xf>
    <xf numFmtId="179" fontId="2" fillId="33" borderId="17" xfId="63" applyNumberFormat="1" applyFill="1" applyBorder="1">
      <alignment vertical="center"/>
    </xf>
    <xf numFmtId="38" fontId="0" fillId="28" borderId="32" xfId="35" applyFont="1" applyFill="1" applyBorder="1" applyAlignment="1">
      <alignment vertical="center" shrinkToFit="1"/>
    </xf>
    <xf numFmtId="38" fontId="0" fillId="28" borderId="30" xfId="35" applyFont="1" applyFill="1" applyBorder="1" applyAlignment="1">
      <alignment vertical="center" shrinkToFit="1"/>
    </xf>
    <xf numFmtId="38" fontId="0" fillId="28" borderId="12" xfId="35" applyFont="1" applyFill="1" applyBorder="1" applyAlignment="1">
      <alignment vertical="center" shrinkToFit="1"/>
    </xf>
    <xf numFmtId="38" fontId="0" fillId="28" borderId="13" xfId="35" applyFont="1" applyFill="1" applyBorder="1" applyAlignment="1">
      <alignment vertical="center" shrinkToFit="1"/>
    </xf>
    <xf numFmtId="38" fontId="0" fillId="28" borderId="29" xfId="35" applyFont="1" applyFill="1" applyBorder="1" applyAlignment="1">
      <alignment vertical="center" shrinkToFit="1"/>
    </xf>
    <xf numFmtId="38" fontId="0" fillId="28" borderId="33" xfId="35" applyFont="1" applyFill="1" applyBorder="1" applyAlignment="1">
      <alignment vertical="center" shrinkToFit="1"/>
    </xf>
    <xf numFmtId="38" fontId="0" fillId="28" borderId="140" xfId="35" applyFont="1" applyFill="1" applyBorder="1" applyAlignment="1">
      <alignment vertical="center" shrinkToFit="1"/>
    </xf>
    <xf numFmtId="38" fontId="0" fillId="28" borderId="25" xfId="35" applyFont="1" applyFill="1" applyBorder="1" applyAlignment="1">
      <alignment vertical="center" shrinkToFit="1"/>
    </xf>
    <xf numFmtId="38" fontId="0" fillId="28" borderId="10" xfId="35" applyFont="1" applyFill="1" applyBorder="1" applyAlignment="1">
      <alignment vertical="center"/>
    </xf>
    <xf numFmtId="38" fontId="0" fillId="28" borderId="29" xfId="35" applyFont="1" applyFill="1" applyBorder="1" applyAlignment="1">
      <alignment vertical="center"/>
    </xf>
    <xf numFmtId="38" fontId="0" fillId="28" borderId="33" xfId="35" applyFont="1" applyFill="1" applyBorder="1" applyAlignment="1">
      <alignment vertical="center"/>
    </xf>
    <xf numFmtId="38" fontId="0" fillId="28" borderId="32" xfId="35" applyFont="1" applyFill="1" applyBorder="1" applyAlignment="1">
      <alignment vertical="center"/>
    </xf>
    <xf numFmtId="38" fontId="0" fillId="28" borderId="30" xfId="35" applyFont="1" applyFill="1" applyBorder="1" applyAlignment="1">
      <alignment vertical="center"/>
    </xf>
    <xf numFmtId="38" fontId="34" fillId="0" borderId="0" xfId="35" applyFont="1" applyFill="1" applyAlignment="1">
      <alignment horizontal="left" vertical="center"/>
    </xf>
    <xf numFmtId="38" fontId="6" fillId="0" borderId="0" xfId="35" applyFont="1" applyFill="1" applyAlignment="1">
      <alignment vertical="center"/>
    </xf>
    <xf numFmtId="38" fontId="6" fillId="0" borderId="0" xfId="35" applyFont="1" applyFill="1" applyBorder="1" applyAlignment="1">
      <alignment horizontal="right" vertical="center"/>
    </xf>
    <xf numFmtId="0" fontId="6" fillId="33" borderId="36" xfId="54" applyFill="1" applyBorder="1" applyAlignment="1">
      <alignment horizontal="right" vertical="center"/>
    </xf>
    <xf numFmtId="38" fontId="0" fillId="28" borderId="163" xfId="35" applyFont="1" applyFill="1" applyBorder="1" applyAlignment="1">
      <alignment vertical="center" shrinkToFit="1"/>
    </xf>
    <xf numFmtId="38" fontId="0" fillId="28" borderId="164" xfId="35" applyFont="1" applyFill="1" applyBorder="1" applyAlignment="1">
      <alignment vertical="center" shrinkToFit="1"/>
    </xf>
    <xf numFmtId="38" fontId="0" fillId="28" borderId="165" xfId="35" applyFont="1" applyFill="1" applyBorder="1" applyAlignment="1">
      <alignment vertical="center" shrinkToFit="1"/>
    </xf>
    <xf numFmtId="38" fontId="0" fillId="28" borderId="166" xfId="35" applyFont="1" applyFill="1" applyBorder="1" applyAlignment="1">
      <alignment vertical="center" shrinkToFit="1"/>
    </xf>
    <xf numFmtId="38" fontId="0" fillId="28" borderId="167" xfId="35" applyFont="1" applyFill="1" applyBorder="1" applyAlignment="1">
      <alignment vertical="center" shrinkToFit="1"/>
    </xf>
    <xf numFmtId="38" fontId="0" fillId="28" borderId="168" xfId="35" applyFont="1" applyFill="1" applyBorder="1" applyAlignment="1">
      <alignment vertical="center" shrinkToFit="1"/>
    </xf>
    <xf numFmtId="38" fontId="0" fillId="28" borderId="169" xfId="35" applyFont="1" applyFill="1" applyBorder="1" applyAlignment="1">
      <alignment vertical="center" shrinkToFit="1"/>
    </xf>
    <xf numFmtId="38" fontId="0" fillId="28" borderId="170" xfId="35" applyFont="1" applyFill="1" applyBorder="1" applyAlignment="1">
      <alignment vertical="center" shrinkToFit="1"/>
    </xf>
    <xf numFmtId="38" fontId="0" fillId="28" borderId="171" xfId="35" applyFont="1" applyFill="1" applyBorder="1" applyAlignment="1">
      <alignment vertical="center" shrinkToFit="1"/>
    </xf>
    <xf numFmtId="38" fontId="0" fillId="28" borderId="172" xfId="35" applyFont="1" applyFill="1" applyBorder="1" applyAlignment="1">
      <alignment vertical="center" shrinkToFit="1"/>
    </xf>
    <xf numFmtId="38" fontId="0" fillId="28" borderId="173" xfId="35" applyFont="1" applyFill="1" applyBorder="1" applyAlignment="1">
      <alignment vertical="center" shrinkToFit="1"/>
    </xf>
    <xf numFmtId="38" fontId="0" fillId="28" borderId="174" xfId="35" applyFont="1" applyFill="1" applyBorder="1" applyAlignment="1">
      <alignment vertical="center" shrinkToFit="1"/>
    </xf>
    <xf numFmtId="38" fontId="0" fillId="28" borderId="175" xfId="35" applyFont="1" applyFill="1" applyBorder="1" applyAlignment="1">
      <alignment vertical="center" shrinkToFit="1"/>
    </xf>
    <xf numFmtId="38" fontId="0" fillId="28" borderId="176" xfId="35" applyFont="1" applyFill="1" applyBorder="1" applyAlignment="1">
      <alignment vertical="center" shrinkToFit="1"/>
    </xf>
    <xf numFmtId="38" fontId="0" fillId="28" borderId="177" xfId="35" applyFont="1" applyFill="1" applyBorder="1" applyAlignment="1">
      <alignment vertical="center" shrinkToFit="1"/>
    </xf>
    <xf numFmtId="38" fontId="0" fillId="28" borderId="0" xfId="35" applyFont="1" applyFill="1" applyBorder="1" applyAlignment="1">
      <alignment vertical="center" shrinkToFit="1"/>
    </xf>
    <xf numFmtId="38" fontId="0" fillId="28" borderId="178" xfId="35" applyFont="1" applyFill="1" applyBorder="1" applyAlignment="1">
      <alignment vertical="center" shrinkToFit="1"/>
    </xf>
    <xf numFmtId="38" fontId="0" fillId="28" borderId="179" xfId="35" applyFont="1" applyFill="1" applyBorder="1" applyAlignment="1">
      <alignment vertical="center" shrinkToFit="1"/>
    </xf>
    <xf numFmtId="38" fontId="0" fillId="28" borderId="180" xfId="35" applyFont="1" applyFill="1" applyBorder="1" applyAlignment="1">
      <alignment vertical="center" shrinkToFit="1"/>
    </xf>
    <xf numFmtId="38" fontId="0" fillId="28" borderId="181" xfId="35" applyFont="1" applyFill="1" applyBorder="1" applyAlignment="1">
      <alignment vertical="center" shrinkToFit="1"/>
    </xf>
    <xf numFmtId="38" fontId="0" fillId="28" borderId="182" xfId="35" applyFont="1" applyFill="1" applyBorder="1" applyAlignment="1">
      <alignment vertical="center" shrinkToFit="1"/>
    </xf>
    <xf numFmtId="38" fontId="0" fillId="28" borderId="183" xfId="35" applyFont="1" applyFill="1" applyBorder="1" applyAlignment="1">
      <alignment vertical="center" shrinkToFit="1"/>
    </xf>
    <xf numFmtId="38" fontId="0" fillId="28" borderId="22" xfId="35" applyFont="1" applyFill="1" applyBorder="1" applyAlignment="1">
      <alignment vertical="center" shrinkToFit="1"/>
    </xf>
    <xf numFmtId="38" fontId="0" fillId="28" borderId="184" xfId="35" applyFont="1" applyFill="1" applyBorder="1" applyAlignment="1">
      <alignment vertical="center" shrinkToFit="1"/>
    </xf>
    <xf numFmtId="38" fontId="0" fillId="28" borderId="185" xfId="35" applyFont="1" applyFill="1" applyBorder="1" applyAlignment="1">
      <alignment vertical="center" shrinkToFit="1"/>
    </xf>
    <xf numFmtId="38" fontId="0" fillId="28" borderId="186" xfId="35" applyFont="1" applyFill="1" applyBorder="1" applyAlignment="1">
      <alignment vertical="center" shrinkToFit="1"/>
    </xf>
    <xf numFmtId="38" fontId="6" fillId="28" borderId="19" xfId="35" applyFont="1" applyFill="1" applyBorder="1" applyAlignment="1">
      <alignment vertical="center" shrinkToFit="1"/>
    </xf>
    <xf numFmtId="38" fontId="0" fillId="28" borderId="187" xfId="35" applyFont="1" applyFill="1" applyBorder="1" applyAlignment="1">
      <alignment vertical="center" shrinkToFit="1"/>
    </xf>
    <xf numFmtId="38" fontId="0" fillId="28" borderId="50" xfId="35" applyFont="1" applyFill="1" applyBorder="1" applyAlignment="1">
      <alignment vertical="center" shrinkToFit="1"/>
    </xf>
    <xf numFmtId="38" fontId="0" fillId="28" borderId="188" xfId="35" applyFont="1" applyFill="1" applyBorder="1" applyAlignment="1">
      <alignment vertical="center" shrinkToFit="1"/>
    </xf>
    <xf numFmtId="38" fontId="0" fillId="28" borderId="189" xfId="35" applyFont="1" applyFill="1" applyBorder="1" applyAlignment="1">
      <alignment vertical="center" shrinkToFit="1"/>
    </xf>
    <xf numFmtId="38" fontId="0" fillId="28" borderId="190" xfId="35" applyFont="1" applyFill="1" applyBorder="1" applyAlignment="1">
      <alignment vertical="center" shrinkToFit="1"/>
    </xf>
    <xf numFmtId="38" fontId="6" fillId="28" borderId="172" xfId="35" applyFont="1" applyFill="1" applyBorder="1" applyAlignment="1">
      <alignment vertical="center" shrinkToFit="1"/>
    </xf>
    <xf numFmtId="38" fontId="0" fillId="28" borderId="191" xfId="35" applyFont="1" applyFill="1" applyBorder="1" applyAlignment="1">
      <alignment vertical="center" shrinkToFit="1"/>
    </xf>
    <xf numFmtId="38" fontId="0" fillId="28" borderId="192" xfId="35" applyFont="1" applyFill="1" applyBorder="1" applyAlignment="1">
      <alignment vertical="center" shrinkToFit="1"/>
    </xf>
    <xf numFmtId="38" fontId="6" fillId="28" borderId="193" xfId="35" applyFont="1" applyFill="1" applyBorder="1" applyAlignment="1">
      <alignment vertical="center" shrinkToFit="1"/>
    </xf>
    <xf numFmtId="38" fontId="0" fillId="28" borderId="194" xfId="35" applyFont="1" applyFill="1" applyBorder="1" applyAlignment="1">
      <alignment vertical="center" shrinkToFit="1"/>
    </xf>
    <xf numFmtId="38" fontId="0" fillId="28" borderId="55" xfId="35" applyFont="1" applyFill="1" applyBorder="1" applyAlignment="1">
      <alignment vertical="center" shrinkToFit="1"/>
    </xf>
    <xf numFmtId="38" fontId="0" fillId="28" borderId="195" xfId="35" applyFont="1" applyFill="1" applyBorder="1" applyAlignment="1">
      <alignment vertical="center" shrinkToFit="1"/>
    </xf>
    <xf numFmtId="38" fontId="0" fillId="28" borderId="196" xfId="35" applyFont="1" applyFill="1" applyBorder="1" applyAlignment="1">
      <alignment vertical="center" shrinkToFit="1"/>
    </xf>
    <xf numFmtId="38" fontId="0" fillId="28" borderId="197" xfId="35" applyFont="1" applyFill="1" applyBorder="1" applyAlignment="1">
      <alignment vertical="center" shrinkToFit="1"/>
    </xf>
    <xf numFmtId="38" fontId="6" fillId="25" borderId="198" xfId="35" applyFont="1" applyFill="1" applyBorder="1" applyAlignment="1">
      <alignment vertical="center" shrinkToFit="1"/>
    </xf>
    <xf numFmtId="38" fontId="0" fillId="28" borderId="199" xfId="35" applyFont="1" applyFill="1" applyBorder="1" applyAlignment="1">
      <alignment vertical="center" shrinkToFit="1"/>
    </xf>
    <xf numFmtId="38" fontId="6" fillId="28" borderId="175" xfId="35" applyFont="1" applyFill="1" applyBorder="1" applyAlignment="1">
      <alignment vertical="center" shrinkToFit="1"/>
    </xf>
    <xf numFmtId="38" fontId="6" fillId="28" borderId="200" xfId="35" applyFont="1" applyFill="1" applyBorder="1" applyAlignment="1">
      <alignment vertical="center" shrinkToFit="1"/>
    </xf>
    <xf numFmtId="38" fontId="6" fillId="28" borderId="201" xfId="35" applyFont="1" applyFill="1" applyBorder="1" applyAlignment="1">
      <alignment vertical="center" shrinkToFit="1"/>
    </xf>
    <xf numFmtId="38" fontId="0" fillId="28" borderId="202" xfId="35" applyFont="1" applyFill="1" applyBorder="1" applyAlignment="1">
      <alignment vertical="center" shrinkToFit="1"/>
    </xf>
    <xf numFmtId="38" fontId="6" fillId="28" borderId="203" xfId="35" applyFont="1" applyFill="1" applyBorder="1" applyAlignment="1">
      <alignment vertical="center" shrinkToFit="1"/>
    </xf>
    <xf numFmtId="38" fontId="0" fillId="28" borderId="204" xfId="35" applyFont="1" applyFill="1" applyBorder="1" applyAlignment="1">
      <alignment vertical="center" shrinkToFit="1"/>
    </xf>
    <xf numFmtId="38" fontId="0" fillId="28" borderId="205" xfId="35" applyFont="1" applyFill="1" applyBorder="1" applyAlignment="1">
      <alignment vertical="center" shrinkToFit="1"/>
    </xf>
    <xf numFmtId="38" fontId="0" fillId="28" borderId="206" xfId="35" applyFont="1" applyFill="1" applyBorder="1" applyAlignment="1">
      <alignment vertical="center" shrinkToFit="1"/>
    </xf>
    <xf numFmtId="38" fontId="0" fillId="28" borderId="207" xfId="35" applyFont="1" applyFill="1" applyBorder="1" applyAlignment="1">
      <alignment vertical="center" shrinkToFit="1"/>
    </xf>
    <xf numFmtId="38" fontId="0" fillId="28" borderId="208" xfId="35" applyFont="1" applyFill="1" applyBorder="1" applyAlignment="1">
      <alignment vertical="center" shrinkToFit="1"/>
    </xf>
    <xf numFmtId="38" fontId="0" fillId="28" borderId="209" xfId="35" applyFont="1" applyFill="1" applyBorder="1" applyAlignment="1">
      <alignment vertical="center" shrinkToFit="1"/>
    </xf>
    <xf numFmtId="38" fontId="0" fillId="28" borderId="210" xfId="35" applyFont="1" applyFill="1" applyBorder="1" applyAlignment="1">
      <alignment vertical="center" shrinkToFit="1"/>
    </xf>
    <xf numFmtId="38" fontId="0" fillId="28" borderId="211" xfId="35" applyFont="1" applyFill="1" applyBorder="1" applyAlignment="1">
      <alignment vertical="center" shrinkToFit="1"/>
    </xf>
    <xf numFmtId="38" fontId="6" fillId="27" borderId="212" xfId="35" applyFont="1" applyFill="1" applyBorder="1" applyAlignment="1">
      <alignment vertical="center" shrinkToFit="1"/>
    </xf>
    <xf numFmtId="38" fontId="0" fillId="28" borderId="140" xfId="35" applyFont="1" applyFill="1" applyBorder="1" applyAlignment="1">
      <alignment vertical="center"/>
    </xf>
    <xf numFmtId="38" fontId="0" fillId="28" borderId="199" xfId="35" applyFont="1" applyFill="1" applyBorder="1" applyAlignment="1">
      <alignment vertical="center"/>
    </xf>
    <xf numFmtId="38" fontId="0" fillId="28" borderId="168" xfId="35" applyFont="1" applyFill="1" applyBorder="1" applyAlignment="1">
      <alignment vertical="center"/>
    </xf>
    <xf numFmtId="38" fontId="0" fillId="28" borderId="164" xfId="35" applyFont="1" applyFill="1" applyBorder="1" applyAlignment="1">
      <alignment vertical="center"/>
    </xf>
    <xf numFmtId="38" fontId="0" fillId="28" borderId="213" xfId="35" applyFont="1" applyFill="1" applyBorder="1" applyAlignment="1">
      <alignment vertical="center"/>
    </xf>
    <xf numFmtId="38" fontId="0" fillId="28" borderId="169" xfId="35" applyFont="1" applyFill="1" applyBorder="1" applyAlignment="1">
      <alignment vertical="center"/>
    </xf>
    <xf numFmtId="38" fontId="0" fillId="28" borderId="170" xfId="35" applyFont="1" applyFill="1" applyBorder="1" applyAlignment="1">
      <alignment vertical="center"/>
    </xf>
    <xf numFmtId="38" fontId="0" fillId="28" borderId="189" xfId="35" applyFont="1" applyFill="1" applyBorder="1" applyAlignment="1">
      <alignment vertical="center"/>
    </xf>
    <xf numFmtId="38" fontId="0" fillId="28" borderId="173" xfId="35" applyFont="1" applyFill="1" applyBorder="1" applyAlignment="1">
      <alignment vertical="center"/>
    </xf>
    <xf numFmtId="38" fontId="0" fillId="28" borderId="172" xfId="35" applyFont="1" applyFill="1" applyBorder="1" applyAlignment="1">
      <alignment vertical="center"/>
    </xf>
    <xf numFmtId="38" fontId="30" fillId="28" borderId="13" xfId="35" applyFont="1" applyFill="1" applyBorder="1" applyAlignment="1">
      <alignment vertical="center"/>
    </xf>
    <xf numFmtId="38" fontId="0" fillId="28" borderId="187" xfId="35" applyFont="1" applyFill="1" applyBorder="1" applyAlignment="1">
      <alignment vertical="center"/>
    </xf>
    <xf numFmtId="38" fontId="0" fillId="28" borderId="183" xfId="35" applyFont="1" applyFill="1" applyBorder="1" applyAlignment="1">
      <alignment vertical="center"/>
    </xf>
    <xf numFmtId="38" fontId="0" fillId="28" borderId="180" xfId="35" applyFont="1" applyFill="1" applyBorder="1" applyAlignment="1">
      <alignment vertical="center"/>
    </xf>
    <xf numFmtId="38" fontId="0" fillId="28" borderId="177" xfId="35" applyFont="1" applyFill="1" applyBorder="1" applyAlignment="1">
      <alignment vertical="center"/>
    </xf>
    <xf numFmtId="38" fontId="0" fillId="28" borderId="174" xfId="35" applyFont="1" applyFill="1" applyBorder="1" applyAlignment="1">
      <alignment vertical="center"/>
    </xf>
    <xf numFmtId="38" fontId="0" fillId="28" borderId="179" xfId="35" applyFont="1" applyFill="1" applyBorder="1" applyAlignment="1">
      <alignment vertical="center"/>
    </xf>
    <xf numFmtId="38" fontId="0" fillId="28" borderId="0" xfId="35" applyFont="1" applyFill="1" applyBorder="1" applyAlignment="1">
      <alignment vertical="center"/>
    </xf>
    <xf numFmtId="38" fontId="0" fillId="28" borderId="214" xfId="35" applyFont="1" applyFill="1" applyBorder="1" applyAlignment="1">
      <alignment vertical="center"/>
    </xf>
    <xf numFmtId="0" fontId="30" fillId="24" borderId="12" xfId="0" applyFont="1" applyFill="1" applyBorder="1"/>
    <xf numFmtId="38" fontId="0" fillId="28" borderId="22" xfId="35" applyFont="1" applyFill="1" applyBorder="1" applyAlignment="1">
      <alignment vertical="center"/>
    </xf>
    <xf numFmtId="38" fontId="0" fillId="28" borderId="190" xfId="35" applyFont="1" applyFill="1" applyBorder="1" applyAlignment="1">
      <alignment vertical="center"/>
    </xf>
    <xf numFmtId="38" fontId="0" fillId="28" borderId="186" xfId="35" applyFont="1" applyFill="1" applyBorder="1" applyAlignment="1">
      <alignment vertical="center"/>
    </xf>
    <xf numFmtId="38" fontId="0" fillId="28" borderId="215" xfId="35" applyFont="1" applyFill="1" applyBorder="1" applyAlignment="1">
      <alignment vertical="center"/>
    </xf>
    <xf numFmtId="38" fontId="0" fillId="28" borderId="50" xfId="35" applyFont="1" applyFill="1" applyBorder="1" applyAlignment="1">
      <alignment vertical="center"/>
    </xf>
    <xf numFmtId="38" fontId="0" fillId="28" borderId="181" xfId="35" applyFont="1" applyFill="1" applyBorder="1" applyAlignment="1">
      <alignment vertical="center"/>
    </xf>
    <xf numFmtId="38" fontId="0" fillId="28" borderId="176" xfId="35" applyFont="1" applyFill="1" applyBorder="1" applyAlignment="1">
      <alignment vertical="center"/>
    </xf>
    <xf numFmtId="38" fontId="0" fillId="28" borderId="182" xfId="35" applyFont="1" applyFill="1" applyBorder="1" applyAlignment="1">
      <alignment vertical="center"/>
    </xf>
    <xf numFmtId="38" fontId="0" fillId="28" borderId="216" xfId="35" applyFont="1" applyFill="1" applyBorder="1" applyAlignment="1">
      <alignment vertical="center"/>
    </xf>
    <xf numFmtId="38" fontId="0" fillId="28" borderId="184" xfId="35" applyFont="1" applyFill="1" applyBorder="1" applyAlignment="1">
      <alignment vertical="center"/>
    </xf>
    <xf numFmtId="38" fontId="0" fillId="28" borderId="204" xfId="35" applyFont="1" applyFill="1" applyBorder="1" applyAlignment="1">
      <alignment vertical="center"/>
    </xf>
    <xf numFmtId="38" fontId="0" fillId="28" borderId="205" xfId="35" applyFont="1" applyFill="1" applyBorder="1" applyAlignment="1">
      <alignment vertical="center"/>
    </xf>
    <xf numFmtId="38" fontId="0" fillId="28" borderId="197" xfId="35" applyFont="1" applyFill="1" applyBorder="1" applyAlignment="1">
      <alignment vertical="center"/>
    </xf>
    <xf numFmtId="38" fontId="0" fillId="28" borderId="165" xfId="35" applyFont="1" applyFill="1" applyBorder="1" applyAlignment="1">
      <alignment vertical="center"/>
    </xf>
    <xf numFmtId="38" fontId="0" fillId="28" borderId="163" xfId="35" applyFont="1" applyFill="1" applyBorder="1" applyAlignment="1">
      <alignment vertical="center"/>
    </xf>
    <xf numFmtId="38" fontId="0" fillId="28" borderId="166" xfId="35" applyFont="1" applyFill="1" applyBorder="1" applyAlignment="1">
      <alignment vertical="center"/>
    </xf>
    <xf numFmtId="38" fontId="0" fillId="28" borderId="167" xfId="35" applyFont="1" applyFill="1" applyBorder="1" applyAlignment="1">
      <alignment vertical="center"/>
    </xf>
    <xf numFmtId="38" fontId="0" fillId="28" borderId="217" xfId="35" applyFont="1" applyFill="1" applyBorder="1" applyAlignment="1">
      <alignment vertical="center"/>
    </xf>
    <xf numFmtId="38" fontId="0" fillId="28" borderId="175" xfId="35" applyFont="1" applyFill="1" applyBorder="1" applyAlignment="1">
      <alignment vertical="center"/>
    </xf>
    <xf numFmtId="38" fontId="0" fillId="28" borderId="195" xfId="35" applyFont="1" applyFill="1" applyBorder="1" applyAlignment="1">
      <alignment vertical="center"/>
    </xf>
    <xf numFmtId="0" fontId="6" fillId="0" borderId="63" xfId="57" applyBorder="1">
      <alignment vertical="center"/>
    </xf>
    <xf numFmtId="177" fontId="0" fillId="0" borderId="218" xfId="57" applyNumberFormat="1" applyFont="1" applyBorder="1" applyAlignment="1">
      <alignment horizontal="right" vertical="center" shrinkToFit="1"/>
    </xf>
    <xf numFmtId="177" fontId="0" fillId="0" borderId="219" xfId="57" applyNumberFormat="1" applyFont="1" applyBorder="1" applyAlignment="1">
      <alignment horizontal="right" vertical="center" shrinkToFit="1"/>
    </xf>
    <xf numFmtId="177" fontId="0" fillId="0" borderId="159" xfId="57" applyNumberFormat="1" applyFont="1" applyBorder="1" applyAlignment="1">
      <alignment horizontal="right" vertical="center" shrinkToFit="1"/>
    </xf>
    <xf numFmtId="177" fontId="0" fillId="0" borderId="160" xfId="57" applyNumberFormat="1" applyFont="1" applyBorder="1" applyAlignment="1">
      <alignment horizontal="right" vertical="center" shrinkToFit="1"/>
    </xf>
    <xf numFmtId="177" fontId="0" fillId="0" borderId="220" xfId="57" applyNumberFormat="1" applyFont="1" applyBorder="1" applyAlignment="1">
      <alignment horizontal="right" vertical="center" shrinkToFit="1"/>
    </xf>
    <xf numFmtId="177" fontId="0" fillId="0" borderId="221" xfId="57" applyNumberFormat="1" applyFont="1" applyBorder="1" applyAlignment="1">
      <alignment horizontal="right" vertical="center" shrinkToFit="1"/>
    </xf>
    <xf numFmtId="177" fontId="0" fillId="0" borderId="188" xfId="57" applyNumberFormat="1" applyFont="1" applyBorder="1" applyAlignment="1">
      <alignment horizontal="right" vertical="center" shrinkToFit="1"/>
    </xf>
    <xf numFmtId="177" fontId="0" fillId="0" borderId="222" xfId="57" applyNumberFormat="1" applyFont="1" applyBorder="1" applyAlignment="1">
      <alignment horizontal="right" vertical="center" shrinkToFit="1"/>
    </xf>
    <xf numFmtId="177" fontId="0" fillId="0" borderId="52" xfId="57" applyNumberFormat="1" applyFont="1" applyBorder="1" applyAlignment="1">
      <alignment horizontal="right" vertical="center" shrinkToFit="1"/>
    </xf>
    <xf numFmtId="177" fontId="0" fillId="0" borderId="50" xfId="57" applyNumberFormat="1" applyFont="1" applyBorder="1" applyAlignment="1">
      <alignment horizontal="right" vertical="center" shrinkToFit="1"/>
    </xf>
    <xf numFmtId="177" fontId="0" fillId="0" borderId="53" xfId="57" applyNumberFormat="1" applyFont="1" applyBorder="1" applyAlignment="1">
      <alignment horizontal="right" vertical="center" shrinkToFit="1"/>
    </xf>
    <xf numFmtId="177" fontId="0" fillId="0" borderId="178" xfId="57" applyNumberFormat="1" applyFont="1" applyBorder="1" applyAlignment="1">
      <alignment horizontal="right" vertical="center" shrinkToFit="1"/>
    </xf>
    <xf numFmtId="3" fontId="27" fillId="0" borderId="125" xfId="55" applyNumberFormat="1" applyFont="1" applyBorder="1" applyAlignment="1">
      <alignment vertical="center"/>
    </xf>
    <xf numFmtId="3" fontId="27" fillId="0" borderId="133" xfId="55" applyNumberFormat="1" applyFont="1" applyBorder="1" applyAlignment="1">
      <alignment vertical="center"/>
    </xf>
    <xf numFmtId="3" fontId="27" fillId="0" borderId="0" xfId="55" applyNumberFormat="1" applyFont="1" applyAlignment="1">
      <alignment vertical="center"/>
    </xf>
    <xf numFmtId="3" fontId="27" fillId="0" borderId="148" xfId="55" applyNumberFormat="1" applyFont="1" applyBorder="1" applyAlignment="1">
      <alignment vertical="center"/>
    </xf>
    <xf numFmtId="3" fontId="27" fillId="0" borderId="126" xfId="55" applyNumberFormat="1" applyFont="1" applyBorder="1" applyAlignment="1">
      <alignment vertical="center"/>
    </xf>
    <xf numFmtId="3" fontId="6" fillId="0" borderId="63" xfId="55" applyNumberFormat="1" applyFont="1" applyBorder="1" applyAlignment="1">
      <alignment vertical="center"/>
    </xf>
    <xf numFmtId="0" fontId="1" fillId="0" borderId="0" xfId="63" applyFont="1" applyAlignment="1">
      <alignment horizontal="center" vertical="center"/>
    </xf>
    <xf numFmtId="38" fontId="6" fillId="27" borderId="223" xfId="35" applyFont="1" applyFill="1" applyBorder="1" applyAlignment="1">
      <alignment vertical="center" shrinkToFit="1"/>
    </xf>
    <xf numFmtId="0" fontId="0" fillId="24" borderId="131" xfId="54" applyFont="1" applyFill="1" applyBorder="1" applyAlignment="1">
      <alignment horizontal="center" vertical="center" wrapText="1"/>
    </xf>
    <xf numFmtId="0" fontId="6" fillId="24" borderId="132" xfId="54" applyFill="1" applyBorder="1" applyAlignment="1">
      <alignment horizontal="center" vertical="center" wrapText="1"/>
    </xf>
    <xf numFmtId="0" fontId="6" fillId="24" borderId="23" xfId="54" applyFill="1" applyBorder="1" applyAlignment="1">
      <alignment horizontal="center" vertical="center"/>
    </xf>
    <xf numFmtId="0" fontId="6" fillId="24" borderId="11" xfId="54" applyFill="1" applyBorder="1" applyAlignment="1">
      <alignment horizontal="center" vertical="center"/>
    </xf>
    <xf numFmtId="0" fontId="0" fillId="24" borderId="12" xfId="54" applyFont="1" applyFill="1" applyBorder="1" applyAlignment="1">
      <alignment horizontal="center" vertical="center" wrapText="1"/>
    </xf>
    <xf numFmtId="0" fontId="6" fillId="24" borderId="12" xfId="54" applyFill="1" applyBorder="1" applyAlignment="1">
      <alignment horizontal="center" vertical="center" wrapText="1"/>
    </xf>
    <xf numFmtId="0" fontId="0" fillId="24" borderId="68" xfId="54" applyFont="1" applyFill="1" applyBorder="1" applyAlignment="1">
      <alignment horizontal="center" vertical="center" wrapText="1"/>
    </xf>
    <xf numFmtId="0" fontId="6" fillId="24" borderId="32" xfId="54" applyFill="1" applyBorder="1" applyAlignment="1">
      <alignment horizontal="center" vertical="center" wrapText="1"/>
    </xf>
    <xf numFmtId="0" fontId="0" fillId="24" borderId="24" xfId="54" applyFont="1" applyFill="1" applyBorder="1" applyAlignment="1">
      <alignment horizontal="center" vertical="center" wrapText="1"/>
    </xf>
    <xf numFmtId="0" fontId="6" fillId="24" borderId="24" xfId="54" applyFill="1" applyBorder="1" applyAlignment="1">
      <alignment horizontal="center" vertical="center" wrapText="1"/>
    </xf>
    <xf numFmtId="0" fontId="6" fillId="24" borderId="13" xfId="54" applyFill="1" applyBorder="1" applyAlignment="1">
      <alignment horizontal="center" vertical="center"/>
    </xf>
    <xf numFmtId="0" fontId="6" fillId="25" borderId="96" xfId="54" applyFill="1" applyBorder="1" applyAlignment="1">
      <alignment horizontal="center" vertical="center"/>
    </xf>
    <xf numFmtId="0" fontId="6" fillId="25" borderId="31" xfId="54" applyFill="1" applyBorder="1" applyAlignment="1">
      <alignment horizontal="center" vertical="center"/>
    </xf>
    <xf numFmtId="0" fontId="6" fillId="25" borderId="115" xfId="54" applyFill="1" applyBorder="1" applyAlignment="1">
      <alignment horizontal="center" vertical="center"/>
    </xf>
    <xf numFmtId="0" fontId="6" fillId="25" borderId="95" xfId="54" applyFill="1" applyBorder="1" applyAlignment="1">
      <alignment horizontal="center" vertical="center"/>
    </xf>
    <xf numFmtId="0" fontId="6" fillId="25" borderId="116" xfId="54" applyFill="1" applyBorder="1" applyAlignment="1">
      <alignment horizontal="center" vertical="center"/>
    </xf>
    <xf numFmtId="0" fontId="6" fillId="25" borderId="117" xfId="54" applyFill="1" applyBorder="1" applyAlignment="1">
      <alignment horizontal="center" vertical="center"/>
    </xf>
    <xf numFmtId="0" fontId="6" fillId="25" borderId="16" xfId="54" applyFill="1" applyBorder="1" applyAlignment="1">
      <alignment horizontal="center" vertical="center"/>
    </xf>
    <xf numFmtId="0" fontId="6" fillId="25" borderId="59" xfId="54" applyFill="1" applyBorder="1" applyAlignment="1">
      <alignment horizontal="center" vertical="center"/>
    </xf>
    <xf numFmtId="0" fontId="6" fillId="25" borderId="113" xfId="54" applyFill="1" applyBorder="1" applyAlignment="1">
      <alignment horizontal="center" vertical="center"/>
    </xf>
    <xf numFmtId="0" fontId="6" fillId="25" borderId="63" xfId="54" applyFill="1" applyBorder="1" applyAlignment="1">
      <alignment horizontal="center" vertical="center"/>
    </xf>
    <xf numFmtId="0" fontId="6" fillId="25" borderId="0" xfId="54" applyFill="1" applyAlignment="1">
      <alignment horizontal="center" vertical="center"/>
    </xf>
    <xf numFmtId="0" fontId="6" fillId="25" borderId="18" xfId="54" applyFill="1" applyBorder="1" applyAlignment="1">
      <alignment horizontal="center" vertical="center"/>
    </xf>
    <xf numFmtId="0" fontId="6" fillId="25" borderId="114" xfId="54" applyFill="1" applyBorder="1" applyAlignment="1">
      <alignment horizontal="center" vertical="center"/>
    </xf>
    <xf numFmtId="0" fontId="6" fillId="25" borderId="62" xfId="54" applyFill="1" applyBorder="1" applyAlignment="1">
      <alignment horizontal="center" vertical="center"/>
    </xf>
    <xf numFmtId="0" fontId="6" fillId="25" borderId="49" xfId="54" applyFill="1" applyBorder="1" applyAlignment="1">
      <alignment horizontal="center" vertical="center"/>
    </xf>
    <xf numFmtId="0" fontId="6" fillId="27" borderId="104" xfId="54" applyFill="1" applyBorder="1" applyAlignment="1">
      <alignment horizontal="center" vertical="center"/>
    </xf>
    <xf numFmtId="0" fontId="6" fillId="27" borderId="101" xfId="54" applyFill="1" applyBorder="1" applyAlignment="1">
      <alignment horizontal="center" vertical="center"/>
    </xf>
    <xf numFmtId="0" fontId="6" fillId="25" borderId="72" xfId="54" applyFill="1" applyBorder="1" applyAlignment="1">
      <alignment horizontal="center" vertical="center"/>
    </xf>
    <xf numFmtId="0" fontId="6" fillId="25" borderId="74" xfId="54" applyFill="1" applyBorder="1" applyAlignment="1">
      <alignment horizontal="center" vertical="center"/>
    </xf>
    <xf numFmtId="0" fontId="6" fillId="25" borderId="105" xfId="54" applyFill="1" applyBorder="1" applyAlignment="1">
      <alignment horizontal="center" vertical="center" textRotation="255"/>
    </xf>
    <xf numFmtId="0" fontId="6" fillId="25" borderId="23" xfId="54" applyFill="1" applyBorder="1" applyAlignment="1">
      <alignment horizontal="center" vertical="center" textRotation="255"/>
    </xf>
    <xf numFmtId="0" fontId="6" fillId="25" borderId="106" xfId="54" applyFill="1" applyBorder="1" applyAlignment="1">
      <alignment horizontal="center" vertical="center" textRotation="255"/>
    </xf>
    <xf numFmtId="0" fontId="6" fillId="25" borderId="76" xfId="54" applyFill="1" applyBorder="1" applyAlignment="1">
      <alignment horizontal="center" vertical="center"/>
    </xf>
    <xf numFmtId="0" fontId="6" fillId="25" borderId="107" xfId="54" applyFill="1" applyBorder="1" applyAlignment="1">
      <alignment horizontal="center" vertical="center" textRotation="255"/>
    </xf>
    <xf numFmtId="0" fontId="6" fillId="25" borderId="25" xfId="54" applyFill="1" applyBorder="1" applyAlignment="1">
      <alignment horizontal="center" vertical="center" textRotation="255"/>
    </xf>
    <xf numFmtId="0" fontId="6" fillId="25" borderId="90" xfId="54" applyFill="1" applyBorder="1" applyAlignment="1">
      <alignment horizontal="center" vertical="center" textRotation="255"/>
    </xf>
    <xf numFmtId="0" fontId="6" fillId="25" borderId="27" xfId="54" applyFill="1" applyBorder="1" applyAlignment="1">
      <alignment horizontal="center" vertical="center" textRotation="255"/>
    </xf>
    <xf numFmtId="0" fontId="6" fillId="25" borderId="70" xfId="54" applyFill="1" applyBorder="1" applyAlignment="1">
      <alignment horizontal="center" vertical="center" textRotation="255"/>
    </xf>
    <xf numFmtId="0" fontId="6" fillId="25" borderId="108" xfId="54" applyFill="1" applyBorder="1" applyAlignment="1">
      <alignment horizontal="center" vertical="center" textRotation="255"/>
    </xf>
    <xf numFmtId="0" fontId="6" fillId="25" borderId="109" xfId="54" applyFill="1" applyBorder="1" applyAlignment="1">
      <alignment horizontal="center" vertical="center" textRotation="255"/>
    </xf>
    <xf numFmtId="0" fontId="6" fillId="25" borderId="110" xfId="54" applyFill="1" applyBorder="1" applyAlignment="1">
      <alignment horizontal="center" vertical="center" textRotation="255"/>
    </xf>
    <xf numFmtId="0" fontId="6" fillId="25" borderId="111" xfId="54" applyFill="1" applyBorder="1" applyAlignment="1">
      <alignment horizontal="center" vertical="center" textRotation="255"/>
    </xf>
    <xf numFmtId="0" fontId="6" fillId="25" borderId="78" xfId="54" applyFill="1" applyBorder="1" applyAlignment="1">
      <alignment horizontal="center" vertical="center" textRotation="255"/>
    </xf>
    <xf numFmtId="0" fontId="6" fillId="25" borderId="112" xfId="54" applyFill="1" applyBorder="1" applyAlignment="1">
      <alignment vertical="center" textRotation="255"/>
    </xf>
    <xf numFmtId="0" fontId="6" fillId="25" borderId="25" xfId="54" applyFill="1" applyBorder="1" applyAlignment="1">
      <alignment vertical="center" textRotation="255"/>
    </xf>
    <xf numFmtId="0" fontId="6" fillId="25" borderId="90" xfId="54" applyFill="1" applyBorder="1" applyAlignment="1">
      <alignment vertical="center" textRotation="255"/>
    </xf>
    <xf numFmtId="0" fontId="30" fillId="29" borderId="96" xfId="0" applyFont="1" applyFill="1" applyBorder="1" applyAlignment="1">
      <alignment horizontal="center" vertical="center"/>
    </xf>
    <xf numFmtId="0" fontId="30" fillId="29" borderId="31" xfId="0" applyFont="1" applyFill="1" applyBorder="1" applyAlignment="1">
      <alignment horizontal="center" vertical="center"/>
    </xf>
    <xf numFmtId="0" fontId="30" fillId="29" borderId="115" xfId="0" applyFont="1" applyFill="1" applyBorder="1" applyAlignment="1">
      <alignment horizontal="center" vertical="center"/>
    </xf>
    <xf numFmtId="0" fontId="30" fillId="29" borderId="16" xfId="0" applyFont="1" applyFill="1" applyBorder="1" applyAlignment="1">
      <alignment horizontal="center" vertical="center"/>
    </xf>
    <xf numFmtId="0" fontId="30" fillId="29" borderId="59" xfId="0" applyFont="1" applyFill="1" applyBorder="1" applyAlignment="1">
      <alignment horizontal="center" vertical="center"/>
    </xf>
    <xf numFmtId="0" fontId="30" fillId="29" borderId="113" xfId="0" applyFont="1" applyFill="1" applyBorder="1" applyAlignment="1">
      <alignment horizontal="center" vertical="center"/>
    </xf>
    <xf numFmtId="0" fontId="30" fillId="29" borderId="63" xfId="0" applyFont="1" applyFill="1" applyBorder="1" applyAlignment="1">
      <alignment horizontal="center" vertical="center"/>
    </xf>
    <xf numFmtId="0" fontId="30" fillId="29" borderId="0" xfId="0" applyFont="1" applyFill="1" applyAlignment="1">
      <alignment horizontal="center" vertical="center"/>
    </xf>
    <xf numFmtId="0" fontId="30" fillId="29" borderId="18" xfId="0" applyFont="1" applyFill="1" applyBorder="1" applyAlignment="1">
      <alignment horizontal="center" vertical="center"/>
    </xf>
    <xf numFmtId="0" fontId="30" fillId="29" borderId="114" xfId="0" applyFont="1" applyFill="1" applyBorder="1" applyAlignment="1">
      <alignment horizontal="center" vertical="center"/>
    </xf>
    <xf numFmtId="0" fontId="30" fillId="29" borderId="62" xfId="0" applyFont="1" applyFill="1" applyBorder="1" applyAlignment="1">
      <alignment horizontal="center" vertical="center"/>
    </xf>
    <xf numFmtId="0" fontId="30" fillId="29" borderId="49" xfId="0" applyFont="1" applyFill="1" applyBorder="1" applyAlignment="1">
      <alignment horizontal="center" vertical="center"/>
    </xf>
    <xf numFmtId="0" fontId="30" fillId="29" borderId="117" xfId="0" applyFont="1" applyFill="1" applyBorder="1" applyAlignment="1">
      <alignment horizontal="center" vertical="center"/>
    </xf>
    <xf numFmtId="0" fontId="30" fillId="29" borderId="95" xfId="0" applyFont="1" applyFill="1" applyBorder="1" applyAlignment="1">
      <alignment horizontal="center" vertical="center"/>
    </xf>
    <xf numFmtId="0" fontId="30" fillId="29" borderId="116" xfId="0" applyFont="1" applyFill="1" applyBorder="1" applyAlignment="1">
      <alignment horizontal="center" vertical="center"/>
    </xf>
    <xf numFmtId="0" fontId="30" fillId="24" borderId="12" xfId="0" applyFont="1" applyFill="1" applyBorder="1" applyAlignment="1">
      <alignment horizontal="center" vertical="center" wrapText="1"/>
    </xf>
    <xf numFmtId="0" fontId="30" fillId="24" borderId="131" xfId="0" applyFont="1" applyFill="1" applyBorder="1" applyAlignment="1">
      <alignment horizontal="center" vertical="center" wrapText="1"/>
    </xf>
    <xf numFmtId="0" fontId="30" fillId="24" borderId="132" xfId="0" applyFont="1" applyFill="1" applyBorder="1" applyAlignment="1">
      <alignment horizontal="center" vertical="center" wrapText="1"/>
    </xf>
    <xf numFmtId="0" fontId="30" fillId="24" borderId="13"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23" xfId="0" applyFont="1" applyFill="1" applyBorder="1" applyAlignment="1">
      <alignment horizontal="center" vertical="center"/>
    </xf>
    <xf numFmtId="0" fontId="30" fillId="24" borderId="24" xfId="0" applyFont="1" applyFill="1" applyBorder="1" applyAlignment="1">
      <alignment horizontal="center" vertical="center" wrapText="1"/>
    </xf>
    <xf numFmtId="0" fontId="30" fillId="29" borderId="72" xfId="0" applyFont="1" applyFill="1" applyBorder="1" applyAlignment="1">
      <alignment horizontal="center" vertical="center"/>
    </xf>
    <xf numFmtId="0" fontId="30" fillId="29" borderId="74" xfId="0" applyFont="1" applyFill="1" applyBorder="1" applyAlignment="1">
      <alignment horizontal="center" vertical="center"/>
    </xf>
    <xf numFmtId="0" fontId="30" fillId="29" borderId="112" xfId="0" applyFont="1" applyFill="1" applyBorder="1" applyAlignment="1">
      <alignment vertical="center" textRotation="255"/>
    </xf>
    <xf numFmtId="0" fontId="30" fillId="29" borderId="25" xfId="0" applyFont="1" applyFill="1" applyBorder="1" applyAlignment="1">
      <alignment vertical="center" textRotation="255"/>
    </xf>
    <xf numFmtId="0" fontId="30" fillId="29" borderId="90" xfId="0" applyFont="1" applyFill="1" applyBorder="1" applyAlignment="1">
      <alignment vertical="center" textRotation="255"/>
    </xf>
    <xf numFmtId="0" fontId="30" fillId="29" borderId="107" xfId="0" applyFont="1" applyFill="1" applyBorder="1" applyAlignment="1">
      <alignment horizontal="center" vertical="center" textRotation="255"/>
    </xf>
    <xf numFmtId="0" fontId="30" fillId="29" borderId="25" xfId="0" applyFont="1" applyFill="1" applyBorder="1" applyAlignment="1">
      <alignment horizontal="center" vertical="center" textRotation="255"/>
    </xf>
    <xf numFmtId="0" fontId="30" fillId="29" borderId="90" xfId="0" applyFont="1" applyFill="1" applyBorder="1" applyAlignment="1">
      <alignment horizontal="center" vertical="center" textRotation="255"/>
    </xf>
    <xf numFmtId="0" fontId="30" fillId="29" borderId="112" xfId="0" applyFont="1" applyFill="1" applyBorder="1" applyAlignment="1">
      <alignment horizontal="center" vertical="center" textRotation="255"/>
    </xf>
    <xf numFmtId="0" fontId="30" fillId="29" borderId="98" xfId="0" applyFont="1" applyFill="1" applyBorder="1" applyAlignment="1">
      <alignment horizontal="center" vertical="center" textRotation="255"/>
    </xf>
    <xf numFmtId="0" fontId="6" fillId="30" borderId="16" xfId="57" applyFill="1" applyBorder="1" applyAlignment="1">
      <alignment horizontal="center" vertical="center"/>
    </xf>
    <xf numFmtId="0" fontId="6" fillId="30" borderId="21" xfId="57" applyFill="1" applyBorder="1" applyAlignment="1">
      <alignment horizontal="center" vertical="center"/>
    </xf>
    <xf numFmtId="0" fontId="6" fillId="30" borderId="63" xfId="57" applyFill="1" applyBorder="1" applyAlignment="1">
      <alignment horizontal="center" vertical="center"/>
    </xf>
    <xf numFmtId="0" fontId="6" fillId="30" borderId="88" xfId="57" applyFill="1" applyBorder="1" applyAlignment="1">
      <alignment horizontal="center" vertical="center"/>
    </xf>
    <xf numFmtId="0" fontId="6" fillId="30" borderId="114" xfId="57" applyFill="1" applyBorder="1" applyAlignment="1">
      <alignment horizontal="center" vertical="center"/>
    </xf>
    <xf numFmtId="0" fontId="6" fillId="30" borderId="124" xfId="57" applyFill="1" applyBorder="1" applyAlignment="1">
      <alignment horizontal="center" vertical="center"/>
    </xf>
    <xf numFmtId="0" fontId="24" fillId="30" borderId="122" xfId="57" applyFont="1" applyFill="1" applyBorder="1" applyAlignment="1">
      <alignment horizontal="center" vertical="center"/>
    </xf>
    <xf numFmtId="0" fontId="24" fillId="30" borderId="123" xfId="57" applyFont="1" applyFill="1" applyBorder="1" applyAlignment="1">
      <alignment horizontal="center" vertical="center"/>
    </xf>
    <xf numFmtId="0" fontId="24" fillId="30" borderId="128" xfId="57" applyFont="1" applyFill="1" applyBorder="1" applyAlignment="1">
      <alignment horizontal="center" vertical="center"/>
    </xf>
    <xf numFmtId="0" fontId="24" fillId="30" borderId="15" xfId="57" applyFont="1" applyFill="1" applyBorder="1" applyAlignment="1">
      <alignment horizontal="center" vertical="center"/>
    </xf>
    <xf numFmtId="0" fontId="24" fillId="30" borderId="20" xfId="57" applyFont="1" applyFill="1" applyBorder="1" applyAlignment="1">
      <alignment horizontal="center" vertical="center"/>
    </xf>
    <xf numFmtId="0" fontId="24" fillId="30" borderId="129" xfId="57" applyFont="1" applyFill="1" applyBorder="1" applyAlignment="1">
      <alignment horizontal="center" vertical="center" textRotation="255"/>
    </xf>
    <xf numFmtId="0" fontId="24" fillId="30" borderId="63" xfId="57" applyFont="1" applyFill="1" applyBorder="1" applyAlignment="1">
      <alignment horizontal="center" vertical="center" textRotation="255"/>
    </xf>
    <xf numFmtId="0" fontId="24" fillId="30" borderId="35" xfId="57" applyFont="1" applyFill="1" applyBorder="1" applyAlignment="1">
      <alignment horizontal="center" vertical="center" textRotation="255"/>
    </xf>
    <xf numFmtId="0" fontId="24" fillId="30" borderId="16" xfId="57" applyFont="1" applyFill="1" applyBorder="1" applyAlignment="1">
      <alignment horizontal="center" vertical="center" textRotation="255"/>
    </xf>
    <xf numFmtId="0" fontId="0" fillId="0" borderId="36" xfId="57" applyFont="1" applyBorder="1" applyAlignment="1">
      <alignment horizontal="right" vertical="center"/>
    </xf>
    <xf numFmtId="0" fontId="24" fillId="30" borderId="16" xfId="57" applyFont="1" applyFill="1" applyBorder="1" applyAlignment="1">
      <alignment horizontal="center" vertical="center"/>
    </xf>
    <xf numFmtId="0" fontId="24" fillId="30" borderId="59" xfId="57" applyFont="1" applyFill="1" applyBorder="1" applyAlignment="1">
      <alignment horizontal="center" vertical="center"/>
    </xf>
    <xf numFmtId="0" fontId="24" fillId="30" borderId="21" xfId="57" applyFont="1" applyFill="1" applyBorder="1" applyAlignment="1">
      <alignment horizontal="center" vertical="center"/>
    </xf>
    <xf numFmtId="0" fontId="24" fillId="30" borderId="114" xfId="57" applyFont="1" applyFill="1" applyBorder="1" applyAlignment="1">
      <alignment horizontal="center" vertical="center"/>
    </xf>
    <xf numFmtId="0" fontId="24" fillId="30" borderId="62" xfId="57" applyFont="1" applyFill="1" applyBorder="1" applyAlignment="1">
      <alignment horizontal="center" vertical="center"/>
    </xf>
    <xf numFmtId="0" fontId="24" fillId="30" borderId="124" xfId="57" applyFont="1" applyFill="1" applyBorder="1" applyAlignment="1">
      <alignment horizontal="center" vertical="center"/>
    </xf>
    <xf numFmtId="0" fontId="24" fillId="30" borderId="86" xfId="57" applyFont="1" applyFill="1" applyBorder="1" applyAlignment="1">
      <alignment horizontal="center" vertical="center"/>
    </xf>
    <xf numFmtId="0" fontId="24" fillId="30" borderId="85" xfId="57" applyFont="1" applyFill="1" applyBorder="1" applyAlignment="1">
      <alignment horizontal="center" vertical="center"/>
    </xf>
    <xf numFmtId="0" fontId="24" fillId="30" borderId="55" xfId="57" applyFont="1" applyFill="1" applyBorder="1" applyAlignment="1">
      <alignment horizontal="center" vertical="center"/>
    </xf>
    <xf numFmtId="0" fontId="24" fillId="30" borderId="56" xfId="57" applyFont="1" applyFill="1" applyBorder="1" applyAlignment="1">
      <alignment horizontal="center" vertical="center"/>
    </xf>
    <xf numFmtId="0" fontId="24" fillId="30" borderId="87" xfId="57" applyFont="1" applyFill="1" applyBorder="1" applyAlignment="1">
      <alignment horizontal="center" vertical="center"/>
    </xf>
    <xf numFmtId="0" fontId="0" fillId="0" borderId="146" xfId="0" applyBorder="1" applyAlignment="1">
      <alignment horizontal="center"/>
    </xf>
    <xf numFmtId="0" fontId="0" fillId="0" borderId="147" xfId="0" applyBorder="1" applyAlignment="1">
      <alignment horizontal="center"/>
    </xf>
    <xf numFmtId="0" fontId="0" fillId="0" borderId="130" xfId="0" applyBorder="1" applyAlignment="1">
      <alignment horizontal="center"/>
    </xf>
    <xf numFmtId="38" fontId="0" fillId="0" borderId="148" xfId="0" applyNumberFormat="1" applyBorder="1" applyAlignment="1">
      <alignment horizontal="right"/>
    </xf>
    <xf numFmtId="38" fontId="0" fillId="0" borderId="147" xfId="0" applyNumberFormat="1" applyBorder="1" applyAlignment="1">
      <alignment horizontal="right"/>
    </xf>
    <xf numFmtId="38" fontId="0" fillId="0" borderId="130" xfId="0" applyNumberFormat="1" applyBorder="1" applyAlignment="1">
      <alignment horizontal="right"/>
    </xf>
    <xf numFmtId="38" fontId="0" fillId="0" borderId="127" xfId="0" applyNumberFormat="1" applyBorder="1" applyAlignment="1">
      <alignment horizontal="right"/>
    </xf>
    <xf numFmtId="0" fontId="0" fillId="0" borderId="86" xfId="0" applyBorder="1" applyAlignment="1">
      <alignment horizontal="center"/>
    </xf>
    <xf numFmtId="0" fontId="0" fillId="0" borderId="85" xfId="0" applyBorder="1" applyAlignment="1">
      <alignment horizontal="center"/>
    </xf>
    <xf numFmtId="0" fontId="0" fillId="0" borderId="55" xfId="0" applyBorder="1" applyAlignment="1">
      <alignment horizontal="center"/>
    </xf>
    <xf numFmtId="38" fontId="0" fillId="0" borderId="56" xfId="0" applyNumberFormat="1" applyBorder="1" applyAlignment="1">
      <alignment horizontal="right"/>
    </xf>
    <xf numFmtId="38" fontId="0" fillId="0" borderId="85" xfId="0" applyNumberFormat="1" applyBorder="1" applyAlignment="1">
      <alignment horizontal="right"/>
    </xf>
    <xf numFmtId="38" fontId="0" fillId="0" borderId="55" xfId="0" applyNumberFormat="1" applyBorder="1" applyAlignment="1">
      <alignment horizontal="right"/>
    </xf>
    <xf numFmtId="38" fontId="0" fillId="0" borderId="87" xfId="0" applyNumberFormat="1" applyBorder="1" applyAlignment="1">
      <alignment horizontal="right"/>
    </xf>
    <xf numFmtId="0" fontId="0" fillId="0" borderId="122" xfId="0" applyBorder="1" applyAlignment="1">
      <alignment horizontal="center"/>
    </xf>
    <xf numFmtId="0" fontId="0" fillId="0" borderId="123" xfId="0" applyBorder="1" applyAlignment="1">
      <alignment horizontal="center"/>
    </xf>
    <xf numFmtId="0" fontId="0" fillId="0" borderId="144" xfId="0" applyBorder="1" applyAlignment="1">
      <alignment horizontal="center"/>
    </xf>
    <xf numFmtId="38" fontId="0" fillId="0" borderId="119" xfId="0" applyNumberFormat="1" applyBorder="1" applyAlignment="1">
      <alignment horizontal="right"/>
    </xf>
    <xf numFmtId="38" fontId="0" fillId="0" borderId="123" xfId="0" applyNumberFormat="1" applyBorder="1" applyAlignment="1">
      <alignment horizontal="right"/>
    </xf>
    <xf numFmtId="38" fontId="0" fillId="0" borderId="144" xfId="0" applyNumberFormat="1" applyBorder="1" applyAlignment="1">
      <alignment horizontal="right"/>
    </xf>
    <xf numFmtId="38" fontId="0" fillId="0" borderId="128" xfId="0" applyNumberFormat="1" applyBorder="1" applyAlignment="1">
      <alignment horizontal="right"/>
    </xf>
    <xf numFmtId="0" fontId="0" fillId="30" borderId="15" xfId="0" applyFill="1" applyBorder="1" applyAlignment="1">
      <alignment horizontal="center"/>
    </xf>
    <xf numFmtId="0" fontId="0" fillId="30" borderId="145" xfId="0" applyFill="1" applyBorder="1" applyAlignment="1">
      <alignment horizontal="center"/>
    </xf>
    <xf numFmtId="0" fontId="0" fillId="30" borderId="43" xfId="0" applyFill="1" applyBorder="1" applyAlignment="1">
      <alignment horizontal="center"/>
    </xf>
    <xf numFmtId="0" fontId="0" fillId="30" borderId="44" xfId="0" applyFill="1" applyBorder="1" applyAlignment="1">
      <alignment horizontal="center" vertical="center"/>
    </xf>
    <xf numFmtId="0" fontId="0" fillId="30" borderId="46" xfId="0" applyFill="1" applyBorder="1" applyAlignment="1">
      <alignment horizontal="center" vertical="center"/>
    </xf>
    <xf numFmtId="0" fontId="31" fillId="0" borderId="0" xfId="52" applyFont="1" applyAlignment="1">
      <alignment horizontal="left" vertical="center" wrapText="1"/>
    </xf>
    <xf numFmtId="3" fontId="24" fillId="0" borderId="0" xfId="55" applyNumberFormat="1" applyFont="1" applyAlignment="1">
      <alignment horizontal="center" vertical="center"/>
    </xf>
    <xf numFmtId="3" fontId="24" fillId="0" borderId="42" xfId="55" applyNumberFormat="1" applyFont="1" applyBorder="1" applyAlignment="1">
      <alignment horizontal="center" vertical="center"/>
    </xf>
    <xf numFmtId="3" fontId="24" fillId="0" borderId="44" xfId="55" applyNumberFormat="1" applyFont="1" applyBorder="1" applyAlignment="1">
      <alignment horizontal="center" vertical="center"/>
    </xf>
    <xf numFmtId="3" fontId="24" fillId="0" borderId="46" xfId="55" applyNumberFormat="1" applyFont="1" applyBorder="1" applyAlignment="1">
      <alignment horizontal="center" vertical="center"/>
    </xf>
    <xf numFmtId="3" fontId="6" fillId="24" borderId="43" xfId="55" applyNumberFormat="1" applyFont="1" applyFill="1" applyBorder="1" applyAlignment="1">
      <alignment horizontal="center" vertical="center" wrapText="1"/>
    </xf>
    <xf numFmtId="3" fontId="6" fillId="24" borderId="44" xfId="55" applyNumberFormat="1" applyFont="1" applyFill="1" applyBorder="1" applyAlignment="1">
      <alignment horizontal="center" vertical="center" wrapText="1"/>
    </xf>
    <xf numFmtId="3" fontId="6" fillId="24" borderId="45" xfId="55" applyNumberFormat="1" applyFont="1" applyFill="1" applyBorder="1" applyAlignment="1">
      <alignment horizontal="center" vertical="center" wrapText="1"/>
    </xf>
    <xf numFmtId="3" fontId="6" fillId="24" borderId="42" xfId="55" applyNumberFormat="1" applyFont="1" applyFill="1" applyBorder="1" applyAlignment="1">
      <alignment horizontal="center" vertical="center"/>
    </xf>
    <xf numFmtId="3" fontId="6" fillId="24" borderId="44" xfId="55" applyNumberFormat="1" applyFont="1" applyFill="1" applyBorder="1" applyAlignment="1">
      <alignment horizontal="center" vertical="center"/>
    </xf>
    <xf numFmtId="3" fontId="6" fillId="24" borderId="46" xfId="55" applyNumberFormat="1" applyFont="1" applyFill="1" applyBorder="1" applyAlignment="1">
      <alignment horizontal="center" vertical="center"/>
    </xf>
    <xf numFmtId="3" fontId="24" fillId="24" borderId="14" xfId="55" applyNumberFormat="1" applyFont="1" applyFill="1" applyBorder="1" applyAlignment="1">
      <alignment horizontal="center" vertical="center"/>
    </xf>
    <xf numFmtId="3" fontId="6" fillId="24" borderId="43" xfId="55" applyNumberFormat="1" applyFont="1" applyFill="1" applyBorder="1" applyAlignment="1">
      <alignment horizontal="center" vertical="center"/>
    </xf>
    <xf numFmtId="3" fontId="6" fillId="24" borderId="45" xfId="55" applyNumberFormat="1" applyFont="1" applyFill="1" applyBorder="1" applyAlignment="1">
      <alignment horizontal="center" vertical="center"/>
    </xf>
    <xf numFmtId="0" fontId="40" fillId="30" borderId="159" xfId="63" applyFont="1" applyFill="1" applyBorder="1" applyAlignment="1">
      <alignment horizontal="center" vertical="center" wrapText="1"/>
    </xf>
    <xf numFmtId="0" fontId="29" fillId="0" borderId="160" xfId="0" applyFont="1" applyBorder="1" applyAlignment="1">
      <alignment horizontal="center" vertical="center"/>
    </xf>
    <xf numFmtId="0" fontId="29" fillId="0" borderId="161" xfId="0" applyFont="1" applyBorder="1" applyAlignment="1">
      <alignment horizontal="center" vertical="center"/>
    </xf>
    <xf numFmtId="0" fontId="6" fillId="25" borderId="151" xfId="54" applyFill="1" applyBorder="1" applyAlignment="1">
      <alignment horizontal="center" vertical="center" textRotation="255"/>
    </xf>
    <xf numFmtId="0" fontId="6" fillId="25" borderId="152" xfId="54" applyFill="1" applyBorder="1" applyAlignment="1">
      <alignment horizontal="center" vertical="center" textRotation="255"/>
    </xf>
    <xf numFmtId="0" fontId="6" fillId="25" borderId="83" xfId="54" applyFill="1" applyBorder="1" applyAlignment="1">
      <alignment horizontal="center" vertical="center" textRotation="255"/>
    </xf>
    <xf numFmtId="0" fontId="6" fillId="25" borderId="80" xfId="54" applyFill="1" applyBorder="1" applyAlignment="1">
      <alignment horizontal="center" vertical="center"/>
    </xf>
    <xf numFmtId="0" fontId="6" fillId="25" borderId="157" xfId="54" applyFill="1" applyBorder="1" applyAlignment="1">
      <alignment horizontal="center" vertical="center"/>
    </xf>
    <xf numFmtId="0" fontId="6" fillId="25" borderId="153" xfId="54" applyFill="1" applyBorder="1" applyAlignment="1">
      <alignment horizontal="center" vertical="center" textRotation="255"/>
    </xf>
    <xf numFmtId="0" fontId="6" fillId="25" borderId="98" xfId="54" applyFill="1" applyBorder="1" applyAlignment="1">
      <alignment horizontal="center" vertical="center" textRotation="255"/>
    </xf>
    <xf numFmtId="0" fontId="39" fillId="30" borderId="159" xfId="63" applyFont="1" applyFill="1" applyBorder="1" applyAlignment="1">
      <alignment horizontal="center" vertical="center" wrapText="1"/>
    </xf>
    <xf numFmtId="0" fontId="28" fillId="0" borderId="160" xfId="0" applyFont="1" applyBorder="1" applyAlignment="1">
      <alignment horizontal="center" vertical="center"/>
    </xf>
    <xf numFmtId="0" fontId="28" fillId="0" borderId="161" xfId="0" applyFont="1" applyBorder="1" applyAlignment="1">
      <alignment horizontal="center" vertical="center"/>
    </xf>
    <xf numFmtId="0" fontId="6" fillId="33" borderId="155" xfId="54" applyFill="1" applyBorder="1" applyAlignment="1">
      <alignment horizontal="center" vertical="center"/>
    </xf>
    <xf numFmtId="0" fontId="6" fillId="33" borderId="156" xfId="54" applyFill="1" applyBorder="1" applyAlignment="1">
      <alignment horizontal="center" vertical="center"/>
    </xf>
    <xf numFmtId="0" fontId="6" fillId="25" borderId="149" xfId="54" applyFill="1" applyBorder="1" applyAlignment="1">
      <alignment horizontal="center" vertical="center" textRotation="255"/>
    </xf>
    <xf numFmtId="0" fontId="6" fillId="25" borderId="150" xfId="54" applyFill="1" applyBorder="1" applyAlignment="1">
      <alignment horizontal="center" vertical="center" textRotation="255"/>
    </xf>
    <xf numFmtId="0" fontId="6" fillId="30" borderId="16" xfId="54" applyFill="1" applyBorder="1" applyAlignment="1">
      <alignment horizontal="center" vertical="center"/>
    </xf>
    <xf numFmtId="0" fontId="6" fillId="30" borderId="59" xfId="54" applyFill="1" applyBorder="1" applyAlignment="1">
      <alignment horizontal="center" vertical="center"/>
    </xf>
    <xf numFmtId="0" fontId="6" fillId="30" borderId="113" xfId="54" applyFill="1" applyBorder="1" applyAlignment="1">
      <alignment horizontal="center" vertical="center"/>
    </xf>
    <xf numFmtId="0" fontId="6" fillId="30" borderId="63" xfId="54" applyFill="1" applyBorder="1" applyAlignment="1">
      <alignment horizontal="center" vertical="center"/>
    </xf>
    <xf numFmtId="0" fontId="6" fillId="30" borderId="0" xfId="54" applyFill="1" applyAlignment="1">
      <alignment horizontal="center" vertical="center"/>
    </xf>
    <xf numFmtId="0" fontId="6" fillId="30" borderId="18" xfId="54" applyFill="1" applyBorder="1" applyAlignment="1">
      <alignment horizontal="center" vertical="center"/>
    </xf>
    <xf numFmtId="0" fontId="6" fillId="30" borderId="114" xfId="54" applyFill="1" applyBorder="1" applyAlignment="1">
      <alignment horizontal="center" vertical="center"/>
    </xf>
    <xf numFmtId="0" fontId="6" fillId="30" borderId="62" xfId="54" applyFill="1" applyBorder="1" applyAlignment="1">
      <alignment horizontal="center" vertical="center"/>
    </xf>
    <xf numFmtId="0" fontId="6" fillId="30" borderId="49" xfId="54" applyFill="1" applyBorder="1" applyAlignment="1">
      <alignment horizontal="center" vertical="center"/>
    </xf>
    <xf numFmtId="0" fontId="24" fillId="25" borderId="112" xfId="54" applyFont="1" applyFill="1" applyBorder="1" applyAlignment="1">
      <alignment vertical="center" textRotation="255" shrinkToFit="1"/>
    </xf>
    <xf numFmtId="0" fontId="24" fillId="25" borderId="25" xfId="54" applyFont="1" applyFill="1" applyBorder="1" applyAlignment="1">
      <alignment vertical="center" textRotation="255" shrinkToFit="1"/>
    </xf>
    <xf numFmtId="0" fontId="24" fillId="25" borderId="90" xfId="54" applyFont="1" applyFill="1" applyBorder="1" applyAlignment="1">
      <alignment vertical="center" textRotation="255" shrinkToFit="1"/>
    </xf>
    <xf numFmtId="0" fontId="6" fillId="0" borderId="0" xfId="0" applyFont="1" applyBorder="1"/>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6" xr:uid="{00000000-0005-0000-0000-000012000000}"/>
    <cellStyle name="Excel Built-in Normal" xfId="19" xr:uid="{00000000-0005-0000-0000-000013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xfId="29" builtinId="5"/>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2 2" xfId="58" xr:uid="{00000000-0005-0000-0000-000025000000}"/>
    <cellStyle name="桁区切り 3" xfId="59" xr:uid="{00000000-0005-0000-0000-000026000000}"/>
    <cellStyle name="桁区切り 4" xfId="60"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62" builtinId="7"/>
    <cellStyle name="入力" xfId="44" builtinId="20" customBuiltin="1"/>
    <cellStyle name="標準" xfId="0" builtinId="0"/>
    <cellStyle name="標準 10" xfId="64" xr:uid="{00000000-0005-0000-0000-000032000000}"/>
    <cellStyle name="標準 2" xfId="45" xr:uid="{00000000-0005-0000-0000-000033000000}"/>
    <cellStyle name="標準 2 2" xfId="46" xr:uid="{00000000-0005-0000-0000-000034000000}"/>
    <cellStyle name="標準 2 3" xfId="65" xr:uid="{00000000-0005-0000-0000-000035000000}"/>
    <cellStyle name="標準 2_36渡名喜村" xfId="47" xr:uid="{00000000-0005-0000-0000-000036000000}"/>
    <cellStyle name="標準 3" xfId="48" xr:uid="{00000000-0005-0000-0000-000037000000}"/>
    <cellStyle name="標準 4" xfId="49" xr:uid="{00000000-0005-0000-0000-000038000000}"/>
    <cellStyle name="標準 5" xfId="50" xr:uid="{00000000-0005-0000-0000-000039000000}"/>
    <cellStyle name="標準 6" xfId="51" xr:uid="{00000000-0005-0000-0000-00003A000000}"/>
    <cellStyle name="標準 7" xfId="57" xr:uid="{00000000-0005-0000-0000-00003B000000}"/>
    <cellStyle name="標準 8" xfId="61" xr:uid="{00000000-0005-0000-0000-00003C000000}"/>
    <cellStyle name="標準 9" xfId="63" xr:uid="{00000000-0005-0000-0000-00003D000000}"/>
    <cellStyle name="標準_(77)S47～H18宿泊施設の推移　" xfId="52" xr:uid="{00000000-0005-0000-0000-00003E000000}"/>
    <cellStyle name="標準_H22宿泊施設　要覧(1)(2)(3)" xfId="53" xr:uid="{00000000-0005-0000-0000-00003F000000}"/>
    <cellStyle name="標準_元データ" xfId="54" xr:uid="{00000000-0005-0000-0000-000040000000}"/>
    <cellStyle name="標準_宿泊推移" xfId="55" xr:uid="{00000000-0005-0000-0000-000041000000}"/>
    <cellStyle name="良い" xfId="56" builtinId="26" customBuiltin="1"/>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99CCFF"/>
      <color rgb="FFCCFF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romim\Desktop\(4648)R5&#23487;&#27850;&#26045;&#35373;&#23455;&#24907;&#35519;&#26619;%20.xlsx" TargetMode="External"/><Relationship Id="rId1" Type="http://schemas.openxmlformats.org/officeDocument/2006/relationships/externalLinkPath" Target="(4648)R5&#23487;&#27850;&#26045;&#35373;&#23455;&#24907;&#35519;&#266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4"/>
      <sheetName val="【R4】最終DB "/>
      <sheetName val="R5まとめ"/>
      <sheetName val="概要"/>
      <sheetName val="手持ち資料"/>
      <sheetName val="手持ち資料２"/>
      <sheetName val="(1)市町村別・種別"/>
      <sheetName val="(1)市町村別・種別 (2)"/>
      <sheetName val="(2)規模別分類"/>
      <sheetName val="(2)規模別分類 (2)"/>
      <sheetName val="(3)ホテル内訳"/>
      <sheetName val="(3)ホテル内訳 (2)"/>
      <sheetName val="(4)推移"/>
      <sheetName val="（５）参考（住宅宿泊事業者）"/>
      <sheetName val="対前年比"/>
      <sheetName val="グラフ"/>
      <sheetName val="グラフ元データ2"/>
      <sheetName val="種別分析"/>
      <sheetName val="推移（暦年推移貼付用）"/>
      <sheetName val="種別"/>
      <sheetName val="レク資料1"/>
      <sheetName val="Sheet1"/>
      <sheetName val="レク資料2"/>
    </sheetNames>
    <sheetDataSet>
      <sheetData sheetId="0" refreshError="1"/>
      <sheetData sheetId="1" refreshError="1"/>
      <sheetData sheetId="2">
        <row r="46">
          <cell r="O46">
            <v>0</v>
          </cell>
          <cell r="P46">
            <v>0</v>
          </cell>
          <cell r="Q46">
            <v>0</v>
          </cell>
          <cell r="R46">
            <v>0</v>
          </cell>
          <cell r="S46">
            <v>1</v>
          </cell>
          <cell r="T46">
            <v>0</v>
          </cell>
          <cell r="Y46">
            <v>0</v>
          </cell>
          <cell r="Z46">
            <v>5</v>
          </cell>
          <cell r="AA46">
            <v>9</v>
          </cell>
          <cell r="AB46">
            <v>3</v>
          </cell>
          <cell r="AC46">
            <v>7</v>
          </cell>
          <cell r="AD46">
            <v>1</v>
          </cell>
          <cell r="AI46">
            <v>438</v>
          </cell>
          <cell r="AJ46">
            <v>2178</v>
          </cell>
          <cell r="AK46">
            <v>281</v>
          </cell>
          <cell r="AL46">
            <v>58</v>
          </cell>
          <cell r="AM46">
            <v>23</v>
          </cell>
          <cell r="AN46">
            <v>2</v>
          </cell>
          <cell r="AT46">
            <v>0</v>
          </cell>
          <cell r="AU46">
            <v>0</v>
          </cell>
          <cell r="AV46">
            <v>0</v>
          </cell>
          <cell r="AW46">
            <v>0</v>
          </cell>
          <cell r="AX46">
            <v>32</v>
          </cell>
          <cell r="AY46">
            <v>0</v>
          </cell>
          <cell r="BD46">
            <v>0</v>
          </cell>
          <cell r="BE46">
            <v>29</v>
          </cell>
          <cell r="BF46">
            <v>11</v>
          </cell>
          <cell r="BG46">
            <v>0</v>
          </cell>
          <cell r="BH46">
            <v>59</v>
          </cell>
          <cell r="BI46">
            <v>0</v>
          </cell>
          <cell r="BN46">
            <v>1878</v>
          </cell>
          <cell r="BO46">
            <v>340</v>
          </cell>
          <cell r="BP46">
            <v>146</v>
          </cell>
          <cell r="BQ46">
            <v>10</v>
          </cell>
          <cell r="BR46">
            <v>45</v>
          </cell>
          <cell r="BS46">
            <v>7</v>
          </cell>
          <cell r="BY46">
            <v>0</v>
          </cell>
          <cell r="BZ46">
            <v>0</v>
          </cell>
          <cell r="CA46">
            <v>0</v>
          </cell>
          <cell r="CB46">
            <v>0</v>
          </cell>
          <cell r="CC46">
            <v>1</v>
          </cell>
          <cell r="CD46">
            <v>0</v>
          </cell>
          <cell r="CI46">
            <v>0</v>
          </cell>
          <cell r="CJ46">
            <v>134</v>
          </cell>
          <cell r="CK46">
            <v>741</v>
          </cell>
          <cell r="CL46">
            <v>131</v>
          </cell>
          <cell r="CM46">
            <v>85</v>
          </cell>
          <cell r="CN46">
            <v>38</v>
          </cell>
          <cell r="CS46">
            <v>805</v>
          </cell>
          <cell r="CT46">
            <v>4500</v>
          </cell>
          <cell r="CU46">
            <v>1352</v>
          </cell>
          <cell r="CV46">
            <v>486</v>
          </cell>
          <cell r="CW46">
            <v>76</v>
          </cell>
          <cell r="CX46">
            <v>4</v>
          </cell>
          <cell r="DD46">
            <v>0</v>
          </cell>
          <cell r="DE46">
            <v>0</v>
          </cell>
          <cell r="DF46">
            <v>0</v>
          </cell>
          <cell r="DG46">
            <v>0</v>
          </cell>
          <cell r="DH46">
            <v>306</v>
          </cell>
          <cell r="DI46">
            <v>0</v>
          </cell>
          <cell r="DN46">
            <v>0</v>
          </cell>
          <cell r="DO46">
            <v>592</v>
          </cell>
          <cell r="DP46">
            <v>1372</v>
          </cell>
          <cell r="DQ46">
            <v>489</v>
          </cell>
          <cell r="DR46">
            <v>1240</v>
          </cell>
          <cell r="DS46">
            <v>200</v>
          </cell>
          <cell r="DX46">
            <v>7549</v>
          </cell>
          <cell r="DY46">
            <v>22733</v>
          </cell>
          <cell r="DZ46">
            <v>4169</v>
          </cell>
          <cell r="EA46">
            <v>1157</v>
          </cell>
          <cell r="EB46">
            <v>843</v>
          </cell>
          <cell r="EC46">
            <v>60</v>
          </cell>
        </row>
      </sheetData>
      <sheetData sheetId="3" refreshError="1"/>
      <sheetData sheetId="4" refreshError="1"/>
      <sheetData sheetId="5" refreshError="1"/>
      <sheetData sheetId="6">
        <row r="53">
          <cell r="I53">
            <v>516</v>
          </cell>
          <cell r="L53">
            <v>3021</v>
          </cell>
          <cell r="M53">
            <v>8073</v>
          </cell>
          <cell r="N53">
            <v>1737</v>
          </cell>
          <cell r="Q53">
            <v>4822</v>
          </cell>
          <cell r="R53">
            <v>20395</v>
          </cell>
          <cell r="S53">
            <v>370</v>
          </cell>
          <cell r="V53">
            <v>2485</v>
          </cell>
          <cell r="W53">
            <v>6775</v>
          </cell>
          <cell r="X53">
            <v>117</v>
          </cell>
          <cell r="AA53">
            <v>1335</v>
          </cell>
          <cell r="AB53">
            <v>2856</v>
          </cell>
          <cell r="AC53">
            <v>34</v>
          </cell>
          <cell r="AF53">
            <v>328</v>
          </cell>
          <cell r="AG53">
            <v>2938</v>
          </cell>
          <cell r="AH53">
            <v>4</v>
          </cell>
          <cell r="AK53">
            <v>61</v>
          </cell>
          <cell r="AL53">
            <v>246</v>
          </cell>
        </row>
      </sheetData>
      <sheetData sheetId="7" refreshError="1"/>
      <sheetData sheetId="8" refreshError="1"/>
      <sheetData sheetId="9" refreshError="1"/>
      <sheetData sheetId="10">
        <row r="54">
          <cell r="D54">
            <v>72</v>
          </cell>
          <cell r="E54">
            <v>16709</v>
          </cell>
          <cell r="F54">
            <v>52947</v>
          </cell>
          <cell r="G54">
            <v>48</v>
          </cell>
          <cell r="H54">
            <v>3148</v>
          </cell>
          <cell r="I54">
            <v>9101</v>
          </cell>
          <cell r="J54">
            <v>57</v>
          </cell>
          <cell r="K54">
            <v>793</v>
          </cell>
          <cell r="L54">
            <v>2312</v>
          </cell>
          <cell r="M54">
            <v>30</v>
          </cell>
          <cell r="N54">
            <v>5837</v>
          </cell>
          <cell r="O54">
            <v>13236</v>
          </cell>
          <cell r="P54">
            <v>129</v>
          </cell>
          <cell r="Q54">
            <v>9780</v>
          </cell>
          <cell r="R54">
            <v>21415</v>
          </cell>
          <cell r="S54">
            <v>494</v>
          </cell>
          <cell r="T54">
            <v>7465</v>
          </cell>
          <cell r="U54">
            <v>18139</v>
          </cell>
          <cell r="V54">
            <v>24</v>
          </cell>
          <cell r="W54">
            <v>6083</v>
          </cell>
          <cell r="X54">
            <v>15474</v>
          </cell>
          <cell r="Y54">
            <v>10</v>
          </cell>
          <cell r="Z54">
            <v>976</v>
          </cell>
          <cell r="AA54">
            <v>2247</v>
          </cell>
          <cell r="AB54">
            <v>2</v>
          </cell>
          <cell r="AC54">
            <v>30</v>
          </cell>
          <cell r="AD54">
            <v>62</v>
          </cell>
          <cell r="AE54">
            <v>0</v>
          </cell>
          <cell r="AF54">
            <v>0</v>
          </cell>
          <cell r="AG54">
            <v>0</v>
          </cell>
          <cell r="AH54">
            <v>0</v>
          </cell>
          <cell r="AI54">
            <v>0</v>
          </cell>
          <cell r="AJ54">
            <v>0</v>
          </cell>
          <cell r="AK54">
            <v>37</v>
          </cell>
          <cell r="AL54">
            <v>342</v>
          </cell>
          <cell r="AM54">
            <v>975</v>
          </cell>
        </row>
      </sheetData>
      <sheetData sheetId="11">
        <row r="54">
          <cell r="D54">
            <v>75</v>
          </cell>
          <cell r="E54">
            <v>17334</v>
          </cell>
          <cell r="F54">
            <v>56456</v>
          </cell>
          <cell r="G54">
            <v>54</v>
          </cell>
          <cell r="H54">
            <v>3355</v>
          </cell>
          <cell r="I54">
            <v>10029</v>
          </cell>
          <cell r="J54">
            <v>67</v>
          </cell>
          <cell r="K54">
            <v>923</v>
          </cell>
          <cell r="L54">
            <v>2879</v>
          </cell>
          <cell r="M54">
            <v>31</v>
          </cell>
          <cell r="N54">
            <v>6039</v>
          </cell>
          <cell r="O54">
            <v>14563</v>
          </cell>
          <cell r="P54">
            <v>130</v>
          </cell>
          <cell r="Q54">
            <v>9772</v>
          </cell>
          <cell r="R54">
            <v>22092</v>
          </cell>
          <cell r="S54">
            <v>490</v>
          </cell>
          <cell r="T54">
            <v>7821</v>
          </cell>
          <cell r="U54">
            <v>19208</v>
          </cell>
          <cell r="V54">
            <v>26</v>
          </cell>
          <cell r="W54">
            <v>6176</v>
          </cell>
          <cell r="X54">
            <v>15839</v>
          </cell>
          <cell r="Y54">
            <v>10</v>
          </cell>
          <cell r="Z54">
            <v>908</v>
          </cell>
          <cell r="AA54">
            <v>2269</v>
          </cell>
          <cell r="AB54">
            <v>2</v>
          </cell>
          <cell r="AC54">
            <v>15</v>
          </cell>
          <cell r="AD54">
            <v>48</v>
          </cell>
          <cell r="AE54">
            <v>0</v>
          </cell>
          <cell r="AF54">
            <v>0</v>
          </cell>
          <cell r="AG54">
            <v>0</v>
          </cell>
          <cell r="AH54">
            <v>0</v>
          </cell>
          <cell r="AI54">
            <v>0</v>
          </cell>
          <cell r="AJ54">
            <v>0</v>
          </cell>
          <cell r="AK54">
            <v>23</v>
          </cell>
          <cell r="AL54">
            <v>244</v>
          </cell>
          <cell r="AM54">
            <v>639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AR54"/>
  <sheetViews>
    <sheetView showGridLines="0" view="pageBreakPreview" zoomScale="85" zoomScaleNormal="70" zoomScaleSheetLayoutView="85" workbookViewId="0">
      <pane xSplit="3" ySplit="6" topLeftCell="U7" activePane="bottomRight" state="frozen"/>
      <selection pane="topRight" activeCell="D1" sqref="D1"/>
      <selection pane="bottomLeft" activeCell="A7" sqref="A7"/>
      <selection pane="bottomRight" activeCell="AT53" sqref="AT53"/>
    </sheetView>
  </sheetViews>
  <sheetFormatPr defaultColWidth="9" defaultRowHeight="13"/>
  <cols>
    <col min="1" max="1" width="7.26953125" style="1" customWidth="1"/>
    <col min="2" max="2" width="4" style="1" customWidth="1"/>
    <col min="3" max="3" width="9.6328125" style="1" bestFit="1" customWidth="1"/>
    <col min="4" max="42" width="6.453125" style="1" customWidth="1"/>
    <col min="43" max="43" width="7.453125" style="1" customWidth="1"/>
    <col min="44" max="44" width="0.90625" style="1" customWidth="1"/>
    <col min="45" max="16384" width="9" style="1"/>
  </cols>
  <sheetData>
    <row r="1" spans="1:44" s="34" customFormat="1" ht="23.5">
      <c r="A1" s="7" t="s">
        <v>138</v>
      </c>
    </row>
    <row r="2" spans="1:44" s="34" customFormat="1" ht="24" customHeight="1">
      <c r="AQ2" s="8" t="s">
        <v>205</v>
      </c>
    </row>
    <row r="3" spans="1:44" s="34" customFormat="1" ht="20.25" customHeight="1">
      <c r="A3" s="393"/>
      <c r="B3" s="394"/>
      <c r="C3" s="395"/>
      <c r="D3" s="388" t="s">
        <v>55</v>
      </c>
      <c r="E3" s="388"/>
      <c r="F3" s="388"/>
      <c r="G3" s="388"/>
      <c r="H3" s="390"/>
      <c r="I3" s="387" t="s">
        <v>56</v>
      </c>
      <c r="J3" s="388"/>
      <c r="K3" s="388"/>
      <c r="L3" s="388"/>
      <c r="M3" s="391"/>
      <c r="N3" s="392" t="s">
        <v>1</v>
      </c>
      <c r="O3" s="388"/>
      <c r="P3" s="388"/>
      <c r="Q3" s="388"/>
      <c r="R3" s="390"/>
      <c r="S3" s="387" t="s">
        <v>2</v>
      </c>
      <c r="T3" s="388"/>
      <c r="U3" s="388"/>
      <c r="V3" s="388"/>
      <c r="W3" s="391"/>
      <c r="X3" s="387" t="s">
        <v>3</v>
      </c>
      <c r="Y3" s="388"/>
      <c r="Z3" s="388"/>
      <c r="AA3" s="388"/>
      <c r="AB3" s="391"/>
      <c r="AC3" s="392" t="s">
        <v>4</v>
      </c>
      <c r="AD3" s="388"/>
      <c r="AE3" s="388"/>
      <c r="AF3" s="388"/>
      <c r="AG3" s="390"/>
      <c r="AH3" s="387" t="s">
        <v>5</v>
      </c>
      <c r="AI3" s="388"/>
      <c r="AJ3" s="388"/>
      <c r="AK3" s="388"/>
      <c r="AL3" s="391"/>
      <c r="AM3" s="387" t="s">
        <v>57</v>
      </c>
      <c r="AN3" s="388"/>
      <c r="AO3" s="388"/>
      <c r="AP3" s="388"/>
      <c r="AQ3" s="389"/>
    </row>
    <row r="4" spans="1:44" s="34" customFormat="1" ht="20.25" customHeight="1">
      <c r="A4" s="396"/>
      <c r="B4" s="397"/>
      <c r="C4" s="398"/>
      <c r="D4" s="379" t="s">
        <v>58</v>
      </c>
      <c r="E4" s="379" t="s">
        <v>59</v>
      </c>
      <c r="F4" s="379"/>
      <c r="G4" s="379"/>
      <c r="H4" s="380" t="s">
        <v>180</v>
      </c>
      <c r="I4" s="378" t="s">
        <v>58</v>
      </c>
      <c r="J4" s="379" t="s">
        <v>59</v>
      </c>
      <c r="K4" s="379"/>
      <c r="L4" s="379"/>
      <c r="M4" s="382" t="s">
        <v>180</v>
      </c>
      <c r="N4" s="386" t="s">
        <v>58</v>
      </c>
      <c r="O4" s="379" t="s">
        <v>59</v>
      </c>
      <c r="P4" s="379"/>
      <c r="Q4" s="379"/>
      <c r="R4" s="380" t="s">
        <v>180</v>
      </c>
      <c r="S4" s="378" t="s">
        <v>58</v>
      </c>
      <c r="T4" s="379" t="s">
        <v>59</v>
      </c>
      <c r="U4" s="379"/>
      <c r="V4" s="379"/>
      <c r="W4" s="384" t="s">
        <v>180</v>
      </c>
      <c r="X4" s="378" t="s">
        <v>58</v>
      </c>
      <c r="Y4" s="379" t="s">
        <v>59</v>
      </c>
      <c r="Z4" s="379"/>
      <c r="AA4" s="379"/>
      <c r="AB4" s="384" t="s">
        <v>180</v>
      </c>
      <c r="AC4" s="386" t="s">
        <v>58</v>
      </c>
      <c r="AD4" s="379" t="s">
        <v>59</v>
      </c>
      <c r="AE4" s="379"/>
      <c r="AF4" s="379"/>
      <c r="AG4" s="382" t="s">
        <v>180</v>
      </c>
      <c r="AH4" s="378" t="s">
        <v>58</v>
      </c>
      <c r="AI4" s="379" t="s">
        <v>59</v>
      </c>
      <c r="AJ4" s="379"/>
      <c r="AK4" s="379"/>
      <c r="AL4" s="384" t="s">
        <v>180</v>
      </c>
      <c r="AM4" s="378" t="s">
        <v>58</v>
      </c>
      <c r="AN4" s="379" t="s">
        <v>59</v>
      </c>
      <c r="AO4" s="379"/>
      <c r="AP4" s="379"/>
      <c r="AQ4" s="376" t="s">
        <v>180</v>
      </c>
    </row>
    <row r="5" spans="1:44" s="34" customFormat="1" ht="20.25" customHeight="1">
      <c r="A5" s="399"/>
      <c r="B5" s="400"/>
      <c r="C5" s="401"/>
      <c r="D5" s="379"/>
      <c r="E5" s="35" t="s">
        <v>61</v>
      </c>
      <c r="F5" s="35" t="s">
        <v>62</v>
      </c>
      <c r="G5" s="35" t="s">
        <v>60</v>
      </c>
      <c r="H5" s="381"/>
      <c r="I5" s="378"/>
      <c r="J5" s="35" t="s">
        <v>61</v>
      </c>
      <c r="K5" s="35" t="s">
        <v>62</v>
      </c>
      <c r="L5" s="35" t="s">
        <v>60</v>
      </c>
      <c r="M5" s="383"/>
      <c r="N5" s="386"/>
      <c r="O5" s="35" t="s">
        <v>61</v>
      </c>
      <c r="P5" s="35" t="s">
        <v>62</v>
      </c>
      <c r="Q5" s="35" t="s">
        <v>60</v>
      </c>
      <c r="R5" s="381"/>
      <c r="S5" s="378"/>
      <c r="T5" s="35" t="s">
        <v>61</v>
      </c>
      <c r="U5" s="35" t="s">
        <v>62</v>
      </c>
      <c r="V5" s="35" t="s">
        <v>60</v>
      </c>
      <c r="W5" s="385"/>
      <c r="X5" s="378"/>
      <c r="Y5" s="35" t="s">
        <v>61</v>
      </c>
      <c r="Z5" s="35" t="s">
        <v>62</v>
      </c>
      <c r="AA5" s="35" t="s">
        <v>60</v>
      </c>
      <c r="AB5" s="385"/>
      <c r="AC5" s="386"/>
      <c r="AD5" s="35" t="s">
        <v>61</v>
      </c>
      <c r="AE5" s="35" t="s">
        <v>62</v>
      </c>
      <c r="AF5" s="35" t="s">
        <v>60</v>
      </c>
      <c r="AG5" s="383"/>
      <c r="AH5" s="378"/>
      <c r="AI5" s="35" t="s">
        <v>61</v>
      </c>
      <c r="AJ5" s="35" t="s">
        <v>62</v>
      </c>
      <c r="AK5" s="35" t="s">
        <v>60</v>
      </c>
      <c r="AL5" s="385"/>
      <c r="AM5" s="378"/>
      <c r="AN5" s="35" t="s">
        <v>61</v>
      </c>
      <c r="AO5" s="35" t="s">
        <v>62</v>
      </c>
      <c r="AP5" s="35" t="s">
        <v>60</v>
      </c>
      <c r="AQ5" s="377"/>
    </row>
    <row r="6" spans="1:44" s="150" customFormat="1" ht="20.25" customHeight="1">
      <c r="A6" s="420" t="s">
        <v>6</v>
      </c>
      <c r="B6" s="36">
        <v>1</v>
      </c>
      <c r="C6" s="151" t="s">
        <v>172</v>
      </c>
      <c r="D6" s="230">
        <v>278</v>
      </c>
      <c r="E6" s="230">
        <v>151</v>
      </c>
      <c r="F6" s="230">
        <v>20297</v>
      </c>
      <c r="G6" s="155">
        <v>20448</v>
      </c>
      <c r="H6" s="243">
        <v>47514</v>
      </c>
      <c r="I6" s="191">
        <v>23</v>
      </c>
      <c r="J6" s="230">
        <v>68</v>
      </c>
      <c r="K6" s="230">
        <v>55</v>
      </c>
      <c r="L6" s="155">
        <v>123</v>
      </c>
      <c r="M6" s="232">
        <v>276</v>
      </c>
      <c r="N6" s="244">
        <v>111</v>
      </c>
      <c r="O6" s="230">
        <v>11</v>
      </c>
      <c r="P6" s="230">
        <v>296</v>
      </c>
      <c r="Q6" s="155">
        <v>307</v>
      </c>
      <c r="R6" s="243">
        <v>1451</v>
      </c>
      <c r="S6" s="191">
        <v>50</v>
      </c>
      <c r="T6" s="230">
        <v>16</v>
      </c>
      <c r="U6" s="230">
        <v>1112</v>
      </c>
      <c r="V6" s="155">
        <v>1128</v>
      </c>
      <c r="W6" s="232">
        <v>2584</v>
      </c>
      <c r="X6" s="191">
        <v>8</v>
      </c>
      <c r="Y6" s="230">
        <v>1</v>
      </c>
      <c r="Z6" s="230">
        <v>197</v>
      </c>
      <c r="AA6" s="155">
        <v>198</v>
      </c>
      <c r="AB6" s="232">
        <v>447</v>
      </c>
      <c r="AC6" s="248">
        <v>2</v>
      </c>
      <c r="AD6" s="230">
        <v>6</v>
      </c>
      <c r="AE6" s="230">
        <v>7</v>
      </c>
      <c r="AF6" s="155">
        <v>13</v>
      </c>
      <c r="AG6" s="243">
        <v>131</v>
      </c>
      <c r="AH6" s="191">
        <v>2</v>
      </c>
      <c r="AI6" s="230">
        <v>3</v>
      </c>
      <c r="AJ6" s="230">
        <v>38</v>
      </c>
      <c r="AK6" s="155">
        <v>41</v>
      </c>
      <c r="AL6" s="232">
        <v>235</v>
      </c>
      <c r="AM6" s="154">
        <v>474</v>
      </c>
      <c r="AN6" s="156">
        <v>256</v>
      </c>
      <c r="AO6" s="156">
        <v>22002</v>
      </c>
      <c r="AP6" s="156">
        <v>22258</v>
      </c>
      <c r="AQ6" s="160">
        <v>52638</v>
      </c>
    </row>
    <row r="7" spans="1:44" s="150" customFormat="1" ht="20.25" customHeight="1">
      <c r="A7" s="421"/>
      <c r="B7" s="37">
        <v>2</v>
      </c>
      <c r="C7" s="37" t="s">
        <v>8</v>
      </c>
      <c r="D7" s="230">
        <v>7</v>
      </c>
      <c r="E7" s="230">
        <v>0</v>
      </c>
      <c r="F7" s="230">
        <v>1046</v>
      </c>
      <c r="G7" s="155">
        <v>1046</v>
      </c>
      <c r="H7" s="243">
        <v>2838</v>
      </c>
      <c r="I7" s="191">
        <v>5</v>
      </c>
      <c r="J7" s="230">
        <v>8</v>
      </c>
      <c r="K7" s="230">
        <v>8</v>
      </c>
      <c r="L7" s="155">
        <v>16</v>
      </c>
      <c r="M7" s="232">
        <v>43</v>
      </c>
      <c r="N7" s="244">
        <v>6</v>
      </c>
      <c r="O7" s="230">
        <v>3</v>
      </c>
      <c r="P7" s="230">
        <v>7</v>
      </c>
      <c r="Q7" s="155">
        <v>10</v>
      </c>
      <c r="R7" s="243">
        <v>54</v>
      </c>
      <c r="S7" s="191">
        <v>1</v>
      </c>
      <c r="T7" s="230">
        <v>0</v>
      </c>
      <c r="U7" s="230">
        <v>4</v>
      </c>
      <c r="V7" s="155">
        <v>4</v>
      </c>
      <c r="W7" s="232">
        <v>13</v>
      </c>
      <c r="X7" s="191">
        <v>1</v>
      </c>
      <c r="Y7" s="230">
        <v>0</v>
      </c>
      <c r="Z7" s="230">
        <v>7</v>
      </c>
      <c r="AA7" s="155">
        <v>7</v>
      </c>
      <c r="AB7" s="232">
        <v>24</v>
      </c>
      <c r="AC7" s="248">
        <v>1</v>
      </c>
      <c r="AD7" s="230">
        <v>32</v>
      </c>
      <c r="AE7" s="230">
        <v>1</v>
      </c>
      <c r="AF7" s="155">
        <v>33</v>
      </c>
      <c r="AG7" s="243">
        <v>306</v>
      </c>
      <c r="AH7" s="191">
        <v>0</v>
      </c>
      <c r="AI7" s="230">
        <v>0</v>
      </c>
      <c r="AJ7" s="230">
        <v>0</v>
      </c>
      <c r="AK7" s="155">
        <v>0</v>
      </c>
      <c r="AL7" s="232">
        <v>0</v>
      </c>
      <c r="AM7" s="154">
        <v>21</v>
      </c>
      <c r="AN7" s="156">
        <v>43</v>
      </c>
      <c r="AO7" s="156">
        <v>1073</v>
      </c>
      <c r="AP7" s="156">
        <v>1116</v>
      </c>
      <c r="AQ7" s="160">
        <v>3278</v>
      </c>
    </row>
    <row r="8" spans="1:44" s="34" customFormat="1" ht="20.25" customHeight="1">
      <c r="A8" s="421"/>
      <c r="B8" s="37">
        <v>3</v>
      </c>
      <c r="C8" s="37" t="s">
        <v>9</v>
      </c>
      <c r="D8" s="230">
        <v>4</v>
      </c>
      <c r="E8" s="230">
        <v>0</v>
      </c>
      <c r="F8" s="230">
        <v>322</v>
      </c>
      <c r="G8" s="155">
        <v>322</v>
      </c>
      <c r="H8" s="243">
        <v>744</v>
      </c>
      <c r="I8" s="191">
        <v>2</v>
      </c>
      <c r="J8" s="230">
        <v>0</v>
      </c>
      <c r="K8" s="230">
        <v>5</v>
      </c>
      <c r="L8" s="155">
        <v>5</v>
      </c>
      <c r="M8" s="232">
        <v>13</v>
      </c>
      <c r="N8" s="244">
        <v>5</v>
      </c>
      <c r="O8" s="230">
        <v>0</v>
      </c>
      <c r="P8" s="230">
        <v>16</v>
      </c>
      <c r="Q8" s="155">
        <v>16</v>
      </c>
      <c r="R8" s="243">
        <v>44</v>
      </c>
      <c r="S8" s="191">
        <v>0</v>
      </c>
      <c r="T8" s="230">
        <v>0</v>
      </c>
      <c r="U8" s="230">
        <v>0</v>
      </c>
      <c r="V8" s="155">
        <v>0</v>
      </c>
      <c r="W8" s="232">
        <v>0</v>
      </c>
      <c r="X8" s="191">
        <v>0</v>
      </c>
      <c r="Y8" s="230">
        <v>0</v>
      </c>
      <c r="Z8" s="230">
        <v>0</v>
      </c>
      <c r="AA8" s="155">
        <v>0</v>
      </c>
      <c r="AB8" s="232">
        <v>0</v>
      </c>
      <c r="AC8" s="248">
        <v>0</v>
      </c>
      <c r="AD8" s="230">
        <v>0</v>
      </c>
      <c r="AE8" s="230">
        <v>0</v>
      </c>
      <c r="AF8" s="155">
        <v>0</v>
      </c>
      <c r="AG8" s="243">
        <v>0</v>
      </c>
      <c r="AH8" s="191">
        <v>0</v>
      </c>
      <c r="AI8" s="230">
        <v>0</v>
      </c>
      <c r="AJ8" s="230">
        <v>0</v>
      </c>
      <c r="AK8" s="155">
        <v>0</v>
      </c>
      <c r="AL8" s="232">
        <v>0</v>
      </c>
      <c r="AM8" s="154">
        <v>11</v>
      </c>
      <c r="AN8" s="156">
        <v>0</v>
      </c>
      <c r="AO8" s="156">
        <v>343</v>
      </c>
      <c r="AP8" s="156">
        <v>343</v>
      </c>
      <c r="AQ8" s="160">
        <v>801</v>
      </c>
    </row>
    <row r="9" spans="1:44" s="34" customFormat="1" ht="20.25" customHeight="1">
      <c r="A9" s="421"/>
      <c r="B9" s="37">
        <v>4</v>
      </c>
      <c r="C9" s="37" t="s">
        <v>10</v>
      </c>
      <c r="D9" s="230">
        <v>2</v>
      </c>
      <c r="E9" s="230">
        <v>0</v>
      </c>
      <c r="F9" s="230">
        <v>61</v>
      </c>
      <c r="G9" s="155">
        <v>61</v>
      </c>
      <c r="H9" s="243">
        <v>140</v>
      </c>
      <c r="I9" s="191">
        <v>2</v>
      </c>
      <c r="J9" s="230">
        <v>0</v>
      </c>
      <c r="K9" s="230">
        <v>13</v>
      </c>
      <c r="L9" s="155">
        <v>13</v>
      </c>
      <c r="M9" s="232">
        <v>44</v>
      </c>
      <c r="N9" s="244">
        <v>13</v>
      </c>
      <c r="O9" s="230">
        <v>2</v>
      </c>
      <c r="P9" s="230">
        <v>36</v>
      </c>
      <c r="Q9" s="155">
        <v>38</v>
      </c>
      <c r="R9" s="243">
        <v>116</v>
      </c>
      <c r="S9" s="191">
        <v>0</v>
      </c>
      <c r="T9" s="230">
        <v>0</v>
      </c>
      <c r="U9" s="230">
        <v>0</v>
      </c>
      <c r="V9" s="155">
        <v>0</v>
      </c>
      <c r="W9" s="232">
        <v>0</v>
      </c>
      <c r="X9" s="191">
        <v>1</v>
      </c>
      <c r="Y9" s="230">
        <v>0</v>
      </c>
      <c r="Z9" s="230">
        <v>6</v>
      </c>
      <c r="AA9" s="155">
        <v>6</v>
      </c>
      <c r="AB9" s="232">
        <v>12</v>
      </c>
      <c r="AC9" s="248">
        <v>1</v>
      </c>
      <c r="AD9" s="230">
        <v>4</v>
      </c>
      <c r="AE9" s="230">
        <v>1</v>
      </c>
      <c r="AF9" s="155">
        <v>5</v>
      </c>
      <c r="AG9" s="243">
        <v>20</v>
      </c>
      <c r="AH9" s="191">
        <v>0</v>
      </c>
      <c r="AI9" s="230">
        <v>0</v>
      </c>
      <c r="AJ9" s="230">
        <v>0</v>
      </c>
      <c r="AK9" s="155">
        <v>0</v>
      </c>
      <c r="AL9" s="232">
        <v>0</v>
      </c>
      <c r="AM9" s="154">
        <v>19</v>
      </c>
      <c r="AN9" s="156">
        <v>6</v>
      </c>
      <c r="AO9" s="156">
        <v>117</v>
      </c>
      <c r="AP9" s="156">
        <v>123</v>
      </c>
      <c r="AQ9" s="160">
        <v>332</v>
      </c>
    </row>
    <row r="10" spans="1:44" s="34" customFormat="1" ht="20.25" customHeight="1">
      <c r="A10" s="421"/>
      <c r="B10" s="37">
        <v>5</v>
      </c>
      <c r="C10" s="37" t="s">
        <v>11</v>
      </c>
      <c r="D10" s="230">
        <v>7</v>
      </c>
      <c r="E10" s="230">
        <v>46</v>
      </c>
      <c r="F10" s="230">
        <v>137</v>
      </c>
      <c r="G10" s="155">
        <v>183</v>
      </c>
      <c r="H10" s="243">
        <v>755</v>
      </c>
      <c r="I10" s="191">
        <v>7</v>
      </c>
      <c r="J10" s="230">
        <v>25</v>
      </c>
      <c r="K10" s="230">
        <v>8</v>
      </c>
      <c r="L10" s="155">
        <v>33</v>
      </c>
      <c r="M10" s="232">
        <v>109</v>
      </c>
      <c r="N10" s="244">
        <v>89</v>
      </c>
      <c r="O10" s="230">
        <v>26</v>
      </c>
      <c r="P10" s="230">
        <v>138</v>
      </c>
      <c r="Q10" s="155">
        <v>164</v>
      </c>
      <c r="R10" s="243">
        <v>890</v>
      </c>
      <c r="S10" s="191">
        <v>1</v>
      </c>
      <c r="T10" s="230">
        <v>0</v>
      </c>
      <c r="U10" s="230">
        <v>2</v>
      </c>
      <c r="V10" s="155">
        <v>2</v>
      </c>
      <c r="W10" s="232">
        <v>15</v>
      </c>
      <c r="X10" s="191">
        <v>0</v>
      </c>
      <c r="Y10" s="230">
        <v>0</v>
      </c>
      <c r="Z10" s="230">
        <v>0</v>
      </c>
      <c r="AA10" s="155">
        <v>0</v>
      </c>
      <c r="AB10" s="232">
        <v>0</v>
      </c>
      <c r="AC10" s="248">
        <v>3</v>
      </c>
      <c r="AD10" s="230">
        <v>9</v>
      </c>
      <c r="AE10" s="230">
        <v>29</v>
      </c>
      <c r="AF10" s="155">
        <v>38</v>
      </c>
      <c r="AG10" s="243">
        <v>265</v>
      </c>
      <c r="AH10" s="191">
        <v>0</v>
      </c>
      <c r="AI10" s="230">
        <v>0</v>
      </c>
      <c r="AJ10" s="230">
        <v>0</v>
      </c>
      <c r="AK10" s="155">
        <v>0</v>
      </c>
      <c r="AL10" s="232">
        <v>0</v>
      </c>
      <c r="AM10" s="154">
        <v>107</v>
      </c>
      <c r="AN10" s="156">
        <v>106</v>
      </c>
      <c r="AO10" s="156">
        <v>314</v>
      </c>
      <c r="AP10" s="156">
        <v>420</v>
      </c>
      <c r="AQ10" s="160">
        <v>2034</v>
      </c>
    </row>
    <row r="11" spans="1:44" s="34" customFormat="1" ht="20.25" customHeight="1">
      <c r="A11" s="421"/>
      <c r="B11" s="37">
        <v>6</v>
      </c>
      <c r="C11" s="37" t="s">
        <v>12</v>
      </c>
      <c r="D11" s="230">
        <v>1</v>
      </c>
      <c r="E11" s="230">
        <v>0</v>
      </c>
      <c r="F11" s="230">
        <v>13</v>
      </c>
      <c r="G11" s="155">
        <v>13</v>
      </c>
      <c r="H11" s="243">
        <v>27</v>
      </c>
      <c r="I11" s="191">
        <v>0</v>
      </c>
      <c r="J11" s="230">
        <v>0</v>
      </c>
      <c r="K11" s="230">
        <v>0</v>
      </c>
      <c r="L11" s="155">
        <v>0</v>
      </c>
      <c r="M11" s="232">
        <v>0</v>
      </c>
      <c r="N11" s="244">
        <v>2</v>
      </c>
      <c r="O11" s="230">
        <v>0</v>
      </c>
      <c r="P11" s="230">
        <v>5</v>
      </c>
      <c r="Q11" s="155">
        <v>5</v>
      </c>
      <c r="R11" s="243">
        <v>18</v>
      </c>
      <c r="S11" s="191">
        <v>3</v>
      </c>
      <c r="T11" s="230">
        <v>9</v>
      </c>
      <c r="U11" s="230">
        <v>1</v>
      </c>
      <c r="V11" s="155">
        <v>10</v>
      </c>
      <c r="W11" s="232">
        <v>23</v>
      </c>
      <c r="X11" s="191">
        <v>0</v>
      </c>
      <c r="Y11" s="230">
        <v>0</v>
      </c>
      <c r="Z11" s="230">
        <v>0</v>
      </c>
      <c r="AA11" s="155">
        <v>0</v>
      </c>
      <c r="AB11" s="232">
        <v>0</v>
      </c>
      <c r="AC11" s="248">
        <v>0</v>
      </c>
      <c r="AD11" s="230">
        <v>0</v>
      </c>
      <c r="AE11" s="230">
        <v>0</v>
      </c>
      <c r="AF11" s="155">
        <v>0</v>
      </c>
      <c r="AG11" s="243">
        <v>0</v>
      </c>
      <c r="AH11" s="191">
        <v>0</v>
      </c>
      <c r="AI11" s="230">
        <v>0</v>
      </c>
      <c r="AJ11" s="230">
        <v>0</v>
      </c>
      <c r="AK11" s="155">
        <v>0</v>
      </c>
      <c r="AL11" s="232">
        <v>0</v>
      </c>
      <c r="AM11" s="154">
        <v>6</v>
      </c>
      <c r="AN11" s="156">
        <v>9</v>
      </c>
      <c r="AO11" s="156">
        <v>19</v>
      </c>
      <c r="AP11" s="156">
        <v>28</v>
      </c>
      <c r="AQ11" s="160">
        <v>68</v>
      </c>
    </row>
    <row r="12" spans="1:44" s="34" customFormat="1" ht="20.25" customHeight="1">
      <c r="A12" s="421"/>
      <c r="B12" s="37">
        <v>7</v>
      </c>
      <c r="C12" s="37" t="s">
        <v>13</v>
      </c>
      <c r="D12" s="230">
        <v>1</v>
      </c>
      <c r="E12" s="230">
        <v>0</v>
      </c>
      <c r="F12" s="230">
        <v>36</v>
      </c>
      <c r="G12" s="58">
        <v>36</v>
      </c>
      <c r="H12" s="243">
        <v>80</v>
      </c>
      <c r="I12" s="191">
        <v>0</v>
      </c>
      <c r="J12" s="230">
        <v>0</v>
      </c>
      <c r="K12" s="230">
        <v>0</v>
      </c>
      <c r="L12" s="59">
        <v>0</v>
      </c>
      <c r="M12" s="232">
        <v>0</v>
      </c>
      <c r="N12" s="244">
        <v>0</v>
      </c>
      <c r="O12" s="230">
        <v>0</v>
      </c>
      <c r="P12" s="230">
        <v>0</v>
      </c>
      <c r="Q12" s="59">
        <v>0</v>
      </c>
      <c r="R12" s="243">
        <v>0</v>
      </c>
      <c r="S12" s="191">
        <v>0</v>
      </c>
      <c r="T12" s="230">
        <v>0</v>
      </c>
      <c r="U12" s="230">
        <v>0</v>
      </c>
      <c r="V12" s="155">
        <v>0</v>
      </c>
      <c r="W12" s="232">
        <v>0</v>
      </c>
      <c r="X12" s="191">
        <v>0</v>
      </c>
      <c r="Y12" s="230">
        <v>0</v>
      </c>
      <c r="Z12" s="230">
        <v>0</v>
      </c>
      <c r="AA12" s="63">
        <v>0</v>
      </c>
      <c r="AB12" s="232">
        <v>0</v>
      </c>
      <c r="AC12" s="248">
        <v>0</v>
      </c>
      <c r="AD12" s="230">
        <v>0</v>
      </c>
      <c r="AE12" s="230">
        <v>0</v>
      </c>
      <c r="AF12" s="59">
        <v>0</v>
      </c>
      <c r="AG12" s="243">
        <v>0</v>
      </c>
      <c r="AH12" s="191">
        <v>0</v>
      </c>
      <c r="AI12" s="230">
        <v>0</v>
      </c>
      <c r="AJ12" s="230">
        <v>0</v>
      </c>
      <c r="AK12" s="59">
        <v>0</v>
      </c>
      <c r="AL12" s="232">
        <v>0</v>
      </c>
      <c r="AM12" s="60">
        <v>1</v>
      </c>
      <c r="AN12" s="61">
        <v>0</v>
      </c>
      <c r="AO12" s="61">
        <v>36</v>
      </c>
      <c r="AP12" s="61">
        <v>36</v>
      </c>
      <c r="AQ12" s="62">
        <v>80</v>
      </c>
      <c r="AR12" s="39"/>
    </row>
    <row r="13" spans="1:44" s="34" customFormat="1" ht="20.25" customHeight="1">
      <c r="A13" s="422"/>
      <c r="B13" s="404" t="s">
        <v>63</v>
      </c>
      <c r="C13" s="405"/>
      <c r="D13" s="64">
        <v>300</v>
      </c>
      <c r="E13" s="64">
        <v>197</v>
      </c>
      <c r="F13" s="64">
        <v>21912</v>
      </c>
      <c r="G13" s="64">
        <v>22109</v>
      </c>
      <c r="H13" s="64">
        <v>52098</v>
      </c>
      <c r="I13" s="65">
        <v>39</v>
      </c>
      <c r="J13" s="66">
        <v>101</v>
      </c>
      <c r="K13" s="67">
        <v>89</v>
      </c>
      <c r="L13" s="68">
        <v>190</v>
      </c>
      <c r="M13" s="69">
        <v>485</v>
      </c>
      <c r="N13" s="70">
        <v>226</v>
      </c>
      <c r="O13" s="67">
        <v>42</v>
      </c>
      <c r="P13" s="68">
        <v>498</v>
      </c>
      <c r="Q13" s="68">
        <v>540</v>
      </c>
      <c r="R13" s="69">
        <v>2573</v>
      </c>
      <c r="S13" s="65">
        <v>55</v>
      </c>
      <c r="T13" s="71">
        <v>25</v>
      </c>
      <c r="U13" s="72">
        <v>1119</v>
      </c>
      <c r="V13" s="66">
        <v>1144</v>
      </c>
      <c r="W13" s="69">
        <v>2635</v>
      </c>
      <c r="X13" s="65">
        <v>10</v>
      </c>
      <c r="Y13" s="66">
        <v>1</v>
      </c>
      <c r="Z13" s="71">
        <v>210</v>
      </c>
      <c r="AA13" s="71">
        <v>211</v>
      </c>
      <c r="AB13" s="68">
        <v>483</v>
      </c>
      <c r="AC13" s="73">
        <v>7</v>
      </c>
      <c r="AD13" s="74">
        <v>51</v>
      </c>
      <c r="AE13" s="74">
        <v>38</v>
      </c>
      <c r="AF13" s="74">
        <v>89</v>
      </c>
      <c r="AG13" s="74">
        <v>722</v>
      </c>
      <c r="AH13" s="75">
        <v>2</v>
      </c>
      <c r="AI13" s="68">
        <v>3</v>
      </c>
      <c r="AJ13" s="66">
        <v>38</v>
      </c>
      <c r="AK13" s="67">
        <v>41</v>
      </c>
      <c r="AL13" s="68">
        <v>235</v>
      </c>
      <c r="AM13" s="73">
        <v>639</v>
      </c>
      <c r="AN13" s="74">
        <v>420</v>
      </c>
      <c r="AO13" s="74">
        <v>23904</v>
      </c>
      <c r="AP13" s="67">
        <v>24324</v>
      </c>
      <c r="AQ13" s="78">
        <v>59231</v>
      </c>
      <c r="AR13" s="39"/>
    </row>
    <row r="14" spans="1:44" s="34" customFormat="1" ht="20.25" customHeight="1">
      <c r="A14" s="410" t="s">
        <v>14</v>
      </c>
      <c r="B14" s="38">
        <v>8</v>
      </c>
      <c r="C14" s="38" t="s">
        <v>15</v>
      </c>
      <c r="D14" s="247">
        <v>30</v>
      </c>
      <c r="E14" s="247">
        <v>47</v>
      </c>
      <c r="F14" s="247">
        <v>1182</v>
      </c>
      <c r="G14" s="162">
        <v>1229</v>
      </c>
      <c r="H14" s="258">
        <v>3791</v>
      </c>
      <c r="I14" s="259">
        <v>11</v>
      </c>
      <c r="J14" s="247">
        <v>39</v>
      </c>
      <c r="K14" s="260">
        <v>10</v>
      </c>
      <c r="L14" s="161">
        <v>49</v>
      </c>
      <c r="M14" s="261">
        <v>105</v>
      </c>
      <c r="N14" s="262">
        <v>32</v>
      </c>
      <c r="O14" s="247">
        <v>1</v>
      </c>
      <c r="P14" s="247">
        <v>53</v>
      </c>
      <c r="Q14" s="162">
        <v>54</v>
      </c>
      <c r="R14" s="258">
        <v>275</v>
      </c>
      <c r="S14" s="263">
        <v>20</v>
      </c>
      <c r="T14" s="260">
        <v>4</v>
      </c>
      <c r="U14" s="260">
        <v>54</v>
      </c>
      <c r="V14" s="161">
        <v>58</v>
      </c>
      <c r="W14" s="261">
        <v>158</v>
      </c>
      <c r="X14" s="263">
        <v>4</v>
      </c>
      <c r="Y14" s="260">
        <v>0</v>
      </c>
      <c r="Z14" s="260">
        <v>22</v>
      </c>
      <c r="AA14" s="161">
        <v>22</v>
      </c>
      <c r="AB14" s="261">
        <v>58</v>
      </c>
      <c r="AC14" s="259">
        <v>0</v>
      </c>
      <c r="AD14" s="247">
        <v>0</v>
      </c>
      <c r="AE14" s="247">
        <v>0</v>
      </c>
      <c r="AF14" s="161">
        <v>0</v>
      </c>
      <c r="AG14" s="258">
        <v>0</v>
      </c>
      <c r="AH14" s="259">
        <v>0</v>
      </c>
      <c r="AI14" s="247">
        <v>0</v>
      </c>
      <c r="AJ14" s="247">
        <v>0</v>
      </c>
      <c r="AK14" s="161">
        <v>0</v>
      </c>
      <c r="AL14" s="261">
        <v>0</v>
      </c>
      <c r="AM14" s="163">
        <v>97</v>
      </c>
      <c r="AN14" s="164">
        <v>91</v>
      </c>
      <c r="AO14" s="164">
        <v>1321</v>
      </c>
      <c r="AP14" s="164">
        <v>1412</v>
      </c>
      <c r="AQ14" s="165">
        <v>4387</v>
      </c>
    </row>
    <row r="15" spans="1:44" s="34" customFormat="1" ht="20.25" customHeight="1">
      <c r="A15" s="411"/>
      <c r="B15" s="37">
        <v>9</v>
      </c>
      <c r="C15" s="37" t="s">
        <v>16</v>
      </c>
      <c r="D15" s="264">
        <v>16</v>
      </c>
      <c r="E15" s="264">
        <v>4</v>
      </c>
      <c r="F15" s="264">
        <v>1100</v>
      </c>
      <c r="G15" s="155">
        <v>1104</v>
      </c>
      <c r="H15" s="265">
        <v>3285</v>
      </c>
      <c r="I15" s="266">
        <v>0</v>
      </c>
      <c r="J15" s="267">
        <v>0</v>
      </c>
      <c r="K15" s="268">
        <v>0</v>
      </c>
      <c r="L15" s="155">
        <v>0</v>
      </c>
      <c r="M15" s="265">
        <v>0</v>
      </c>
      <c r="N15" s="269">
        <v>15</v>
      </c>
      <c r="O15" s="264">
        <v>0</v>
      </c>
      <c r="P15" s="264">
        <v>20</v>
      </c>
      <c r="Q15" s="155">
        <v>20</v>
      </c>
      <c r="R15" s="265">
        <v>161</v>
      </c>
      <c r="S15" s="269">
        <v>5</v>
      </c>
      <c r="T15" s="270">
        <v>0</v>
      </c>
      <c r="U15" s="270">
        <v>7</v>
      </c>
      <c r="V15" s="155">
        <v>7</v>
      </c>
      <c r="W15" s="265">
        <v>39</v>
      </c>
      <c r="X15" s="271">
        <v>11</v>
      </c>
      <c r="Y15" s="272">
        <v>0</v>
      </c>
      <c r="Z15" s="272">
        <v>51</v>
      </c>
      <c r="AA15" s="155">
        <v>51</v>
      </c>
      <c r="AB15" s="265">
        <v>140</v>
      </c>
      <c r="AC15" s="273">
        <v>0</v>
      </c>
      <c r="AD15" s="274">
        <v>0</v>
      </c>
      <c r="AE15" s="274">
        <v>0</v>
      </c>
      <c r="AF15" s="156">
        <v>0</v>
      </c>
      <c r="AG15" s="265">
        <v>0</v>
      </c>
      <c r="AH15" s="271">
        <v>0</v>
      </c>
      <c r="AI15" s="264">
        <v>0</v>
      </c>
      <c r="AJ15" s="264">
        <v>0</v>
      </c>
      <c r="AK15" s="155">
        <v>0</v>
      </c>
      <c r="AL15" s="275">
        <v>0</v>
      </c>
      <c r="AM15" s="154">
        <v>47</v>
      </c>
      <c r="AN15" s="156">
        <v>4</v>
      </c>
      <c r="AO15" s="156">
        <v>1178</v>
      </c>
      <c r="AP15" s="156">
        <v>1182</v>
      </c>
      <c r="AQ15" s="160">
        <v>3625</v>
      </c>
    </row>
    <row r="16" spans="1:44" s="34" customFormat="1" ht="20.25" customHeight="1">
      <c r="A16" s="411"/>
      <c r="B16" s="37">
        <v>10</v>
      </c>
      <c r="C16" s="37" t="s">
        <v>17</v>
      </c>
      <c r="D16" s="264">
        <v>12</v>
      </c>
      <c r="E16" s="264">
        <v>1</v>
      </c>
      <c r="F16" s="264">
        <v>233</v>
      </c>
      <c r="G16" s="155">
        <v>234</v>
      </c>
      <c r="H16" s="276">
        <v>807</v>
      </c>
      <c r="I16" s="271">
        <v>0</v>
      </c>
      <c r="J16" s="267">
        <v>0</v>
      </c>
      <c r="K16" s="277">
        <v>0</v>
      </c>
      <c r="L16" s="155">
        <v>0</v>
      </c>
      <c r="M16" s="265">
        <v>0</v>
      </c>
      <c r="N16" s="271">
        <v>4</v>
      </c>
      <c r="O16" s="264">
        <v>0</v>
      </c>
      <c r="P16" s="264">
        <v>4</v>
      </c>
      <c r="Q16" s="155">
        <v>4</v>
      </c>
      <c r="R16" s="265">
        <v>38</v>
      </c>
      <c r="S16" s="269">
        <v>0</v>
      </c>
      <c r="T16" s="272">
        <v>0</v>
      </c>
      <c r="U16" s="272">
        <v>0</v>
      </c>
      <c r="V16" s="155">
        <v>0</v>
      </c>
      <c r="W16" s="265">
        <v>0</v>
      </c>
      <c r="X16" s="278">
        <v>1</v>
      </c>
      <c r="Y16" s="268">
        <v>0</v>
      </c>
      <c r="Z16" s="267">
        <v>12</v>
      </c>
      <c r="AA16" s="156">
        <v>12</v>
      </c>
      <c r="AB16" s="265">
        <v>24</v>
      </c>
      <c r="AC16" s="279">
        <v>0</v>
      </c>
      <c r="AD16" s="280">
        <v>0</v>
      </c>
      <c r="AE16" s="280">
        <v>0</v>
      </c>
      <c r="AF16" s="156">
        <v>0</v>
      </c>
      <c r="AG16" s="265">
        <v>0</v>
      </c>
      <c r="AH16" s="266">
        <v>0</v>
      </c>
      <c r="AI16" s="272">
        <v>0</v>
      </c>
      <c r="AJ16" s="272">
        <v>0</v>
      </c>
      <c r="AK16" s="155">
        <v>0</v>
      </c>
      <c r="AL16" s="275">
        <v>0</v>
      </c>
      <c r="AM16" s="154">
        <v>17</v>
      </c>
      <c r="AN16" s="156">
        <v>1</v>
      </c>
      <c r="AO16" s="156">
        <v>249</v>
      </c>
      <c r="AP16" s="156">
        <v>250</v>
      </c>
      <c r="AQ16" s="160">
        <v>869</v>
      </c>
    </row>
    <row r="17" spans="1:44" s="34" customFormat="1" ht="20.25" customHeight="1">
      <c r="A17" s="411"/>
      <c r="B17" s="37">
        <v>11</v>
      </c>
      <c r="C17" s="37" t="s">
        <v>18</v>
      </c>
      <c r="D17" s="264">
        <v>19</v>
      </c>
      <c r="E17" s="264">
        <v>8</v>
      </c>
      <c r="F17" s="264">
        <v>668</v>
      </c>
      <c r="G17" s="155">
        <v>676</v>
      </c>
      <c r="H17" s="265">
        <v>1962</v>
      </c>
      <c r="I17" s="271">
        <v>7</v>
      </c>
      <c r="J17" s="267">
        <v>11</v>
      </c>
      <c r="K17" s="268">
        <v>54</v>
      </c>
      <c r="L17" s="155">
        <v>65</v>
      </c>
      <c r="M17" s="265">
        <v>162</v>
      </c>
      <c r="N17" s="271">
        <v>102</v>
      </c>
      <c r="O17" s="264">
        <v>9</v>
      </c>
      <c r="P17" s="264">
        <v>181</v>
      </c>
      <c r="Q17" s="155">
        <v>190</v>
      </c>
      <c r="R17" s="281">
        <v>905</v>
      </c>
      <c r="S17" s="282">
        <v>6</v>
      </c>
      <c r="T17" s="264">
        <v>2</v>
      </c>
      <c r="U17" s="267">
        <v>27</v>
      </c>
      <c r="V17" s="156">
        <v>29</v>
      </c>
      <c r="W17" s="265">
        <v>70</v>
      </c>
      <c r="X17" s="283">
        <v>0</v>
      </c>
      <c r="Y17" s="277">
        <v>0</v>
      </c>
      <c r="Z17" s="272">
        <v>0</v>
      </c>
      <c r="AA17" s="284">
        <v>0</v>
      </c>
      <c r="AB17" s="285">
        <v>0</v>
      </c>
      <c r="AC17" s="279">
        <v>2</v>
      </c>
      <c r="AD17" s="286">
        <v>24</v>
      </c>
      <c r="AE17" s="287">
        <v>3</v>
      </c>
      <c r="AF17" s="156">
        <v>27</v>
      </c>
      <c r="AG17" s="276">
        <v>232</v>
      </c>
      <c r="AH17" s="288">
        <v>0</v>
      </c>
      <c r="AI17" s="268">
        <v>0</v>
      </c>
      <c r="AJ17" s="267">
        <v>0</v>
      </c>
      <c r="AK17" s="156">
        <v>0</v>
      </c>
      <c r="AL17" s="265">
        <v>0</v>
      </c>
      <c r="AM17" s="154">
        <v>136</v>
      </c>
      <c r="AN17" s="156">
        <v>54</v>
      </c>
      <c r="AO17" s="156">
        <v>933</v>
      </c>
      <c r="AP17" s="156">
        <v>987</v>
      </c>
      <c r="AQ17" s="160">
        <v>3331</v>
      </c>
    </row>
    <row r="18" spans="1:44" s="34" customFormat="1" ht="20.25" customHeight="1">
      <c r="A18" s="411"/>
      <c r="B18" s="37">
        <v>12</v>
      </c>
      <c r="C18" s="37" t="s">
        <v>19</v>
      </c>
      <c r="D18" s="264">
        <v>14</v>
      </c>
      <c r="E18" s="264">
        <v>38</v>
      </c>
      <c r="F18" s="264">
        <v>1231</v>
      </c>
      <c r="G18" s="155">
        <v>1269</v>
      </c>
      <c r="H18" s="276">
        <v>3905</v>
      </c>
      <c r="I18" s="289">
        <v>3</v>
      </c>
      <c r="J18" s="268">
        <v>1</v>
      </c>
      <c r="K18" s="267">
        <v>9</v>
      </c>
      <c r="L18" s="156">
        <v>10</v>
      </c>
      <c r="M18" s="285">
        <v>27</v>
      </c>
      <c r="N18" s="277">
        <v>90</v>
      </c>
      <c r="O18" s="264">
        <v>7</v>
      </c>
      <c r="P18" s="264">
        <v>160</v>
      </c>
      <c r="Q18" s="155">
        <v>167</v>
      </c>
      <c r="R18" s="265">
        <v>947</v>
      </c>
      <c r="S18" s="269">
        <v>28</v>
      </c>
      <c r="T18" s="272">
        <v>1</v>
      </c>
      <c r="U18" s="272">
        <v>87</v>
      </c>
      <c r="V18" s="155">
        <v>88</v>
      </c>
      <c r="W18" s="265">
        <v>271</v>
      </c>
      <c r="X18" s="288">
        <v>0</v>
      </c>
      <c r="Y18" s="268">
        <v>0</v>
      </c>
      <c r="Z18" s="264">
        <v>0</v>
      </c>
      <c r="AA18" s="290">
        <v>0</v>
      </c>
      <c r="AB18" s="291">
        <v>0</v>
      </c>
      <c r="AC18" s="271">
        <v>0</v>
      </c>
      <c r="AD18" s="292">
        <v>0</v>
      </c>
      <c r="AE18" s="274">
        <v>0</v>
      </c>
      <c r="AF18" s="156">
        <v>0</v>
      </c>
      <c r="AG18" s="265">
        <v>0</v>
      </c>
      <c r="AH18" s="271">
        <v>0</v>
      </c>
      <c r="AI18" s="272">
        <v>0</v>
      </c>
      <c r="AJ18" s="272">
        <v>0</v>
      </c>
      <c r="AK18" s="155">
        <v>0</v>
      </c>
      <c r="AL18" s="285">
        <v>0</v>
      </c>
      <c r="AM18" s="154">
        <v>135</v>
      </c>
      <c r="AN18" s="156">
        <v>47</v>
      </c>
      <c r="AO18" s="156">
        <v>1487</v>
      </c>
      <c r="AP18" s="156">
        <v>1534</v>
      </c>
      <c r="AQ18" s="160">
        <v>5150</v>
      </c>
    </row>
    <row r="19" spans="1:44" s="34" customFormat="1" ht="20.25" customHeight="1">
      <c r="A19" s="411"/>
      <c r="B19" s="37">
        <v>13</v>
      </c>
      <c r="C19" s="37" t="s">
        <v>20</v>
      </c>
      <c r="D19" s="281">
        <v>3</v>
      </c>
      <c r="E19" s="268">
        <v>0</v>
      </c>
      <c r="F19" s="267">
        <v>44</v>
      </c>
      <c r="G19" s="156">
        <v>44</v>
      </c>
      <c r="H19" s="265">
        <v>114</v>
      </c>
      <c r="I19" s="266">
        <v>0</v>
      </c>
      <c r="J19" s="270">
        <v>0</v>
      </c>
      <c r="K19" s="270">
        <v>0</v>
      </c>
      <c r="L19" s="293">
        <v>0</v>
      </c>
      <c r="M19" s="265">
        <v>0</v>
      </c>
      <c r="N19" s="269">
        <v>2</v>
      </c>
      <c r="O19" s="264">
        <v>1</v>
      </c>
      <c r="P19" s="264">
        <v>1</v>
      </c>
      <c r="Q19" s="155">
        <v>2</v>
      </c>
      <c r="R19" s="265">
        <v>5</v>
      </c>
      <c r="S19" s="289">
        <v>4</v>
      </c>
      <c r="T19" s="268">
        <v>0</v>
      </c>
      <c r="U19" s="267">
        <v>8</v>
      </c>
      <c r="V19" s="156">
        <v>8</v>
      </c>
      <c r="W19" s="265">
        <v>30</v>
      </c>
      <c r="X19" s="269">
        <v>0</v>
      </c>
      <c r="Y19" s="272">
        <v>0</v>
      </c>
      <c r="Z19" s="272">
        <v>0</v>
      </c>
      <c r="AA19" s="166">
        <v>0</v>
      </c>
      <c r="AB19" s="265">
        <v>0</v>
      </c>
      <c r="AC19" s="294">
        <v>0</v>
      </c>
      <c r="AD19" s="280">
        <v>0</v>
      </c>
      <c r="AE19" s="295">
        <v>0</v>
      </c>
      <c r="AF19" s="156">
        <v>0</v>
      </c>
      <c r="AG19" s="296">
        <v>0</v>
      </c>
      <c r="AH19" s="278">
        <v>0</v>
      </c>
      <c r="AI19" s="268">
        <v>0</v>
      </c>
      <c r="AJ19" s="267">
        <v>0</v>
      </c>
      <c r="AK19" s="156">
        <v>0</v>
      </c>
      <c r="AL19" s="275">
        <v>0</v>
      </c>
      <c r="AM19" s="154">
        <v>9</v>
      </c>
      <c r="AN19" s="156">
        <v>1</v>
      </c>
      <c r="AO19" s="156">
        <v>53</v>
      </c>
      <c r="AP19" s="156">
        <v>54</v>
      </c>
      <c r="AQ19" s="160">
        <v>149</v>
      </c>
    </row>
    <row r="20" spans="1:44" s="34" customFormat="1" ht="20.25" customHeight="1">
      <c r="A20" s="411"/>
      <c r="B20" s="37">
        <v>14</v>
      </c>
      <c r="C20" s="37" t="s">
        <v>21</v>
      </c>
      <c r="D20" s="264">
        <v>61</v>
      </c>
      <c r="E20" s="264">
        <v>88</v>
      </c>
      <c r="F20" s="264">
        <v>2483</v>
      </c>
      <c r="G20" s="155">
        <v>2571</v>
      </c>
      <c r="H20" s="276">
        <v>8370</v>
      </c>
      <c r="I20" s="271">
        <v>1</v>
      </c>
      <c r="J20" s="264">
        <v>1</v>
      </c>
      <c r="K20" s="264">
        <v>0</v>
      </c>
      <c r="L20" s="166">
        <v>1</v>
      </c>
      <c r="M20" s="296">
        <v>3</v>
      </c>
      <c r="N20" s="271">
        <v>55</v>
      </c>
      <c r="O20" s="264">
        <v>1</v>
      </c>
      <c r="P20" s="264">
        <v>64</v>
      </c>
      <c r="Q20" s="155">
        <v>65</v>
      </c>
      <c r="R20" s="265">
        <v>460</v>
      </c>
      <c r="S20" s="271">
        <v>10</v>
      </c>
      <c r="T20" s="270">
        <v>0</v>
      </c>
      <c r="U20" s="270">
        <v>47</v>
      </c>
      <c r="V20" s="155">
        <v>47</v>
      </c>
      <c r="W20" s="265">
        <v>114</v>
      </c>
      <c r="X20" s="288">
        <v>4</v>
      </c>
      <c r="Y20" s="268">
        <v>0</v>
      </c>
      <c r="Z20" s="267">
        <v>8</v>
      </c>
      <c r="AA20" s="156">
        <v>8</v>
      </c>
      <c r="AB20" s="265">
        <v>43</v>
      </c>
      <c r="AC20" s="297">
        <v>0</v>
      </c>
      <c r="AD20" s="292">
        <v>0</v>
      </c>
      <c r="AE20" s="277">
        <v>0</v>
      </c>
      <c r="AF20" s="155">
        <v>0</v>
      </c>
      <c r="AG20" s="276">
        <v>0</v>
      </c>
      <c r="AH20" s="269">
        <v>0</v>
      </c>
      <c r="AI20" s="272">
        <v>0</v>
      </c>
      <c r="AJ20" s="272">
        <v>0</v>
      </c>
      <c r="AK20" s="155">
        <v>0</v>
      </c>
      <c r="AL20" s="275">
        <v>0</v>
      </c>
      <c r="AM20" s="154">
        <v>131</v>
      </c>
      <c r="AN20" s="156">
        <v>90</v>
      </c>
      <c r="AO20" s="156">
        <v>2602</v>
      </c>
      <c r="AP20" s="156">
        <v>2692</v>
      </c>
      <c r="AQ20" s="160">
        <v>8990</v>
      </c>
    </row>
    <row r="21" spans="1:44" s="34" customFormat="1" ht="20.25" customHeight="1">
      <c r="A21" s="411"/>
      <c r="B21" s="37">
        <v>15</v>
      </c>
      <c r="C21" s="37" t="s">
        <v>22</v>
      </c>
      <c r="D21" s="272">
        <v>6</v>
      </c>
      <c r="E21" s="264">
        <v>63</v>
      </c>
      <c r="F21" s="264">
        <v>323</v>
      </c>
      <c r="G21" s="155">
        <v>386</v>
      </c>
      <c r="H21" s="265">
        <v>1139</v>
      </c>
      <c r="I21" s="289">
        <v>0</v>
      </c>
      <c r="J21" s="268">
        <v>0</v>
      </c>
      <c r="K21" s="267">
        <v>0</v>
      </c>
      <c r="L21" s="156">
        <v>0</v>
      </c>
      <c r="M21" s="285">
        <v>0</v>
      </c>
      <c r="N21" s="277">
        <v>1</v>
      </c>
      <c r="O21" s="264">
        <v>0</v>
      </c>
      <c r="P21" s="264">
        <v>2</v>
      </c>
      <c r="Q21" s="155">
        <v>2</v>
      </c>
      <c r="R21" s="265">
        <v>6</v>
      </c>
      <c r="S21" s="271">
        <v>0</v>
      </c>
      <c r="T21" s="270">
        <v>0</v>
      </c>
      <c r="U21" s="270">
        <v>0</v>
      </c>
      <c r="V21" s="155">
        <v>0</v>
      </c>
      <c r="W21" s="265">
        <v>0</v>
      </c>
      <c r="X21" s="283">
        <v>2</v>
      </c>
      <c r="Y21" s="277">
        <v>4</v>
      </c>
      <c r="Z21" s="272">
        <v>4</v>
      </c>
      <c r="AA21" s="155">
        <v>8</v>
      </c>
      <c r="AB21" s="296">
        <v>20</v>
      </c>
      <c r="AC21" s="273">
        <v>1</v>
      </c>
      <c r="AD21" s="280">
        <v>1</v>
      </c>
      <c r="AE21" s="295">
        <v>0</v>
      </c>
      <c r="AF21" s="156">
        <v>1</v>
      </c>
      <c r="AG21" s="265">
        <v>8</v>
      </c>
      <c r="AH21" s="288">
        <v>0</v>
      </c>
      <c r="AI21" s="268">
        <v>0</v>
      </c>
      <c r="AJ21" s="267">
        <v>0</v>
      </c>
      <c r="AK21" s="156">
        <v>0</v>
      </c>
      <c r="AL21" s="275">
        <v>0</v>
      </c>
      <c r="AM21" s="154">
        <v>10</v>
      </c>
      <c r="AN21" s="156">
        <v>68</v>
      </c>
      <c r="AO21" s="156">
        <v>329</v>
      </c>
      <c r="AP21" s="156">
        <v>397</v>
      </c>
      <c r="AQ21" s="160">
        <v>1173</v>
      </c>
    </row>
    <row r="22" spans="1:44" s="34" customFormat="1" ht="20.25" customHeight="1">
      <c r="A22" s="411"/>
      <c r="B22" s="37">
        <v>16</v>
      </c>
      <c r="C22" s="37" t="s">
        <v>23</v>
      </c>
      <c r="D22" s="264">
        <v>2</v>
      </c>
      <c r="E22" s="264">
        <v>0</v>
      </c>
      <c r="F22" s="264">
        <v>26</v>
      </c>
      <c r="G22" s="155">
        <v>26</v>
      </c>
      <c r="H22" s="276">
        <v>60</v>
      </c>
      <c r="I22" s="289">
        <v>0</v>
      </c>
      <c r="J22" s="268">
        <v>0</v>
      </c>
      <c r="K22" s="267">
        <v>0</v>
      </c>
      <c r="L22" s="156">
        <v>0</v>
      </c>
      <c r="M22" s="265">
        <v>0</v>
      </c>
      <c r="N22" s="289">
        <v>0</v>
      </c>
      <c r="O22" s="268">
        <v>0</v>
      </c>
      <c r="P22" s="267">
        <v>0</v>
      </c>
      <c r="Q22" s="156">
        <v>0</v>
      </c>
      <c r="R22" s="265">
        <v>0</v>
      </c>
      <c r="S22" s="297">
        <v>1</v>
      </c>
      <c r="T22" s="270">
        <v>0</v>
      </c>
      <c r="U22" s="270">
        <v>2</v>
      </c>
      <c r="V22" s="155">
        <v>2</v>
      </c>
      <c r="W22" s="265">
        <v>5</v>
      </c>
      <c r="X22" s="289">
        <v>0</v>
      </c>
      <c r="Y22" s="268">
        <v>0</v>
      </c>
      <c r="Z22" s="267">
        <v>0</v>
      </c>
      <c r="AA22" s="156">
        <v>0</v>
      </c>
      <c r="AB22" s="296">
        <v>0</v>
      </c>
      <c r="AC22" s="279">
        <v>0</v>
      </c>
      <c r="AD22" s="280">
        <v>0</v>
      </c>
      <c r="AE22" s="295">
        <v>0</v>
      </c>
      <c r="AF22" s="156">
        <v>0</v>
      </c>
      <c r="AG22" s="265">
        <v>0</v>
      </c>
      <c r="AH22" s="289">
        <v>0</v>
      </c>
      <c r="AI22" s="268">
        <v>0</v>
      </c>
      <c r="AJ22" s="267">
        <v>0</v>
      </c>
      <c r="AK22" s="156">
        <v>0</v>
      </c>
      <c r="AL22" s="265">
        <v>0</v>
      </c>
      <c r="AM22" s="154">
        <v>3</v>
      </c>
      <c r="AN22" s="156">
        <v>0</v>
      </c>
      <c r="AO22" s="156">
        <v>28</v>
      </c>
      <c r="AP22" s="156">
        <v>28</v>
      </c>
      <c r="AQ22" s="160">
        <v>65</v>
      </c>
    </row>
    <row r="23" spans="1:44" s="34" customFormat="1" ht="20.25" customHeight="1">
      <c r="A23" s="411"/>
      <c r="B23" s="37">
        <v>17</v>
      </c>
      <c r="C23" s="37" t="s">
        <v>24</v>
      </c>
      <c r="D23" s="231">
        <v>0</v>
      </c>
      <c r="E23" s="231">
        <v>0</v>
      </c>
      <c r="F23" s="231">
        <v>0</v>
      </c>
      <c r="G23" s="155">
        <v>0</v>
      </c>
      <c r="H23" s="298">
        <v>0</v>
      </c>
      <c r="I23" s="242">
        <v>0</v>
      </c>
      <c r="J23" s="231">
        <v>0</v>
      </c>
      <c r="K23" s="231">
        <v>0</v>
      </c>
      <c r="L23" s="155">
        <v>0</v>
      </c>
      <c r="M23" s="241">
        <v>0</v>
      </c>
      <c r="N23" s="246">
        <v>0</v>
      </c>
      <c r="O23" s="231">
        <v>0</v>
      </c>
      <c r="P23" s="231">
        <v>0</v>
      </c>
      <c r="Q23" s="155">
        <v>0</v>
      </c>
      <c r="R23" s="245">
        <v>0</v>
      </c>
      <c r="S23" s="242">
        <v>0</v>
      </c>
      <c r="T23" s="231">
        <v>0</v>
      </c>
      <c r="U23" s="231">
        <v>0</v>
      </c>
      <c r="V23" s="155">
        <v>0</v>
      </c>
      <c r="W23" s="241">
        <v>0</v>
      </c>
      <c r="X23" s="242">
        <v>0</v>
      </c>
      <c r="Y23" s="231">
        <v>0</v>
      </c>
      <c r="Z23" s="231">
        <v>0</v>
      </c>
      <c r="AA23" s="155">
        <v>0</v>
      </c>
      <c r="AB23" s="241">
        <v>0</v>
      </c>
      <c r="AC23" s="246">
        <v>0</v>
      </c>
      <c r="AD23" s="231">
        <v>0</v>
      </c>
      <c r="AE23" s="231">
        <v>0</v>
      </c>
      <c r="AF23" s="155">
        <v>0</v>
      </c>
      <c r="AG23" s="245">
        <v>0</v>
      </c>
      <c r="AH23" s="242">
        <v>0</v>
      </c>
      <c r="AI23" s="231">
        <v>0</v>
      </c>
      <c r="AJ23" s="231">
        <v>0</v>
      </c>
      <c r="AK23" s="155">
        <v>0</v>
      </c>
      <c r="AL23" s="241">
        <v>0</v>
      </c>
      <c r="AM23" s="154">
        <v>0</v>
      </c>
      <c r="AN23" s="156">
        <v>0</v>
      </c>
      <c r="AO23" s="156">
        <v>0</v>
      </c>
      <c r="AP23" s="156">
        <v>0</v>
      </c>
      <c r="AQ23" s="160">
        <v>0</v>
      </c>
    </row>
    <row r="24" spans="1:44" s="34" customFormat="1" ht="20.25" customHeight="1">
      <c r="A24" s="412"/>
      <c r="B24" s="404" t="s">
        <v>63</v>
      </c>
      <c r="C24" s="405"/>
      <c r="D24" s="64">
        <v>163</v>
      </c>
      <c r="E24" s="64">
        <v>249</v>
      </c>
      <c r="F24" s="64">
        <v>7290</v>
      </c>
      <c r="G24" s="64">
        <v>7539</v>
      </c>
      <c r="H24" s="64">
        <v>23433</v>
      </c>
      <c r="I24" s="75">
        <v>22</v>
      </c>
      <c r="J24" s="71">
        <v>52</v>
      </c>
      <c r="K24" s="71">
        <v>73</v>
      </c>
      <c r="L24" s="66">
        <v>125</v>
      </c>
      <c r="M24" s="76">
        <v>297</v>
      </c>
      <c r="N24" s="77">
        <v>301</v>
      </c>
      <c r="O24" s="67">
        <v>19</v>
      </c>
      <c r="P24" s="68">
        <v>485</v>
      </c>
      <c r="Q24" s="68">
        <v>504</v>
      </c>
      <c r="R24" s="78">
        <v>2797</v>
      </c>
      <c r="S24" s="75">
        <v>74</v>
      </c>
      <c r="T24" s="68">
        <v>7</v>
      </c>
      <c r="U24" s="68">
        <v>232</v>
      </c>
      <c r="V24" s="66">
        <v>239</v>
      </c>
      <c r="W24" s="74">
        <v>687</v>
      </c>
      <c r="X24" s="75">
        <v>22</v>
      </c>
      <c r="Y24" s="68">
        <v>4</v>
      </c>
      <c r="Z24" s="66">
        <v>97</v>
      </c>
      <c r="AA24" s="67">
        <v>101</v>
      </c>
      <c r="AB24" s="78">
        <v>285</v>
      </c>
      <c r="AC24" s="75">
        <v>3</v>
      </c>
      <c r="AD24" s="66">
        <v>25</v>
      </c>
      <c r="AE24" s="66">
        <v>3</v>
      </c>
      <c r="AF24" s="67">
        <v>28</v>
      </c>
      <c r="AG24" s="78">
        <v>240</v>
      </c>
      <c r="AH24" s="75">
        <v>0</v>
      </c>
      <c r="AI24" s="66">
        <v>0</v>
      </c>
      <c r="AJ24" s="67">
        <v>0</v>
      </c>
      <c r="AK24" s="68">
        <v>0</v>
      </c>
      <c r="AL24" s="78">
        <v>0</v>
      </c>
      <c r="AM24" s="79">
        <v>585</v>
      </c>
      <c r="AN24" s="80">
        <v>356</v>
      </c>
      <c r="AO24" s="80">
        <v>8180</v>
      </c>
      <c r="AP24" s="80">
        <v>8536</v>
      </c>
      <c r="AQ24" s="299">
        <v>27739</v>
      </c>
      <c r="AR24" s="39"/>
    </row>
    <row r="25" spans="1:44" s="34" customFormat="1" ht="20.25" customHeight="1">
      <c r="A25" s="413" t="s">
        <v>25</v>
      </c>
      <c r="B25" s="38">
        <v>18</v>
      </c>
      <c r="C25" s="38" t="s">
        <v>26</v>
      </c>
      <c r="D25" s="260">
        <v>45</v>
      </c>
      <c r="E25" s="247">
        <v>37</v>
      </c>
      <c r="F25" s="247">
        <v>3154</v>
      </c>
      <c r="G25" s="166">
        <v>3191</v>
      </c>
      <c r="H25" s="300">
        <v>9612</v>
      </c>
      <c r="I25" s="263">
        <v>4</v>
      </c>
      <c r="J25" s="260">
        <v>19</v>
      </c>
      <c r="K25" s="260">
        <v>10</v>
      </c>
      <c r="L25" s="166">
        <v>29</v>
      </c>
      <c r="M25" s="261">
        <v>86</v>
      </c>
      <c r="N25" s="262">
        <v>122</v>
      </c>
      <c r="O25" s="260">
        <v>4</v>
      </c>
      <c r="P25" s="260">
        <v>220</v>
      </c>
      <c r="Q25" s="166">
        <v>224</v>
      </c>
      <c r="R25" s="258">
        <v>1267</v>
      </c>
      <c r="S25" s="263">
        <v>7</v>
      </c>
      <c r="T25" s="260">
        <v>2</v>
      </c>
      <c r="U25" s="260">
        <v>15</v>
      </c>
      <c r="V25" s="166">
        <v>17</v>
      </c>
      <c r="W25" s="261">
        <v>81</v>
      </c>
      <c r="X25" s="263">
        <v>1</v>
      </c>
      <c r="Y25" s="247">
        <v>0</v>
      </c>
      <c r="Z25" s="247">
        <v>12</v>
      </c>
      <c r="AA25" s="166">
        <v>12</v>
      </c>
      <c r="AB25" s="261">
        <v>24</v>
      </c>
      <c r="AC25" s="262">
        <v>1</v>
      </c>
      <c r="AD25" s="247">
        <v>13</v>
      </c>
      <c r="AE25" s="247">
        <v>25</v>
      </c>
      <c r="AF25" s="166">
        <v>38</v>
      </c>
      <c r="AG25" s="258">
        <v>240</v>
      </c>
      <c r="AH25" s="263">
        <v>0</v>
      </c>
      <c r="AI25" s="247">
        <v>0</v>
      </c>
      <c r="AJ25" s="247">
        <v>0</v>
      </c>
      <c r="AK25" s="166">
        <v>0</v>
      </c>
      <c r="AL25" s="261">
        <v>0</v>
      </c>
      <c r="AM25" s="154">
        <v>180</v>
      </c>
      <c r="AN25" s="156">
        <v>75</v>
      </c>
      <c r="AO25" s="156">
        <v>3436</v>
      </c>
      <c r="AP25" s="166">
        <v>3511</v>
      </c>
      <c r="AQ25" s="160">
        <v>11310</v>
      </c>
    </row>
    <row r="26" spans="1:44" s="34" customFormat="1" ht="20.25" customHeight="1">
      <c r="A26" s="407"/>
      <c r="B26" s="37">
        <v>19</v>
      </c>
      <c r="C26" s="37" t="s">
        <v>27</v>
      </c>
      <c r="D26" s="272">
        <v>8</v>
      </c>
      <c r="E26" s="264">
        <v>28</v>
      </c>
      <c r="F26" s="264">
        <v>256</v>
      </c>
      <c r="G26" s="166">
        <v>284</v>
      </c>
      <c r="H26" s="265">
        <v>825</v>
      </c>
      <c r="I26" s="271">
        <v>9</v>
      </c>
      <c r="J26" s="270">
        <v>29</v>
      </c>
      <c r="K26" s="270">
        <v>13</v>
      </c>
      <c r="L26" s="301">
        <v>42</v>
      </c>
      <c r="M26" s="265">
        <v>122</v>
      </c>
      <c r="N26" s="283">
        <v>13</v>
      </c>
      <c r="O26" s="268">
        <v>5</v>
      </c>
      <c r="P26" s="264">
        <v>21</v>
      </c>
      <c r="Q26" s="166">
        <v>26</v>
      </c>
      <c r="R26" s="275">
        <v>105</v>
      </c>
      <c r="S26" s="271">
        <v>4</v>
      </c>
      <c r="T26" s="270">
        <v>3</v>
      </c>
      <c r="U26" s="270">
        <v>26</v>
      </c>
      <c r="V26" s="166">
        <v>29</v>
      </c>
      <c r="W26" s="265">
        <v>179</v>
      </c>
      <c r="X26" s="288">
        <v>0</v>
      </c>
      <c r="Y26" s="268">
        <v>0</v>
      </c>
      <c r="Z26" s="267">
        <v>0</v>
      </c>
      <c r="AA26" s="169">
        <v>0</v>
      </c>
      <c r="AB26" s="275">
        <v>0</v>
      </c>
      <c r="AC26" s="279">
        <v>2</v>
      </c>
      <c r="AD26" s="268">
        <v>2</v>
      </c>
      <c r="AE26" s="267">
        <v>8</v>
      </c>
      <c r="AF26" s="169">
        <v>10</v>
      </c>
      <c r="AG26" s="265">
        <v>61</v>
      </c>
      <c r="AH26" s="289">
        <v>0</v>
      </c>
      <c r="AI26" s="268">
        <v>0</v>
      </c>
      <c r="AJ26" s="267">
        <v>0</v>
      </c>
      <c r="AK26" s="169">
        <v>0</v>
      </c>
      <c r="AL26" s="265">
        <v>0</v>
      </c>
      <c r="AM26" s="154">
        <v>36</v>
      </c>
      <c r="AN26" s="156">
        <v>67</v>
      </c>
      <c r="AO26" s="156">
        <v>324</v>
      </c>
      <c r="AP26" s="166">
        <v>391</v>
      </c>
      <c r="AQ26" s="160">
        <v>1292</v>
      </c>
    </row>
    <row r="27" spans="1:44" s="34" customFormat="1" ht="20.25" customHeight="1">
      <c r="A27" s="407"/>
      <c r="B27" s="37">
        <v>20</v>
      </c>
      <c r="C27" s="37" t="s">
        <v>28</v>
      </c>
      <c r="D27" s="264">
        <v>0</v>
      </c>
      <c r="E27" s="264">
        <v>0</v>
      </c>
      <c r="F27" s="264">
        <v>0</v>
      </c>
      <c r="G27" s="166">
        <v>0</v>
      </c>
      <c r="H27" s="276">
        <v>0</v>
      </c>
      <c r="I27" s="271">
        <v>4</v>
      </c>
      <c r="J27" s="270">
        <v>10</v>
      </c>
      <c r="K27" s="270">
        <v>1</v>
      </c>
      <c r="L27" s="166">
        <v>11</v>
      </c>
      <c r="M27" s="275">
        <v>59</v>
      </c>
      <c r="N27" s="269">
        <v>17</v>
      </c>
      <c r="O27" s="264">
        <v>2</v>
      </c>
      <c r="P27" s="264">
        <v>20</v>
      </c>
      <c r="Q27" s="166">
        <v>22</v>
      </c>
      <c r="R27" s="265">
        <v>123</v>
      </c>
      <c r="S27" s="269">
        <v>1</v>
      </c>
      <c r="T27" s="264">
        <v>1</v>
      </c>
      <c r="U27" s="264">
        <v>0</v>
      </c>
      <c r="V27" s="166">
        <v>1</v>
      </c>
      <c r="W27" s="265">
        <v>15</v>
      </c>
      <c r="X27" s="269">
        <v>0</v>
      </c>
      <c r="Y27" s="272">
        <v>0</v>
      </c>
      <c r="Z27" s="272">
        <v>0</v>
      </c>
      <c r="AA27" s="166">
        <v>0</v>
      </c>
      <c r="AB27" s="275">
        <v>0</v>
      </c>
      <c r="AC27" s="271">
        <v>0</v>
      </c>
      <c r="AD27" s="264">
        <v>0</v>
      </c>
      <c r="AE27" s="264">
        <v>0</v>
      </c>
      <c r="AF27" s="166">
        <v>0</v>
      </c>
      <c r="AG27" s="265">
        <v>0</v>
      </c>
      <c r="AH27" s="271">
        <v>0</v>
      </c>
      <c r="AI27" s="264">
        <v>0</v>
      </c>
      <c r="AJ27" s="264">
        <v>0</v>
      </c>
      <c r="AK27" s="166">
        <v>0</v>
      </c>
      <c r="AL27" s="265">
        <v>0</v>
      </c>
      <c r="AM27" s="154">
        <v>22</v>
      </c>
      <c r="AN27" s="156">
        <v>13</v>
      </c>
      <c r="AO27" s="156">
        <v>21</v>
      </c>
      <c r="AP27" s="166">
        <v>34</v>
      </c>
      <c r="AQ27" s="160">
        <v>197</v>
      </c>
    </row>
    <row r="28" spans="1:44" s="34" customFormat="1" ht="20.25" customHeight="1">
      <c r="A28" s="407"/>
      <c r="B28" s="37">
        <v>21</v>
      </c>
      <c r="C28" s="37" t="s">
        <v>29</v>
      </c>
      <c r="D28" s="272">
        <v>1</v>
      </c>
      <c r="E28" s="270">
        <v>0</v>
      </c>
      <c r="F28" s="270">
        <v>12</v>
      </c>
      <c r="G28" s="301">
        <v>12</v>
      </c>
      <c r="H28" s="265">
        <v>48</v>
      </c>
      <c r="I28" s="266">
        <v>10</v>
      </c>
      <c r="J28" s="270">
        <v>1</v>
      </c>
      <c r="K28" s="270">
        <v>17</v>
      </c>
      <c r="L28" s="301">
        <v>18</v>
      </c>
      <c r="M28" s="275">
        <v>79</v>
      </c>
      <c r="N28" s="269">
        <v>12</v>
      </c>
      <c r="O28" s="264">
        <v>11</v>
      </c>
      <c r="P28" s="264">
        <v>18</v>
      </c>
      <c r="Q28" s="166">
        <v>29</v>
      </c>
      <c r="R28" s="276">
        <v>127</v>
      </c>
      <c r="S28" s="271">
        <v>0</v>
      </c>
      <c r="T28" s="270">
        <v>0</v>
      </c>
      <c r="U28" s="270">
        <v>0</v>
      </c>
      <c r="V28" s="301">
        <v>0</v>
      </c>
      <c r="W28" s="285">
        <v>0</v>
      </c>
      <c r="X28" s="289">
        <v>0</v>
      </c>
      <c r="Y28" s="268">
        <v>0</v>
      </c>
      <c r="Z28" s="267">
        <v>0</v>
      </c>
      <c r="AA28" s="169">
        <v>0</v>
      </c>
      <c r="AB28" s="265">
        <v>0</v>
      </c>
      <c r="AC28" s="297">
        <v>1</v>
      </c>
      <c r="AD28" s="272">
        <v>1</v>
      </c>
      <c r="AE28" s="272">
        <v>14</v>
      </c>
      <c r="AF28" s="166">
        <v>15</v>
      </c>
      <c r="AG28" s="296">
        <v>99</v>
      </c>
      <c r="AH28" s="271">
        <v>0</v>
      </c>
      <c r="AI28" s="270">
        <v>0</v>
      </c>
      <c r="AJ28" s="270">
        <v>0</v>
      </c>
      <c r="AK28" s="166">
        <v>0</v>
      </c>
      <c r="AL28" s="296">
        <v>0</v>
      </c>
      <c r="AM28" s="154">
        <v>24</v>
      </c>
      <c r="AN28" s="156">
        <v>13</v>
      </c>
      <c r="AO28" s="156">
        <v>61</v>
      </c>
      <c r="AP28" s="166">
        <v>74</v>
      </c>
      <c r="AQ28" s="160">
        <v>353</v>
      </c>
    </row>
    <row r="29" spans="1:44" s="34" customFormat="1" ht="20.25" customHeight="1">
      <c r="A29" s="407"/>
      <c r="B29" s="37">
        <v>22</v>
      </c>
      <c r="C29" s="37" t="s">
        <v>30</v>
      </c>
      <c r="D29" s="264">
        <v>14</v>
      </c>
      <c r="E29" s="264">
        <v>14</v>
      </c>
      <c r="F29" s="264">
        <v>327</v>
      </c>
      <c r="G29" s="166">
        <v>341</v>
      </c>
      <c r="H29" s="276">
        <v>1443</v>
      </c>
      <c r="I29" s="271">
        <v>8</v>
      </c>
      <c r="J29" s="270">
        <v>10</v>
      </c>
      <c r="K29" s="270">
        <v>16</v>
      </c>
      <c r="L29" s="166">
        <v>26</v>
      </c>
      <c r="M29" s="275">
        <v>81</v>
      </c>
      <c r="N29" s="271">
        <v>204</v>
      </c>
      <c r="O29" s="264">
        <v>10</v>
      </c>
      <c r="P29" s="264">
        <v>396</v>
      </c>
      <c r="Q29" s="166">
        <v>406</v>
      </c>
      <c r="R29" s="265">
        <v>1982</v>
      </c>
      <c r="S29" s="271">
        <v>4</v>
      </c>
      <c r="T29" s="264">
        <v>1</v>
      </c>
      <c r="U29" s="264">
        <v>13</v>
      </c>
      <c r="V29" s="166">
        <v>14</v>
      </c>
      <c r="W29" s="265">
        <v>51</v>
      </c>
      <c r="X29" s="271">
        <v>0</v>
      </c>
      <c r="Y29" s="272">
        <v>0</v>
      </c>
      <c r="Z29" s="272">
        <v>0</v>
      </c>
      <c r="AA29" s="166">
        <v>0</v>
      </c>
      <c r="AB29" s="285">
        <v>0</v>
      </c>
      <c r="AC29" s="279">
        <v>0</v>
      </c>
      <c r="AD29" s="268">
        <v>0</v>
      </c>
      <c r="AE29" s="267">
        <v>0</v>
      </c>
      <c r="AF29" s="302">
        <v>0</v>
      </c>
      <c r="AG29" s="273">
        <v>0</v>
      </c>
      <c r="AH29" s="266">
        <v>0</v>
      </c>
      <c r="AI29" s="264">
        <v>0</v>
      </c>
      <c r="AJ29" s="264">
        <v>0</v>
      </c>
      <c r="AK29" s="166">
        <v>0</v>
      </c>
      <c r="AL29" s="296">
        <v>0</v>
      </c>
      <c r="AM29" s="154">
        <v>230</v>
      </c>
      <c r="AN29" s="156">
        <v>35</v>
      </c>
      <c r="AO29" s="156">
        <v>752</v>
      </c>
      <c r="AP29" s="166">
        <v>787</v>
      </c>
      <c r="AQ29" s="160">
        <v>3557</v>
      </c>
    </row>
    <row r="30" spans="1:44" s="34" customFormat="1" ht="20.25" customHeight="1">
      <c r="A30" s="407"/>
      <c r="B30" s="37">
        <v>23</v>
      </c>
      <c r="C30" s="202" t="s">
        <v>191</v>
      </c>
      <c r="D30" s="264">
        <v>30</v>
      </c>
      <c r="E30" s="264">
        <v>4</v>
      </c>
      <c r="F30" s="264">
        <v>1967</v>
      </c>
      <c r="G30" s="166">
        <v>1971</v>
      </c>
      <c r="H30" s="275">
        <v>7169</v>
      </c>
      <c r="I30" s="297">
        <v>17</v>
      </c>
      <c r="J30" s="270">
        <v>85</v>
      </c>
      <c r="K30" s="270">
        <v>10</v>
      </c>
      <c r="L30" s="166">
        <v>95</v>
      </c>
      <c r="M30" s="265">
        <v>317</v>
      </c>
      <c r="N30" s="277">
        <v>297</v>
      </c>
      <c r="O30" s="264">
        <v>32</v>
      </c>
      <c r="P30" s="264">
        <v>524</v>
      </c>
      <c r="Q30" s="166">
        <v>556</v>
      </c>
      <c r="R30" s="276">
        <v>3204</v>
      </c>
      <c r="S30" s="266">
        <v>16</v>
      </c>
      <c r="T30" s="264">
        <v>13</v>
      </c>
      <c r="U30" s="264">
        <v>53</v>
      </c>
      <c r="V30" s="166">
        <v>66</v>
      </c>
      <c r="W30" s="285">
        <v>203</v>
      </c>
      <c r="X30" s="289">
        <v>3</v>
      </c>
      <c r="Y30" s="268">
        <v>0</v>
      </c>
      <c r="Z30" s="267">
        <v>29</v>
      </c>
      <c r="AA30" s="169">
        <v>29</v>
      </c>
      <c r="AB30" s="275">
        <v>146</v>
      </c>
      <c r="AC30" s="279">
        <v>0</v>
      </c>
      <c r="AD30" s="268">
        <v>0</v>
      </c>
      <c r="AE30" s="267">
        <v>0</v>
      </c>
      <c r="AF30" s="303">
        <v>0</v>
      </c>
      <c r="AG30" s="304">
        <v>0</v>
      </c>
      <c r="AH30" s="271">
        <v>0</v>
      </c>
      <c r="AI30" s="270">
        <v>0</v>
      </c>
      <c r="AJ30" s="270">
        <v>0</v>
      </c>
      <c r="AK30" s="301">
        <v>0</v>
      </c>
      <c r="AL30" s="296">
        <v>0</v>
      </c>
      <c r="AM30" s="154">
        <v>363</v>
      </c>
      <c r="AN30" s="156">
        <v>134</v>
      </c>
      <c r="AO30" s="156">
        <v>2583</v>
      </c>
      <c r="AP30" s="166">
        <v>2717</v>
      </c>
      <c r="AQ30" s="160">
        <v>11039</v>
      </c>
    </row>
    <row r="31" spans="1:44" s="34" customFormat="1" ht="20.25" customHeight="1">
      <c r="A31" s="407"/>
      <c r="B31" s="37">
        <v>24</v>
      </c>
      <c r="C31" s="37" t="s">
        <v>32</v>
      </c>
      <c r="D31" s="264">
        <v>58</v>
      </c>
      <c r="E31" s="264">
        <v>191</v>
      </c>
      <c r="F31" s="264">
        <v>5299</v>
      </c>
      <c r="G31" s="166">
        <v>5490</v>
      </c>
      <c r="H31" s="275">
        <v>18121</v>
      </c>
      <c r="I31" s="297">
        <v>8</v>
      </c>
      <c r="J31" s="270">
        <v>37</v>
      </c>
      <c r="K31" s="270">
        <v>5</v>
      </c>
      <c r="L31" s="166">
        <v>42</v>
      </c>
      <c r="M31" s="285">
        <v>142</v>
      </c>
      <c r="N31" s="271">
        <v>307</v>
      </c>
      <c r="O31" s="264">
        <v>16</v>
      </c>
      <c r="P31" s="264">
        <v>587</v>
      </c>
      <c r="Q31" s="166">
        <v>603</v>
      </c>
      <c r="R31" s="275">
        <v>3511</v>
      </c>
      <c r="S31" s="271">
        <v>2</v>
      </c>
      <c r="T31" s="264">
        <v>0</v>
      </c>
      <c r="U31" s="264">
        <v>5</v>
      </c>
      <c r="V31" s="166">
        <v>5</v>
      </c>
      <c r="W31" s="265">
        <v>13</v>
      </c>
      <c r="X31" s="266">
        <v>2</v>
      </c>
      <c r="Y31" s="272">
        <v>0</v>
      </c>
      <c r="Z31" s="272">
        <v>5</v>
      </c>
      <c r="AA31" s="166">
        <v>5</v>
      </c>
      <c r="AB31" s="265">
        <v>19</v>
      </c>
      <c r="AC31" s="271">
        <v>0</v>
      </c>
      <c r="AD31" s="272">
        <v>0</v>
      </c>
      <c r="AE31" s="272">
        <v>0</v>
      </c>
      <c r="AF31" s="305">
        <v>0</v>
      </c>
      <c r="AG31" s="273">
        <v>0</v>
      </c>
      <c r="AH31" s="271">
        <v>0</v>
      </c>
      <c r="AI31" s="272">
        <v>0</v>
      </c>
      <c r="AJ31" s="272">
        <v>0</v>
      </c>
      <c r="AK31" s="166">
        <v>0</v>
      </c>
      <c r="AL31" s="285">
        <v>0</v>
      </c>
      <c r="AM31" s="154">
        <v>377</v>
      </c>
      <c r="AN31" s="156">
        <v>244</v>
      </c>
      <c r="AO31" s="156">
        <v>5901</v>
      </c>
      <c r="AP31" s="166">
        <v>6145</v>
      </c>
      <c r="AQ31" s="160">
        <v>21806</v>
      </c>
    </row>
    <row r="32" spans="1:44" s="34" customFormat="1" ht="20.25" customHeight="1">
      <c r="A32" s="407"/>
      <c r="B32" s="37">
        <v>25</v>
      </c>
      <c r="C32" s="37" t="s">
        <v>33</v>
      </c>
      <c r="D32" s="272">
        <v>2</v>
      </c>
      <c r="E32" s="264">
        <v>0</v>
      </c>
      <c r="F32" s="264">
        <v>49</v>
      </c>
      <c r="G32" s="166">
        <v>49</v>
      </c>
      <c r="H32" s="265">
        <v>158</v>
      </c>
      <c r="I32" s="297">
        <v>2</v>
      </c>
      <c r="J32" s="270">
        <v>1</v>
      </c>
      <c r="K32" s="270">
        <v>1</v>
      </c>
      <c r="L32" s="301">
        <v>2</v>
      </c>
      <c r="M32" s="265">
        <v>11</v>
      </c>
      <c r="N32" s="277">
        <v>26</v>
      </c>
      <c r="O32" s="264">
        <v>19</v>
      </c>
      <c r="P32" s="264">
        <v>33</v>
      </c>
      <c r="Q32" s="166">
        <v>52</v>
      </c>
      <c r="R32" s="275">
        <v>325</v>
      </c>
      <c r="S32" s="271">
        <v>0</v>
      </c>
      <c r="T32" s="264">
        <v>0</v>
      </c>
      <c r="U32" s="264">
        <v>0</v>
      </c>
      <c r="V32" s="166">
        <v>0</v>
      </c>
      <c r="W32" s="265">
        <v>0</v>
      </c>
      <c r="X32" s="288">
        <v>1</v>
      </c>
      <c r="Y32" s="268">
        <v>0</v>
      </c>
      <c r="Z32" s="267">
        <v>11</v>
      </c>
      <c r="AA32" s="169">
        <v>11</v>
      </c>
      <c r="AB32" s="285">
        <v>33</v>
      </c>
      <c r="AC32" s="273">
        <v>1</v>
      </c>
      <c r="AD32" s="268">
        <v>13</v>
      </c>
      <c r="AE32" s="267">
        <v>20</v>
      </c>
      <c r="AF32" s="303">
        <v>33</v>
      </c>
      <c r="AG32" s="291">
        <v>142</v>
      </c>
      <c r="AH32" s="289">
        <v>0</v>
      </c>
      <c r="AI32" s="268">
        <v>0</v>
      </c>
      <c r="AJ32" s="267">
        <v>0</v>
      </c>
      <c r="AK32" s="169">
        <v>0</v>
      </c>
      <c r="AL32" s="265">
        <v>0</v>
      </c>
      <c r="AM32" s="154">
        <v>32</v>
      </c>
      <c r="AN32" s="156">
        <v>33</v>
      </c>
      <c r="AO32" s="156">
        <v>114</v>
      </c>
      <c r="AP32" s="166">
        <v>147</v>
      </c>
      <c r="AQ32" s="160">
        <v>669</v>
      </c>
    </row>
    <row r="33" spans="1:44" s="34" customFormat="1" ht="20.25" customHeight="1">
      <c r="A33" s="407"/>
      <c r="B33" s="37">
        <v>26</v>
      </c>
      <c r="C33" s="37" t="s">
        <v>34</v>
      </c>
      <c r="D33" s="306">
        <v>8</v>
      </c>
      <c r="E33" s="231">
        <v>1</v>
      </c>
      <c r="F33" s="231">
        <v>185</v>
      </c>
      <c r="G33" s="166">
        <v>186</v>
      </c>
      <c r="H33" s="245">
        <v>552</v>
      </c>
      <c r="I33" s="242">
        <v>3</v>
      </c>
      <c r="J33" s="231">
        <v>6</v>
      </c>
      <c r="K33" s="231">
        <v>6</v>
      </c>
      <c r="L33" s="166">
        <v>12</v>
      </c>
      <c r="M33" s="241">
        <v>30</v>
      </c>
      <c r="N33" s="307">
        <v>38</v>
      </c>
      <c r="O33" s="231">
        <v>20</v>
      </c>
      <c r="P33" s="231">
        <v>67</v>
      </c>
      <c r="Q33" s="166">
        <v>87</v>
      </c>
      <c r="R33" s="298">
        <v>484</v>
      </c>
      <c r="S33" s="307">
        <v>1</v>
      </c>
      <c r="T33" s="231">
        <v>0</v>
      </c>
      <c r="U33" s="231">
        <v>3</v>
      </c>
      <c r="V33" s="166">
        <v>3</v>
      </c>
      <c r="W33" s="241">
        <v>6</v>
      </c>
      <c r="X33" s="307">
        <v>0</v>
      </c>
      <c r="Y33" s="231">
        <v>0</v>
      </c>
      <c r="Z33" s="231">
        <v>0</v>
      </c>
      <c r="AA33" s="166">
        <v>0</v>
      </c>
      <c r="AB33" s="298">
        <v>0</v>
      </c>
      <c r="AC33" s="307">
        <v>2</v>
      </c>
      <c r="AD33" s="272">
        <v>0</v>
      </c>
      <c r="AE33" s="272">
        <v>13</v>
      </c>
      <c r="AF33" s="166">
        <v>13</v>
      </c>
      <c r="AG33" s="245">
        <v>37</v>
      </c>
      <c r="AH33" s="242">
        <v>0</v>
      </c>
      <c r="AI33" s="231">
        <v>0</v>
      </c>
      <c r="AJ33" s="231">
        <v>0</v>
      </c>
      <c r="AK33" s="166">
        <v>0</v>
      </c>
      <c r="AL33" s="298">
        <v>0</v>
      </c>
      <c r="AM33" s="154">
        <v>52</v>
      </c>
      <c r="AN33" s="156">
        <v>27</v>
      </c>
      <c r="AO33" s="156">
        <v>274</v>
      </c>
      <c r="AP33" s="166">
        <v>301</v>
      </c>
      <c r="AQ33" s="160">
        <v>1109</v>
      </c>
    </row>
    <row r="34" spans="1:44" s="34" customFormat="1" ht="20.25" customHeight="1">
      <c r="A34" s="414"/>
      <c r="B34" s="404" t="s">
        <v>63</v>
      </c>
      <c r="C34" s="405"/>
      <c r="D34" s="64">
        <v>166</v>
      </c>
      <c r="E34" s="64">
        <v>275</v>
      </c>
      <c r="F34" s="64">
        <v>11249</v>
      </c>
      <c r="G34" s="64">
        <v>11524</v>
      </c>
      <c r="H34" s="177">
        <v>37928</v>
      </c>
      <c r="I34" s="74">
        <v>65</v>
      </c>
      <c r="J34" s="64">
        <v>198</v>
      </c>
      <c r="K34" s="64">
        <v>79</v>
      </c>
      <c r="L34" s="64">
        <v>277</v>
      </c>
      <c r="M34" s="177">
        <v>927</v>
      </c>
      <c r="N34" s="74">
        <v>1036</v>
      </c>
      <c r="O34" s="64">
        <v>119</v>
      </c>
      <c r="P34" s="64">
        <v>1886</v>
      </c>
      <c r="Q34" s="64">
        <v>2005</v>
      </c>
      <c r="R34" s="177">
        <v>11128</v>
      </c>
      <c r="S34" s="74">
        <v>35</v>
      </c>
      <c r="T34" s="64">
        <v>20</v>
      </c>
      <c r="U34" s="64">
        <v>115</v>
      </c>
      <c r="V34" s="64">
        <v>135</v>
      </c>
      <c r="W34" s="177">
        <v>548</v>
      </c>
      <c r="X34" s="74">
        <v>7</v>
      </c>
      <c r="Y34" s="64">
        <v>0</v>
      </c>
      <c r="Z34" s="64">
        <v>57</v>
      </c>
      <c r="AA34" s="64">
        <v>57</v>
      </c>
      <c r="AB34" s="177">
        <v>222</v>
      </c>
      <c r="AC34" s="74">
        <v>7</v>
      </c>
      <c r="AD34" s="64">
        <v>29</v>
      </c>
      <c r="AE34" s="64">
        <v>80</v>
      </c>
      <c r="AF34" s="64">
        <v>109</v>
      </c>
      <c r="AG34" s="177">
        <v>579</v>
      </c>
      <c r="AH34" s="74">
        <v>0</v>
      </c>
      <c r="AI34" s="64">
        <v>0</v>
      </c>
      <c r="AJ34" s="64">
        <v>0</v>
      </c>
      <c r="AK34" s="64">
        <v>0</v>
      </c>
      <c r="AL34" s="177">
        <v>0</v>
      </c>
      <c r="AM34" s="74">
        <v>1316</v>
      </c>
      <c r="AN34" s="64">
        <v>641</v>
      </c>
      <c r="AO34" s="64">
        <v>13466</v>
      </c>
      <c r="AP34" s="64">
        <v>14107</v>
      </c>
      <c r="AQ34" s="82">
        <v>51332</v>
      </c>
      <c r="AR34" s="39"/>
    </row>
    <row r="35" spans="1:44" s="34" customFormat="1" ht="20.25" customHeight="1">
      <c r="A35" s="415" t="s">
        <v>35</v>
      </c>
      <c r="B35" s="40">
        <v>27</v>
      </c>
      <c r="C35" s="38" t="s">
        <v>36</v>
      </c>
      <c r="D35" s="260">
        <v>111</v>
      </c>
      <c r="E35" s="260">
        <v>65</v>
      </c>
      <c r="F35" s="260">
        <v>4929</v>
      </c>
      <c r="G35" s="167">
        <v>4994</v>
      </c>
      <c r="H35" s="308">
        <v>12660</v>
      </c>
      <c r="I35" s="263">
        <v>54</v>
      </c>
      <c r="J35" s="260">
        <v>192</v>
      </c>
      <c r="K35" s="260">
        <v>55</v>
      </c>
      <c r="L35" s="161">
        <v>247</v>
      </c>
      <c r="M35" s="300">
        <v>728</v>
      </c>
      <c r="N35" s="262">
        <v>268</v>
      </c>
      <c r="O35" s="309">
        <v>24</v>
      </c>
      <c r="P35" s="310">
        <v>940</v>
      </c>
      <c r="Q35" s="161">
        <v>964</v>
      </c>
      <c r="R35" s="300">
        <v>3404</v>
      </c>
      <c r="S35" s="311">
        <v>52</v>
      </c>
      <c r="T35" s="260">
        <v>37</v>
      </c>
      <c r="U35" s="260">
        <v>215</v>
      </c>
      <c r="V35" s="161">
        <v>252</v>
      </c>
      <c r="W35" s="261">
        <v>620</v>
      </c>
      <c r="X35" s="259">
        <v>8</v>
      </c>
      <c r="Y35" s="247">
        <v>4</v>
      </c>
      <c r="Z35" s="260">
        <v>61</v>
      </c>
      <c r="AA35" s="161">
        <v>65</v>
      </c>
      <c r="AB35" s="261">
        <v>224</v>
      </c>
      <c r="AC35" s="262">
        <v>3</v>
      </c>
      <c r="AD35" s="247">
        <v>7</v>
      </c>
      <c r="AE35" s="247">
        <v>8</v>
      </c>
      <c r="AF35" s="161">
        <v>15</v>
      </c>
      <c r="AG35" s="258">
        <v>187</v>
      </c>
      <c r="AH35" s="263">
        <v>0</v>
      </c>
      <c r="AI35" s="260">
        <v>0</v>
      </c>
      <c r="AJ35" s="260">
        <v>0</v>
      </c>
      <c r="AK35" s="161">
        <v>0</v>
      </c>
      <c r="AL35" s="300">
        <v>0</v>
      </c>
      <c r="AM35" s="168">
        <v>496</v>
      </c>
      <c r="AN35" s="164">
        <v>329</v>
      </c>
      <c r="AO35" s="164">
        <v>6208</v>
      </c>
      <c r="AP35" s="164">
        <v>6537</v>
      </c>
      <c r="AQ35" s="165">
        <v>17823</v>
      </c>
    </row>
    <row r="36" spans="1:44" s="34" customFormat="1" ht="20.25" customHeight="1">
      <c r="A36" s="416"/>
      <c r="B36" s="41">
        <v>28</v>
      </c>
      <c r="C36" s="37" t="s">
        <v>37</v>
      </c>
      <c r="D36" s="231">
        <v>0</v>
      </c>
      <c r="E36" s="231">
        <v>0</v>
      </c>
      <c r="F36" s="231">
        <v>0</v>
      </c>
      <c r="G36" s="155">
        <v>0</v>
      </c>
      <c r="H36" s="298">
        <v>0</v>
      </c>
      <c r="I36" s="307">
        <v>4</v>
      </c>
      <c r="J36" s="231">
        <v>23</v>
      </c>
      <c r="K36" s="231">
        <v>10</v>
      </c>
      <c r="L36" s="155">
        <v>33</v>
      </c>
      <c r="M36" s="241">
        <v>63</v>
      </c>
      <c r="N36" s="307">
        <v>3</v>
      </c>
      <c r="O36" s="306">
        <v>10</v>
      </c>
      <c r="P36" s="231">
        <v>2</v>
      </c>
      <c r="Q36" s="155">
        <v>12</v>
      </c>
      <c r="R36" s="245">
        <v>25</v>
      </c>
      <c r="S36" s="307">
        <v>2</v>
      </c>
      <c r="T36" s="231">
        <v>0</v>
      </c>
      <c r="U36" s="231">
        <v>10</v>
      </c>
      <c r="V36" s="155">
        <v>10</v>
      </c>
      <c r="W36" s="298">
        <v>19</v>
      </c>
      <c r="X36" s="312">
        <v>0</v>
      </c>
      <c r="Y36" s="313">
        <v>0</v>
      </c>
      <c r="Z36" s="231">
        <v>0</v>
      </c>
      <c r="AA36" s="155">
        <v>0</v>
      </c>
      <c r="AB36" s="298">
        <v>0</v>
      </c>
      <c r="AC36" s="307">
        <v>1</v>
      </c>
      <c r="AD36" s="306">
        <v>2</v>
      </c>
      <c r="AE36" s="306">
        <v>12</v>
      </c>
      <c r="AF36" s="155">
        <v>14</v>
      </c>
      <c r="AG36" s="298">
        <v>44</v>
      </c>
      <c r="AH36" s="307">
        <v>0</v>
      </c>
      <c r="AI36" s="231">
        <v>0</v>
      </c>
      <c r="AJ36" s="231">
        <v>0</v>
      </c>
      <c r="AK36" s="155">
        <v>0</v>
      </c>
      <c r="AL36" s="241">
        <v>0</v>
      </c>
      <c r="AM36" s="154">
        <v>10</v>
      </c>
      <c r="AN36" s="156">
        <v>35</v>
      </c>
      <c r="AO36" s="156">
        <v>34</v>
      </c>
      <c r="AP36" s="156">
        <v>69</v>
      </c>
      <c r="AQ36" s="160">
        <v>151</v>
      </c>
    </row>
    <row r="37" spans="1:44" s="34" customFormat="1" ht="20.25" customHeight="1">
      <c r="A37" s="414"/>
      <c r="B37" s="404" t="s">
        <v>63</v>
      </c>
      <c r="C37" s="405"/>
      <c r="D37" s="64">
        <v>111</v>
      </c>
      <c r="E37" s="64">
        <v>65</v>
      </c>
      <c r="F37" s="64">
        <v>4929</v>
      </c>
      <c r="G37" s="64">
        <v>4994</v>
      </c>
      <c r="H37" s="64">
        <v>12660</v>
      </c>
      <c r="I37" s="75">
        <v>58</v>
      </c>
      <c r="J37" s="68">
        <v>215</v>
      </c>
      <c r="K37" s="68">
        <v>65</v>
      </c>
      <c r="L37" s="68">
        <v>280</v>
      </c>
      <c r="M37" s="78">
        <v>791</v>
      </c>
      <c r="N37" s="75">
        <v>271</v>
      </c>
      <c r="O37" s="66">
        <v>34</v>
      </c>
      <c r="P37" s="66">
        <v>942</v>
      </c>
      <c r="Q37" s="67">
        <v>976</v>
      </c>
      <c r="R37" s="68">
        <v>3429</v>
      </c>
      <c r="S37" s="73">
        <v>54</v>
      </c>
      <c r="T37" s="64">
        <v>37</v>
      </c>
      <c r="U37" s="64">
        <v>225</v>
      </c>
      <c r="V37" s="64">
        <v>262</v>
      </c>
      <c r="W37" s="64">
        <v>639</v>
      </c>
      <c r="X37" s="75">
        <v>8</v>
      </c>
      <c r="Y37" s="66">
        <v>4</v>
      </c>
      <c r="Z37" s="66">
        <v>61</v>
      </c>
      <c r="AA37" s="66">
        <v>65</v>
      </c>
      <c r="AB37" s="78">
        <v>224</v>
      </c>
      <c r="AC37" s="75">
        <v>4</v>
      </c>
      <c r="AD37" s="68">
        <v>9</v>
      </c>
      <c r="AE37" s="68">
        <v>20</v>
      </c>
      <c r="AF37" s="66">
        <v>29</v>
      </c>
      <c r="AG37" s="74">
        <v>231</v>
      </c>
      <c r="AH37" s="75">
        <v>0</v>
      </c>
      <c r="AI37" s="66">
        <v>0</v>
      </c>
      <c r="AJ37" s="67">
        <v>0</v>
      </c>
      <c r="AK37" s="66">
        <v>0</v>
      </c>
      <c r="AL37" s="68">
        <v>0</v>
      </c>
      <c r="AM37" s="73">
        <v>506</v>
      </c>
      <c r="AN37" s="64">
        <v>364</v>
      </c>
      <c r="AO37" s="64">
        <v>6242</v>
      </c>
      <c r="AP37" s="64">
        <v>6606</v>
      </c>
      <c r="AQ37" s="82">
        <v>17974</v>
      </c>
      <c r="AR37" s="39"/>
    </row>
    <row r="38" spans="1:44" s="34" customFormat="1" ht="20.25" customHeight="1">
      <c r="A38" s="417" t="s">
        <v>38</v>
      </c>
      <c r="B38" s="42">
        <v>29</v>
      </c>
      <c r="C38" s="38" t="s">
        <v>39</v>
      </c>
      <c r="D38" s="247">
        <v>82</v>
      </c>
      <c r="E38" s="260">
        <v>43</v>
      </c>
      <c r="F38" s="260">
        <v>4651</v>
      </c>
      <c r="G38" s="166">
        <v>4694</v>
      </c>
      <c r="H38" s="258">
        <v>12578</v>
      </c>
      <c r="I38" s="259">
        <v>57</v>
      </c>
      <c r="J38" s="260">
        <v>295</v>
      </c>
      <c r="K38" s="260">
        <v>72</v>
      </c>
      <c r="L38" s="161">
        <v>367</v>
      </c>
      <c r="M38" s="300">
        <v>957</v>
      </c>
      <c r="N38" s="259">
        <v>246</v>
      </c>
      <c r="O38" s="260">
        <v>73</v>
      </c>
      <c r="P38" s="260">
        <v>605</v>
      </c>
      <c r="Q38" s="192">
        <v>678</v>
      </c>
      <c r="R38" s="300">
        <v>2364</v>
      </c>
      <c r="S38" s="259">
        <v>58</v>
      </c>
      <c r="T38" s="247">
        <v>57</v>
      </c>
      <c r="U38" s="247">
        <v>359</v>
      </c>
      <c r="V38" s="161">
        <v>416</v>
      </c>
      <c r="W38" s="261">
        <v>858</v>
      </c>
      <c r="X38" s="259">
        <v>13</v>
      </c>
      <c r="Y38" s="247">
        <v>1</v>
      </c>
      <c r="Z38" s="247">
        <v>162</v>
      </c>
      <c r="AA38" s="161">
        <v>163</v>
      </c>
      <c r="AB38" s="300">
        <v>393</v>
      </c>
      <c r="AC38" s="262">
        <v>2</v>
      </c>
      <c r="AD38" s="247">
        <v>6</v>
      </c>
      <c r="AE38" s="247">
        <v>12</v>
      </c>
      <c r="AF38" s="161">
        <v>18</v>
      </c>
      <c r="AG38" s="258">
        <v>157</v>
      </c>
      <c r="AH38" s="263">
        <v>0</v>
      </c>
      <c r="AI38" s="247">
        <v>0</v>
      </c>
      <c r="AJ38" s="247">
        <v>0</v>
      </c>
      <c r="AK38" s="161">
        <v>0</v>
      </c>
      <c r="AL38" s="261">
        <v>0</v>
      </c>
      <c r="AM38" s="163">
        <v>458</v>
      </c>
      <c r="AN38" s="161">
        <v>475</v>
      </c>
      <c r="AO38" s="161">
        <v>5861</v>
      </c>
      <c r="AP38" s="161">
        <v>6336</v>
      </c>
      <c r="AQ38" s="165">
        <v>17307</v>
      </c>
    </row>
    <row r="39" spans="1:44" s="34" customFormat="1" ht="20.25" customHeight="1">
      <c r="A39" s="418"/>
      <c r="B39" s="43">
        <v>30</v>
      </c>
      <c r="C39" s="37" t="s">
        <v>40</v>
      </c>
      <c r="D39" s="264">
        <v>35</v>
      </c>
      <c r="E39" s="264">
        <v>79</v>
      </c>
      <c r="F39" s="264">
        <v>673</v>
      </c>
      <c r="G39" s="155">
        <v>752</v>
      </c>
      <c r="H39" s="275">
        <v>2300</v>
      </c>
      <c r="I39" s="278">
        <v>67</v>
      </c>
      <c r="J39" s="268">
        <v>329</v>
      </c>
      <c r="K39" s="267">
        <v>121</v>
      </c>
      <c r="L39" s="156">
        <v>450</v>
      </c>
      <c r="M39" s="285">
        <v>1160</v>
      </c>
      <c r="N39" s="277">
        <v>41</v>
      </c>
      <c r="O39" s="264">
        <v>12</v>
      </c>
      <c r="P39" s="264">
        <v>95</v>
      </c>
      <c r="Q39" s="155">
        <v>107</v>
      </c>
      <c r="R39" s="276">
        <v>349</v>
      </c>
      <c r="S39" s="266">
        <v>9</v>
      </c>
      <c r="T39" s="264">
        <v>9</v>
      </c>
      <c r="U39" s="264">
        <v>28</v>
      </c>
      <c r="V39" s="155">
        <v>37</v>
      </c>
      <c r="W39" s="265">
        <v>99</v>
      </c>
      <c r="X39" s="278">
        <v>0</v>
      </c>
      <c r="Y39" s="268">
        <v>0</v>
      </c>
      <c r="Z39" s="267">
        <v>0</v>
      </c>
      <c r="AA39" s="156">
        <v>0</v>
      </c>
      <c r="AB39" s="285">
        <v>0</v>
      </c>
      <c r="AC39" s="283">
        <v>1</v>
      </c>
      <c r="AD39" s="268">
        <v>6</v>
      </c>
      <c r="AE39" s="267">
        <v>0</v>
      </c>
      <c r="AF39" s="156">
        <v>6</v>
      </c>
      <c r="AG39" s="265">
        <v>40</v>
      </c>
      <c r="AH39" s="279">
        <v>1</v>
      </c>
      <c r="AI39" s="268">
        <v>4</v>
      </c>
      <c r="AJ39" s="267">
        <v>4</v>
      </c>
      <c r="AK39" s="156">
        <v>8</v>
      </c>
      <c r="AL39" s="265">
        <v>25</v>
      </c>
      <c r="AM39" s="154">
        <v>154</v>
      </c>
      <c r="AN39" s="156">
        <v>439</v>
      </c>
      <c r="AO39" s="156">
        <v>921</v>
      </c>
      <c r="AP39" s="156">
        <v>1360</v>
      </c>
      <c r="AQ39" s="160">
        <v>3973</v>
      </c>
    </row>
    <row r="40" spans="1:44" s="34" customFormat="1" ht="20.25" customHeight="1">
      <c r="A40" s="418"/>
      <c r="B40" s="43">
        <v>31</v>
      </c>
      <c r="C40" s="37" t="s">
        <v>41</v>
      </c>
      <c r="D40" s="231">
        <v>8</v>
      </c>
      <c r="E40" s="231">
        <v>19</v>
      </c>
      <c r="F40" s="231">
        <v>38</v>
      </c>
      <c r="G40" s="155">
        <v>57</v>
      </c>
      <c r="H40" s="298">
        <v>119</v>
      </c>
      <c r="I40" s="307">
        <v>12</v>
      </c>
      <c r="J40" s="231">
        <v>61</v>
      </c>
      <c r="K40" s="231">
        <v>51</v>
      </c>
      <c r="L40" s="155">
        <v>112</v>
      </c>
      <c r="M40" s="298">
        <v>273</v>
      </c>
      <c r="N40" s="307">
        <v>7</v>
      </c>
      <c r="O40" s="231">
        <v>9</v>
      </c>
      <c r="P40" s="231">
        <v>5</v>
      </c>
      <c r="Q40" s="155">
        <v>14</v>
      </c>
      <c r="R40" s="298">
        <v>63</v>
      </c>
      <c r="S40" s="307">
        <v>1</v>
      </c>
      <c r="T40" s="231">
        <v>0</v>
      </c>
      <c r="U40" s="231">
        <v>7</v>
      </c>
      <c r="V40" s="155">
        <v>7</v>
      </c>
      <c r="W40" s="241">
        <v>20</v>
      </c>
      <c r="X40" s="307">
        <v>0</v>
      </c>
      <c r="Y40" s="231">
        <v>0</v>
      </c>
      <c r="Z40" s="231">
        <v>0</v>
      </c>
      <c r="AA40" s="155">
        <v>0</v>
      </c>
      <c r="AB40" s="298">
        <v>0</v>
      </c>
      <c r="AC40" s="307">
        <v>0</v>
      </c>
      <c r="AD40" s="231">
        <v>0</v>
      </c>
      <c r="AE40" s="231">
        <v>0</v>
      </c>
      <c r="AF40" s="155">
        <v>0</v>
      </c>
      <c r="AG40" s="245">
        <v>0</v>
      </c>
      <c r="AH40" s="242">
        <v>0</v>
      </c>
      <c r="AI40" s="231">
        <v>0</v>
      </c>
      <c r="AJ40" s="231">
        <v>0</v>
      </c>
      <c r="AK40" s="155">
        <v>0</v>
      </c>
      <c r="AL40" s="241">
        <v>0</v>
      </c>
      <c r="AM40" s="154">
        <v>28</v>
      </c>
      <c r="AN40" s="156">
        <v>89</v>
      </c>
      <c r="AO40" s="156">
        <v>101</v>
      </c>
      <c r="AP40" s="156">
        <v>190</v>
      </c>
      <c r="AQ40" s="160">
        <v>475</v>
      </c>
    </row>
    <row r="41" spans="1:44" s="34" customFormat="1" ht="20.25" customHeight="1">
      <c r="A41" s="419"/>
      <c r="B41" s="409" t="s">
        <v>63</v>
      </c>
      <c r="C41" s="405"/>
      <c r="D41" s="64">
        <v>125</v>
      </c>
      <c r="E41" s="64">
        <v>141</v>
      </c>
      <c r="F41" s="64">
        <v>5362</v>
      </c>
      <c r="G41" s="64">
        <v>5503</v>
      </c>
      <c r="H41" s="82">
        <v>14997</v>
      </c>
      <c r="I41" s="74">
        <v>136</v>
      </c>
      <c r="J41" s="74">
        <v>685</v>
      </c>
      <c r="K41" s="74">
        <v>244</v>
      </c>
      <c r="L41" s="74">
        <v>929</v>
      </c>
      <c r="M41" s="74">
        <v>2390</v>
      </c>
      <c r="N41" s="75">
        <v>294</v>
      </c>
      <c r="O41" s="66">
        <v>94</v>
      </c>
      <c r="P41" s="67">
        <v>705</v>
      </c>
      <c r="Q41" s="66">
        <v>799</v>
      </c>
      <c r="R41" s="74">
        <v>2776</v>
      </c>
      <c r="S41" s="75">
        <v>68</v>
      </c>
      <c r="T41" s="66">
        <v>66</v>
      </c>
      <c r="U41" s="67">
        <v>394</v>
      </c>
      <c r="V41" s="68">
        <v>460</v>
      </c>
      <c r="W41" s="78">
        <v>977</v>
      </c>
      <c r="X41" s="75">
        <v>13</v>
      </c>
      <c r="Y41" s="66">
        <v>1</v>
      </c>
      <c r="Z41" s="68">
        <v>162</v>
      </c>
      <c r="AA41" s="66">
        <v>163</v>
      </c>
      <c r="AB41" s="67">
        <v>393</v>
      </c>
      <c r="AC41" s="73">
        <v>3</v>
      </c>
      <c r="AD41" s="64">
        <v>12</v>
      </c>
      <c r="AE41" s="64">
        <v>12</v>
      </c>
      <c r="AF41" s="64">
        <v>24</v>
      </c>
      <c r="AG41" s="81">
        <v>197</v>
      </c>
      <c r="AH41" s="73">
        <v>1</v>
      </c>
      <c r="AI41" s="74">
        <v>4</v>
      </c>
      <c r="AJ41" s="74">
        <v>4</v>
      </c>
      <c r="AK41" s="74">
        <v>8</v>
      </c>
      <c r="AL41" s="74">
        <v>25</v>
      </c>
      <c r="AM41" s="75">
        <v>640</v>
      </c>
      <c r="AN41" s="80">
        <v>1003</v>
      </c>
      <c r="AO41" s="68">
        <v>6883</v>
      </c>
      <c r="AP41" s="66">
        <v>7886</v>
      </c>
      <c r="AQ41" s="78">
        <v>21755</v>
      </c>
      <c r="AR41" s="39"/>
    </row>
    <row r="42" spans="1:44" s="34" customFormat="1" ht="20.25" customHeight="1">
      <c r="A42" s="406" t="s">
        <v>42</v>
      </c>
      <c r="B42" s="44">
        <v>32</v>
      </c>
      <c r="C42" s="36" t="s">
        <v>43</v>
      </c>
      <c r="D42" s="231">
        <v>8</v>
      </c>
      <c r="E42" s="231">
        <v>4</v>
      </c>
      <c r="F42" s="231">
        <v>373</v>
      </c>
      <c r="G42" s="162">
        <v>377</v>
      </c>
      <c r="H42" s="245">
        <v>1609</v>
      </c>
      <c r="I42" s="242">
        <v>15</v>
      </c>
      <c r="J42" s="231">
        <v>76</v>
      </c>
      <c r="K42" s="231">
        <v>59</v>
      </c>
      <c r="L42" s="166">
        <v>135</v>
      </c>
      <c r="M42" s="241">
        <v>439</v>
      </c>
      <c r="N42" s="246">
        <v>12</v>
      </c>
      <c r="O42" s="231">
        <v>4</v>
      </c>
      <c r="P42" s="231">
        <v>27</v>
      </c>
      <c r="Q42" s="166">
        <v>31</v>
      </c>
      <c r="R42" s="245">
        <v>95</v>
      </c>
      <c r="S42" s="242">
        <v>2</v>
      </c>
      <c r="T42" s="231">
        <v>1</v>
      </c>
      <c r="U42" s="231">
        <v>2</v>
      </c>
      <c r="V42" s="166">
        <v>3</v>
      </c>
      <c r="W42" s="241">
        <v>27</v>
      </c>
      <c r="X42" s="242">
        <v>1</v>
      </c>
      <c r="Y42" s="231">
        <v>0</v>
      </c>
      <c r="Z42" s="231">
        <v>30</v>
      </c>
      <c r="AA42" s="166">
        <v>30</v>
      </c>
      <c r="AB42" s="241">
        <v>39</v>
      </c>
      <c r="AC42" s="246">
        <v>0</v>
      </c>
      <c r="AD42" s="231">
        <v>0</v>
      </c>
      <c r="AE42" s="231">
        <v>0</v>
      </c>
      <c r="AF42" s="166">
        <v>0</v>
      </c>
      <c r="AG42" s="245">
        <v>0</v>
      </c>
      <c r="AH42" s="242">
        <v>0</v>
      </c>
      <c r="AI42" s="231">
        <v>0</v>
      </c>
      <c r="AJ42" s="231">
        <v>0</v>
      </c>
      <c r="AK42" s="166">
        <v>0</v>
      </c>
      <c r="AL42" s="241">
        <v>0</v>
      </c>
      <c r="AM42" s="163">
        <v>38</v>
      </c>
      <c r="AN42" s="169">
        <v>85</v>
      </c>
      <c r="AO42" s="164">
        <v>491</v>
      </c>
      <c r="AP42" s="164">
        <v>576</v>
      </c>
      <c r="AQ42" s="165">
        <v>2209</v>
      </c>
    </row>
    <row r="43" spans="1:44" s="34" customFormat="1" ht="20.25" customHeight="1">
      <c r="A43" s="407"/>
      <c r="B43" s="37">
        <v>33</v>
      </c>
      <c r="C43" s="37" t="s">
        <v>44</v>
      </c>
      <c r="D43" s="231">
        <v>3</v>
      </c>
      <c r="E43" s="231">
        <v>35</v>
      </c>
      <c r="F43" s="231">
        <v>37</v>
      </c>
      <c r="G43" s="155">
        <v>72</v>
      </c>
      <c r="H43" s="245">
        <v>186</v>
      </c>
      <c r="I43" s="242">
        <v>17</v>
      </c>
      <c r="J43" s="231">
        <v>112</v>
      </c>
      <c r="K43" s="231">
        <v>23</v>
      </c>
      <c r="L43" s="155">
        <v>135</v>
      </c>
      <c r="M43" s="241">
        <v>497</v>
      </c>
      <c r="N43" s="246">
        <v>11</v>
      </c>
      <c r="O43" s="231">
        <v>14</v>
      </c>
      <c r="P43" s="231">
        <v>35</v>
      </c>
      <c r="Q43" s="155">
        <v>49</v>
      </c>
      <c r="R43" s="245">
        <v>168</v>
      </c>
      <c r="S43" s="242">
        <v>1</v>
      </c>
      <c r="T43" s="231">
        <v>1</v>
      </c>
      <c r="U43" s="231">
        <v>4</v>
      </c>
      <c r="V43" s="155">
        <v>5</v>
      </c>
      <c r="W43" s="241">
        <v>18</v>
      </c>
      <c r="X43" s="242">
        <v>0</v>
      </c>
      <c r="Y43" s="231">
        <v>0</v>
      </c>
      <c r="Z43" s="231">
        <v>0</v>
      </c>
      <c r="AA43" s="166">
        <v>0</v>
      </c>
      <c r="AB43" s="241">
        <v>0</v>
      </c>
      <c r="AC43" s="246">
        <v>0</v>
      </c>
      <c r="AD43" s="231">
        <v>0</v>
      </c>
      <c r="AE43" s="231">
        <v>0</v>
      </c>
      <c r="AF43" s="155">
        <v>0</v>
      </c>
      <c r="AG43" s="245">
        <v>0</v>
      </c>
      <c r="AH43" s="242">
        <v>0</v>
      </c>
      <c r="AI43" s="231">
        <v>0</v>
      </c>
      <c r="AJ43" s="231">
        <v>0</v>
      </c>
      <c r="AK43" s="166">
        <v>0</v>
      </c>
      <c r="AL43" s="241">
        <v>0</v>
      </c>
      <c r="AM43" s="154">
        <v>32</v>
      </c>
      <c r="AN43" s="156">
        <v>162</v>
      </c>
      <c r="AO43" s="156">
        <v>99</v>
      </c>
      <c r="AP43" s="156">
        <v>261</v>
      </c>
      <c r="AQ43" s="160">
        <v>869</v>
      </c>
    </row>
    <row r="44" spans="1:44" s="34" customFormat="1" ht="20.25" customHeight="1">
      <c r="A44" s="407"/>
      <c r="B44" s="37">
        <v>34</v>
      </c>
      <c r="C44" s="37" t="s">
        <v>45</v>
      </c>
      <c r="D44" s="231">
        <v>14</v>
      </c>
      <c r="E44" s="231">
        <v>15</v>
      </c>
      <c r="F44" s="231">
        <v>82</v>
      </c>
      <c r="G44" s="155">
        <v>97</v>
      </c>
      <c r="H44" s="245">
        <v>305</v>
      </c>
      <c r="I44" s="242">
        <v>48</v>
      </c>
      <c r="J44" s="231">
        <v>212</v>
      </c>
      <c r="K44" s="231">
        <v>88</v>
      </c>
      <c r="L44" s="155">
        <v>300</v>
      </c>
      <c r="M44" s="241">
        <v>907</v>
      </c>
      <c r="N44" s="246">
        <v>9</v>
      </c>
      <c r="O44" s="231">
        <v>18</v>
      </c>
      <c r="P44" s="231">
        <v>27</v>
      </c>
      <c r="Q44" s="155">
        <v>45</v>
      </c>
      <c r="R44" s="245">
        <v>140</v>
      </c>
      <c r="S44" s="242">
        <v>0</v>
      </c>
      <c r="T44" s="231">
        <v>0</v>
      </c>
      <c r="U44" s="231">
        <v>0</v>
      </c>
      <c r="V44" s="155">
        <v>0</v>
      </c>
      <c r="W44" s="241">
        <v>0</v>
      </c>
      <c r="X44" s="242">
        <v>0</v>
      </c>
      <c r="Y44" s="231">
        <v>0</v>
      </c>
      <c r="Z44" s="231">
        <v>0</v>
      </c>
      <c r="AA44" s="166">
        <v>0</v>
      </c>
      <c r="AB44" s="241">
        <v>0</v>
      </c>
      <c r="AC44" s="246">
        <v>2</v>
      </c>
      <c r="AD44" s="231">
        <v>0</v>
      </c>
      <c r="AE44" s="231">
        <v>9</v>
      </c>
      <c r="AF44" s="155">
        <v>9</v>
      </c>
      <c r="AG44" s="245">
        <v>66</v>
      </c>
      <c r="AH44" s="242">
        <v>0</v>
      </c>
      <c r="AI44" s="231">
        <v>0</v>
      </c>
      <c r="AJ44" s="231">
        <v>0</v>
      </c>
      <c r="AK44" s="166">
        <v>0</v>
      </c>
      <c r="AL44" s="241">
        <v>0</v>
      </c>
      <c r="AM44" s="154">
        <v>73</v>
      </c>
      <c r="AN44" s="156">
        <v>245</v>
      </c>
      <c r="AO44" s="156">
        <v>206</v>
      </c>
      <c r="AP44" s="156">
        <v>451</v>
      </c>
      <c r="AQ44" s="160">
        <v>1418</v>
      </c>
    </row>
    <row r="45" spans="1:44" s="34" customFormat="1" ht="20.25" customHeight="1">
      <c r="A45" s="407"/>
      <c r="B45" s="37">
        <v>35</v>
      </c>
      <c r="C45" s="37" t="s">
        <v>46</v>
      </c>
      <c r="D45" s="231">
        <v>0</v>
      </c>
      <c r="E45" s="231">
        <v>0</v>
      </c>
      <c r="F45" s="231">
        <v>0</v>
      </c>
      <c r="G45" s="155">
        <v>0</v>
      </c>
      <c r="H45" s="245">
        <v>0</v>
      </c>
      <c r="I45" s="242">
        <v>6</v>
      </c>
      <c r="J45" s="231">
        <v>41</v>
      </c>
      <c r="K45" s="231">
        <v>7</v>
      </c>
      <c r="L45" s="155">
        <v>48</v>
      </c>
      <c r="M45" s="241">
        <v>146</v>
      </c>
      <c r="N45" s="246">
        <v>6</v>
      </c>
      <c r="O45" s="231">
        <v>10</v>
      </c>
      <c r="P45" s="231">
        <v>13</v>
      </c>
      <c r="Q45" s="155">
        <v>23</v>
      </c>
      <c r="R45" s="245">
        <v>92</v>
      </c>
      <c r="S45" s="242">
        <v>0</v>
      </c>
      <c r="T45" s="231">
        <v>0</v>
      </c>
      <c r="U45" s="231">
        <v>0</v>
      </c>
      <c r="V45" s="155">
        <v>0</v>
      </c>
      <c r="W45" s="241">
        <v>0</v>
      </c>
      <c r="X45" s="242">
        <v>0</v>
      </c>
      <c r="Y45" s="231">
        <v>0</v>
      </c>
      <c r="Z45" s="231">
        <v>0</v>
      </c>
      <c r="AA45" s="166">
        <v>0</v>
      </c>
      <c r="AB45" s="241">
        <v>0</v>
      </c>
      <c r="AC45" s="246">
        <v>0</v>
      </c>
      <c r="AD45" s="231">
        <v>0</v>
      </c>
      <c r="AE45" s="231">
        <v>0</v>
      </c>
      <c r="AF45" s="155">
        <v>0</v>
      </c>
      <c r="AG45" s="245">
        <v>0</v>
      </c>
      <c r="AH45" s="242">
        <v>0</v>
      </c>
      <c r="AI45" s="231">
        <v>0</v>
      </c>
      <c r="AJ45" s="231">
        <v>0</v>
      </c>
      <c r="AK45" s="166">
        <v>0</v>
      </c>
      <c r="AL45" s="241">
        <v>0</v>
      </c>
      <c r="AM45" s="154">
        <v>12</v>
      </c>
      <c r="AN45" s="156">
        <v>51</v>
      </c>
      <c r="AO45" s="156">
        <v>20</v>
      </c>
      <c r="AP45" s="156">
        <v>71</v>
      </c>
      <c r="AQ45" s="160">
        <v>238</v>
      </c>
    </row>
    <row r="46" spans="1:44" s="34" customFormat="1" ht="20.25" customHeight="1">
      <c r="A46" s="407"/>
      <c r="B46" s="37">
        <v>36</v>
      </c>
      <c r="C46" s="37" t="s">
        <v>47</v>
      </c>
      <c r="D46" s="231">
        <v>0</v>
      </c>
      <c r="E46" s="231">
        <v>0</v>
      </c>
      <c r="F46" s="231">
        <v>0</v>
      </c>
      <c r="G46" s="155">
        <v>0</v>
      </c>
      <c r="H46" s="245">
        <v>0</v>
      </c>
      <c r="I46" s="242">
        <v>2</v>
      </c>
      <c r="J46" s="231">
        <v>11</v>
      </c>
      <c r="K46" s="231">
        <v>0</v>
      </c>
      <c r="L46" s="155">
        <v>11</v>
      </c>
      <c r="M46" s="241">
        <v>23</v>
      </c>
      <c r="N46" s="246">
        <v>6</v>
      </c>
      <c r="O46" s="231">
        <v>11</v>
      </c>
      <c r="P46" s="231">
        <v>0</v>
      </c>
      <c r="Q46" s="155">
        <v>11</v>
      </c>
      <c r="R46" s="245">
        <v>30</v>
      </c>
      <c r="S46" s="242">
        <v>0</v>
      </c>
      <c r="T46" s="231">
        <v>0</v>
      </c>
      <c r="U46" s="231">
        <v>0</v>
      </c>
      <c r="V46" s="155">
        <v>0</v>
      </c>
      <c r="W46" s="241">
        <v>0</v>
      </c>
      <c r="X46" s="242">
        <v>0</v>
      </c>
      <c r="Y46" s="231">
        <v>0</v>
      </c>
      <c r="Z46" s="231">
        <v>0</v>
      </c>
      <c r="AA46" s="166">
        <v>0</v>
      </c>
      <c r="AB46" s="241">
        <v>0</v>
      </c>
      <c r="AC46" s="246">
        <v>0</v>
      </c>
      <c r="AD46" s="231">
        <v>0</v>
      </c>
      <c r="AE46" s="231">
        <v>0</v>
      </c>
      <c r="AF46" s="155">
        <v>0</v>
      </c>
      <c r="AG46" s="245">
        <v>0</v>
      </c>
      <c r="AH46" s="242">
        <v>0</v>
      </c>
      <c r="AI46" s="231">
        <v>0</v>
      </c>
      <c r="AJ46" s="231">
        <v>0</v>
      </c>
      <c r="AK46" s="166">
        <v>0</v>
      </c>
      <c r="AL46" s="241">
        <v>0</v>
      </c>
      <c r="AM46" s="154">
        <v>8</v>
      </c>
      <c r="AN46" s="156">
        <v>22</v>
      </c>
      <c r="AO46" s="156">
        <v>0</v>
      </c>
      <c r="AP46" s="156">
        <v>22</v>
      </c>
      <c r="AQ46" s="160">
        <v>53</v>
      </c>
    </row>
    <row r="47" spans="1:44" s="34" customFormat="1" ht="20.25" customHeight="1">
      <c r="A47" s="407"/>
      <c r="B47" s="37">
        <v>37</v>
      </c>
      <c r="C47" s="37" t="s">
        <v>48</v>
      </c>
      <c r="D47" s="231">
        <v>5</v>
      </c>
      <c r="E47" s="231">
        <v>56</v>
      </c>
      <c r="F47" s="231">
        <v>70</v>
      </c>
      <c r="G47" s="155">
        <v>126</v>
      </c>
      <c r="H47" s="245">
        <v>230</v>
      </c>
      <c r="I47" s="242">
        <v>1</v>
      </c>
      <c r="J47" s="231">
        <v>0</v>
      </c>
      <c r="K47" s="231">
        <v>5</v>
      </c>
      <c r="L47" s="155">
        <v>5</v>
      </c>
      <c r="M47" s="241">
        <v>20</v>
      </c>
      <c r="N47" s="246">
        <v>1</v>
      </c>
      <c r="O47" s="231">
        <v>0</v>
      </c>
      <c r="P47" s="231">
        <v>7</v>
      </c>
      <c r="Q47" s="155">
        <v>7</v>
      </c>
      <c r="R47" s="245">
        <v>14</v>
      </c>
      <c r="S47" s="242">
        <v>0</v>
      </c>
      <c r="T47" s="231">
        <v>0</v>
      </c>
      <c r="U47" s="231">
        <v>0</v>
      </c>
      <c r="V47" s="155">
        <v>0</v>
      </c>
      <c r="W47" s="241">
        <v>0</v>
      </c>
      <c r="X47" s="242">
        <v>0</v>
      </c>
      <c r="Y47" s="231">
        <v>0</v>
      </c>
      <c r="Z47" s="231">
        <v>0</v>
      </c>
      <c r="AA47" s="166">
        <v>0</v>
      </c>
      <c r="AB47" s="241">
        <v>0</v>
      </c>
      <c r="AC47" s="246">
        <v>0</v>
      </c>
      <c r="AD47" s="231">
        <v>0</v>
      </c>
      <c r="AE47" s="231">
        <v>0</v>
      </c>
      <c r="AF47" s="155">
        <v>0</v>
      </c>
      <c r="AG47" s="245">
        <v>0</v>
      </c>
      <c r="AH47" s="242">
        <v>0</v>
      </c>
      <c r="AI47" s="231">
        <v>0</v>
      </c>
      <c r="AJ47" s="231">
        <v>0</v>
      </c>
      <c r="AK47" s="166">
        <v>0</v>
      </c>
      <c r="AL47" s="241">
        <v>0</v>
      </c>
      <c r="AM47" s="154">
        <v>7</v>
      </c>
      <c r="AN47" s="156">
        <v>56</v>
      </c>
      <c r="AO47" s="156">
        <v>82</v>
      </c>
      <c r="AP47" s="156">
        <v>138</v>
      </c>
      <c r="AQ47" s="160">
        <v>264</v>
      </c>
    </row>
    <row r="48" spans="1:44" s="34" customFormat="1" ht="20.25" customHeight="1">
      <c r="A48" s="407"/>
      <c r="B48" s="37">
        <v>38</v>
      </c>
      <c r="C48" s="37" t="s">
        <v>49</v>
      </c>
      <c r="D48" s="231">
        <v>1</v>
      </c>
      <c r="E48" s="231">
        <v>4</v>
      </c>
      <c r="F48" s="231">
        <v>41</v>
      </c>
      <c r="G48" s="155">
        <v>45</v>
      </c>
      <c r="H48" s="245">
        <v>70</v>
      </c>
      <c r="I48" s="242">
        <v>1</v>
      </c>
      <c r="J48" s="231">
        <v>24</v>
      </c>
      <c r="K48" s="231">
        <v>0</v>
      </c>
      <c r="L48" s="155">
        <v>24</v>
      </c>
      <c r="M48" s="241">
        <v>24</v>
      </c>
      <c r="N48" s="246">
        <v>0</v>
      </c>
      <c r="O48" s="231">
        <v>0</v>
      </c>
      <c r="P48" s="231">
        <v>0</v>
      </c>
      <c r="Q48" s="155">
        <v>0</v>
      </c>
      <c r="R48" s="245">
        <v>0</v>
      </c>
      <c r="S48" s="242">
        <v>0</v>
      </c>
      <c r="T48" s="231">
        <v>0</v>
      </c>
      <c r="U48" s="231">
        <v>0</v>
      </c>
      <c r="V48" s="155">
        <v>0</v>
      </c>
      <c r="W48" s="241">
        <v>0</v>
      </c>
      <c r="X48" s="242">
        <v>0</v>
      </c>
      <c r="Y48" s="231">
        <v>0</v>
      </c>
      <c r="Z48" s="231">
        <v>0</v>
      </c>
      <c r="AA48" s="166">
        <v>0</v>
      </c>
      <c r="AB48" s="241">
        <v>0</v>
      </c>
      <c r="AC48" s="246">
        <v>0</v>
      </c>
      <c r="AD48" s="231">
        <v>0</v>
      </c>
      <c r="AE48" s="231">
        <v>0</v>
      </c>
      <c r="AF48" s="155">
        <v>0</v>
      </c>
      <c r="AG48" s="245">
        <v>0</v>
      </c>
      <c r="AH48" s="242">
        <v>0</v>
      </c>
      <c r="AI48" s="231">
        <v>0</v>
      </c>
      <c r="AJ48" s="231">
        <v>0</v>
      </c>
      <c r="AK48" s="166">
        <v>0</v>
      </c>
      <c r="AL48" s="241">
        <v>0</v>
      </c>
      <c r="AM48" s="154">
        <v>2</v>
      </c>
      <c r="AN48" s="156">
        <v>28</v>
      </c>
      <c r="AO48" s="156">
        <v>41</v>
      </c>
      <c r="AP48" s="156">
        <v>69</v>
      </c>
      <c r="AQ48" s="160">
        <v>94</v>
      </c>
    </row>
    <row r="49" spans="1:44" s="34" customFormat="1" ht="20.25" customHeight="1">
      <c r="A49" s="407"/>
      <c r="B49" s="37">
        <v>39</v>
      </c>
      <c r="C49" s="37" t="s">
        <v>50</v>
      </c>
      <c r="D49" s="231">
        <v>5</v>
      </c>
      <c r="E49" s="231">
        <v>13</v>
      </c>
      <c r="F49" s="231">
        <v>78</v>
      </c>
      <c r="G49" s="155">
        <v>91</v>
      </c>
      <c r="H49" s="245">
        <v>258</v>
      </c>
      <c r="I49" s="242">
        <v>10</v>
      </c>
      <c r="J49" s="231">
        <v>43</v>
      </c>
      <c r="K49" s="231">
        <v>34</v>
      </c>
      <c r="L49" s="155">
        <v>77</v>
      </c>
      <c r="M49" s="241">
        <v>192</v>
      </c>
      <c r="N49" s="246">
        <v>5</v>
      </c>
      <c r="O49" s="231">
        <v>1</v>
      </c>
      <c r="P49" s="231">
        <v>7</v>
      </c>
      <c r="Q49" s="155">
        <v>8</v>
      </c>
      <c r="R49" s="245">
        <v>45</v>
      </c>
      <c r="S49" s="242">
        <v>0</v>
      </c>
      <c r="T49" s="231">
        <v>0</v>
      </c>
      <c r="U49" s="231">
        <v>0</v>
      </c>
      <c r="V49" s="155">
        <v>0</v>
      </c>
      <c r="W49" s="241">
        <v>0</v>
      </c>
      <c r="X49" s="242">
        <v>0</v>
      </c>
      <c r="Y49" s="231">
        <v>0</v>
      </c>
      <c r="Z49" s="231">
        <v>0</v>
      </c>
      <c r="AA49" s="166">
        <v>0</v>
      </c>
      <c r="AB49" s="241">
        <v>0</v>
      </c>
      <c r="AC49" s="246">
        <v>0</v>
      </c>
      <c r="AD49" s="231">
        <v>0</v>
      </c>
      <c r="AE49" s="231">
        <v>0</v>
      </c>
      <c r="AF49" s="155">
        <v>0</v>
      </c>
      <c r="AG49" s="245">
        <v>0</v>
      </c>
      <c r="AH49" s="242">
        <v>0</v>
      </c>
      <c r="AI49" s="231">
        <v>0</v>
      </c>
      <c r="AJ49" s="231">
        <v>0</v>
      </c>
      <c r="AK49" s="166">
        <v>0</v>
      </c>
      <c r="AL49" s="241">
        <v>0</v>
      </c>
      <c r="AM49" s="154">
        <v>20</v>
      </c>
      <c r="AN49" s="156">
        <v>57</v>
      </c>
      <c r="AO49" s="156">
        <v>119</v>
      </c>
      <c r="AP49" s="156">
        <v>176</v>
      </c>
      <c r="AQ49" s="160">
        <v>495</v>
      </c>
    </row>
    <row r="50" spans="1:44" s="34" customFormat="1" ht="20.25" customHeight="1">
      <c r="A50" s="407"/>
      <c r="B50" s="37">
        <v>40</v>
      </c>
      <c r="C50" s="37" t="s">
        <v>51</v>
      </c>
      <c r="D50" s="231">
        <v>3</v>
      </c>
      <c r="E50" s="231">
        <v>7</v>
      </c>
      <c r="F50" s="231">
        <v>45</v>
      </c>
      <c r="G50" s="155">
        <v>52</v>
      </c>
      <c r="H50" s="245">
        <v>101</v>
      </c>
      <c r="I50" s="242">
        <v>8</v>
      </c>
      <c r="J50" s="231">
        <v>52</v>
      </c>
      <c r="K50" s="231">
        <v>15</v>
      </c>
      <c r="L50" s="155">
        <v>67</v>
      </c>
      <c r="M50" s="241">
        <v>188</v>
      </c>
      <c r="N50" s="246">
        <v>0</v>
      </c>
      <c r="O50" s="231">
        <v>0</v>
      </c>
      <c r="P50" s="231">
        <v>0</v>
      </c>
      <c r="Q50" s="155">
        <v>0</v>
      </c>
      <c r="R50" s="245">
        <v>0</v>
      </c>
      <c r="S50" s="242">
        <v>1</v>
      </c>
      <c r="T50" s="231">
        <v>0</v>
      </c>
      <c r="U50" s="231">
        <v>2</v>
      </c>
      <c r="V50" s="155">
        <v>2</v>
      </c>
      <c r="W50" s="241">
        <v>10</v>
      </c>
      <c r="X50" s="242">
        <v>0</v>
      </c>
      <c r="Y50" s="231">
        <v>0</v>
      </c>
      <c r="Z50" s="231">
        <v>0</v>
      </c>
      <c r="AA50" s="155">
        <v>0</v>
      </c>
      <c r="AB50" s="241">
        <v>0</v>
      </c>
      <c r="AC50" s="246">
        <v>5</v>
      </c>
      <c r="AD50" s="231">
        <v>10</v>
      </c>
      <c r="AE50" s="231">
        <v>0</v>
      </c>
      <c r="AF50" s="155">
        <v>10</v>
      </c>
      <c r="AG50" s="245">
        <v>354</v>
      </c>
      <c r="AH50" s="242">
        <v>0</v>
      </c>
      <c r="AI50" s="231">
        <v>0</v>
      </c>
      <c r="AJ50" s="231">
        <v>0</v>
      </c>
      <c r="AK50" s="166">
        <v>0</v>
      </c>
      <c r="AL50" s="241">
        <v>0</v>
      </c>
      <c r="AM50" s="154">
        <v>17</v>
      </c>
      <c r="AN50" s="156">
        <v>69</v>
      </c>
      <c r="AO50" s="156">
        <v>62</v>
      </c>
      <c r="AP50" s="156">
        <v>131</v>
      </c>
      <c r="AQ50" s="160">
        <v>653</v>
      </c>
    </row>
    <row r="51" spans="1:44" s="34" customFormat="1" ht="20.25" customHeight="1">
      <c r="A51" s="407"/>
      <c r="B51" s="37">
        <v>41</v>
      </c>
      <c r="C51" s="37" t="s">
        <v>52</v>
      </c>
      <c r="D51" s="231">
        <v>4</v>
      </c>
      <c r="E51" s="231">
        <v>19</v>
      </c>
      <c r="F51" s="231">
        <v>39</v>
      </c>
      <c r="G51" s="155">
        <v>58</v>
      </c>
      <c r="H51" s="245">
        <v>147</v>
      </c>
      <c r="I51" s="242">
        <v>10</v>
      </c>
      <c r="J51" s="231">
        <v>56</v>
      </c>
      <c r="K51" s="231">
        <v>24</v>
      </c>
      <c r="L51" s="155">
        <v>80</v>
      </c>
      <c r="M51" s="241">
        <v>223</v>
      </c>
      <c r="N51" s="246">
        <v>5</v>
      </c>
      <c r="O51" s="231">
        <v>3</v>
      </c>
      <c r="P51" s="231">
        <v>2</v>
      </c>
      <c r="Q51" s="155">
        <v>5</v>
      </c>
      <c r="R51" s="245">
        <v>38</v>
      </c>
      <c r="S51" s="242">
        <v>0</v>
      </c>
      <c r="T51" s="231">
        <v>0</v>
      </c>
      <c r="U51" s="231">
        <v>0</v>
      </c>
      <c r="V51" s="155">
        <v>0</v>
      </c>
      <c r="W51" s="241">
        <v>0</v>
      </c>
      <c r="X51" s="242">
        <v>0</v>
      </c>
      <c r="Y51" s="231">
        <v>0</v>
      </c>
      <c r="Z51" s="231">
        <v>0</v>
      </c>
      <c r="AA51" s="155">
        <v>0</v>
      </c>
      <c r="AB51" s="241">
        <v>0</v>
      </c>
      <c r="AC51" s="246">
        <v>0</v>
      </c>
      <c r="AD51" s="231">
        <v>0</v>
      </c>
      <c r="AE51" s="231">
        <v>0</v>
      </c>
      <c r="AF51" s="155">
        <v>0</v>
      </c>
      <c r="AG51" s="245">
        <v>0</v>
      </c>
      <c r="AH51" s="242">
        <v>0</v>
      </c>
      <c r="AI51" s="231">
        <v>0</v>
      </c>
      <c r="AJ51" s="231">
        <v>0</v>
      </c>
      <c r="AK51" s="166">
        <v>0</v>
      </c>
      <c r="AL51" s="241">
        <v>0</v>
      </c>
      <c r="AM51" s="154">
        <v>19</v>
      </c>
      <c r="AN51" s="156">
        <v>78</v>
      </c>
      <c r="AO51" s="156">
        <v>65</v>
      </c>
      <c r="AP51" s="156">
        <v>143</v>
      </c>
      <c r="AQ51" s="160">
        <v>408</v>
      </c>
    </row>
    <row r="52" spans="1:44" s="34" customFormat="1" ht="20.25" customHeight="1">
      <c r="A52" s="408"/>
      <c r="B52" s="404" t="s">
        <v>63</v>
      </c>
      <c r="C52" s="405"/>
      <c r="D52" s="83">
        <v>43</v>
      </c>
      <c r="E52" s="83">
        <v>153</v>
      </c>
      <c r="F52" s="83">
        <v>765</v>
      </c>
      <c r="G52" s="83">
        <v>918</v>
      </c>
      <c r="H52" s="82">
        <v>2906</v>
      </c>
      <c r="I52" s="84">
        <v>118</v>
      </c>
      <c r="J52" s="84">
        <v>627</v>
      </c>
      <c r="K52" s="84">
        <v>255</v>
      </c>
      <c r="L52" s="84">
        <v>882</v>
      </c>
      <c r="M52" s="82">
        <v>2659</v>
      </c>
      <c r="N52" s="84">
        <v>55</v>
      </c>
      <c r="O52" s="84">
        <v>61</v>
      </c>
      <c r="P52" s="84">
        <v>118</v>
      </c>
      <c r="Q52" s="84">
        <v>179</v>
      </c>
      <c r="R52" s="85">
        <v>622</v>
      </c>
      <c r="S52" s="73">
        <v>4</v>
      </c>
      <c r="T52" s="84">
        <v>2</v>
      </c>
      <c r="U52" s="84">
        <v>8</v>
      </c>
      <c r="V52" s="84">
        <v>10</v>
      </c>
      <c r="W52" s="85">
        <v>55</v>
      </c>
      <c r="X52" s="73">
        <v>1</v>
      </c>
      <c r="Y52" s="84">
        <v>0</v>
      </c>
      <c r="Z52" s="84">
        <v>30</v>
      </c>
      <c r="AA52" s="84">
        <v>30</v>
      </c>
      <c r="AB52" s="84">
        <v>39</v>
      </c>
      <c r="AC52" s="86">
        <v>7</v>
      </c>
      <c r="AD52" s="68">
        <v>10</v>
      </c>
      <c r="AE52" s="68">
        <v>9</v>
      </c>
      <c r="AF52" s="68">
        <v>19</v>
      </c>
      <c r="AG52" s="68">
        <v>420</v>
      </c>
      <c r="AH52" s="73">
        <v>0</v>
      </c>
      <c r="AI52" s="84">
        <v>0</v>
      </c>
      <c r="AJ52" s="84">
        <v>0</v>
      </c>
      <c r="AK52" s="84">
        <v>0</v>
      </c>
      <c r="AL52" s="84">
        <v>0</v>
      </c>
      <c r="AM52" s="86">
        <v>228</v>
      </c>
      <c r="AN52" s="66">
        <v>853</v>
      </c>
      <c r="AO52" s="85">
        <v>1185</v>
      </c>
      <c r="AP52" s="66">
        <v>2038</v>
      </c>
      <c r="AQ52" s="78">
        <v>6701</v>
      </c>
      <c r="AR52" s="39"/>
    </row>
    <row r="53" spans="1:44" s="34" customFormat="1" ht="35.25" customHeight="1">
      <c r="A53" s="45"/>
      <c r="B53" s="402" t="s">
        <v>57</v>
      </c>
      <c r="C53" s="403"/>
      <c r="D53" s="87">
        <v>908</v>
      </c>
      <c r="E53" s="87">
        <v>1080</v>
      </c>
      <c r="F53" s="87">
        <v>51507</v>
      </c>
      <c r="G53" s="87">
        <v>52587</v>
      </c>
      <c r="H53" s="88">
        <v>144022</v>
      </c>
      <c r="I53" s="89">
        <v>438</v>
      </c>
      <c r="J53" s="87">
        <v>1878</v>
      </c>
      <c r="K53" s="87">
        <v>805</v>
      </c>
      <c r="L53" s="87">
        <v>2683</v>
      </c>
      <c r="M53" s="88">
        <v>7549</v>
      </c>
      <c r="N53" s="89">
        <v>2183</v>
      </c>
      <c r="O53" s="87">
        <v>369</v>
      </c>
      <c r="P53" s="87">
        <v>4634</v>
      </c>
      <c r="Q53" s="87">
        <v>5003</v>
      </c>
      <c r="R53" s="88">
        <v>23325</v>
      </c>
      <c r="S53" s="89">
        <v>290</v>
      </c>
      <c r="T53" s="87">
        <v>157</v>
      </c>
      <c r="U53" s="87">
        <v>2093</v>
      </c>
      <c r="V53" s="87">
        <v>2250</v>
      </c>
      <c r="W53" s="88">
        <v>5541</v>
      </c>
      <c r="X53" s="89">
        <v>61</v>
      </c>
      <c r="Y53" s="87">
        <v>10</v>
      </c>
      <c r="Z53" s="87">
        <v>617</v>
      </c>
      <c r="AA53" s="87">
        <v>627</v>
      </c>
      <c r="AB53" s="87">
        <v>1646</v>
      </c>
      <c r="AC53" s="90">
        <v>31</v>
      </c>
      <c r="AD53" s="87">
        <v>136</v>
      </c>
      <c r="AE53" s="87">
        <v>162</v>
      </c>
      <c r="AF53" s="87">
        <v>298</v>
      </c>
      <c r="AG53" s="88">
        <v>2389</v>
      </c>
      <c r="AH53" s="89">
        <v>3</v>
      </c>
      <c r="AI53" s="87">
        <v>7</v>
      </c>
      <c r="AJ53" s="87">
        <v>42</v>
      </c>
      <c r="AK53" s="87">
        <v>49</v>
      </c>
      <c r="AL53" s="87">
        <v>260</v>
      </c>
      <c r="AM53" s="91">
        <v>3914</v>
      </c>
      <c r="AN53" s="87">
        <v>3637</v>
      </c>
      <c r="AO53" s="87">
        <v>59860</v>
      </c>
      <c r="AP53" s="314">
        <v>63497</v>
      </c>
      <c r="AQ53" s="375">
        <v>184732</v>
      </c>
    </row>
    <row r="54" spans="1:44" ht="6" customHeight="1">
      <c r="AQ54" s="46"/>
    </row>
  </sheetData>
  <mergeCells count="46">
    <mergeCell ref="A3:C5"/>
    <mergeCell ref="B53:C53"/>
    <mergeCell ref="B13:C13"/>
    <mergeCell ref="A42:A52"/>
    <mergeCell ref="B52:C52"/>
    <mergeCell ref="B41:C41"/>
    <mergeCell ref="B24:C24"/>
    <mergeCell ref="B34:C34"/>
    <mergeCell ref="B37:C37"/>
    <mergeCell ref="A14:A24"/>
    <mergeCell ref="A25:A34"/>
    <mergeCell ref="A35:A37"/>
    <mergeCell ref="A38:A41"/>
    <mergeCell ref="A6:A13"/>
    <mergeCell ref="AM3:AQ3"/>
    <mergeCell ref="D3:H3"/>
    <mergeCell ref="I3:M3"/>
    <mergeCell ref="N3:R3"/>
    <mergeCell ref="S3:W3"/>
    <mergeCell ref="X3:AB3"/>
    <mergeCell ref="AC3:AG3"/>
    <mergeCell ref="AH3:AL3"/>
    <mergeCell ref="Y4:AA4"/>
    <mergeCell ref="AB4:AB5"/>
    <mergeCell ref="AC4:AC5"/>
    <mergeCell ref="M4:M5"/>
    <mergeCell ref="N4:N5"/>
    <mergeCell ref="S4:S5"/>
    <mergeCell ref="T4:V4"/>
    <mergeCell ref="W4:W5"/>
    <mergeCell ref="AQ4:AQ5"/>
    <mergeCell ref="AM4:AM5"/>
    <mergeCell ref="O4:Q4"/>
    <mergeCell ref="R4:R5"/>
    <mergeCell ref="D4:D5"/>
    <mergeCell ref="I4:I5"/>
    <mergeCell ref="J4:L4"/>
    <mergeCell ref="AN4:AP4"/>
    <mergeCell ref="AD4:AF4"/>
    <mergeCell ref="E4:G4"/>
    <mergeCell ref="H4:H5"/>
    <mergeCell ref="X4:X5"/>
    <mergeCell ref="AG4:AG5"/>
    <mergeCell ref="AH4:AH5"/>
    <mergeCell ref="AI4:AK4"/>
    <mergeCell ref="AL4:AL5"/>
  </mergeCells>
  <phoneticPr fontId="7"/>
  <printOptions horizontalCentered="1"/>
  <pageMargins left="0.78740157480314965" right="0.59055118110236227" top="0.51181102362204722" bottom="0" header="0" footer="0"/>
  <pageSetup paperSize="9" scale="48" orientation="landscape" r:id="rId1"/>
  <headerFooter scaleWithDoc="0" alignWithMargins="0">
    <oddFooter>&amp;C5</oddFooter>
  </headerFooter>
  <colBreaks count="1" manualBreakCount="1">
    <brk id="43"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X53"/>
  <sheetViews>
    <sheetView showGridLines="0" view="pageBreakPreview" zoomScale="60" zoomScaleNormal="70" workbookViewId="0">
      <pane xSplit="3" ySplit="5" topLeftCell="D35" activePane="bottomRight" state="frozen"/>
      <selection activeCell="B146" sqref="B146"/>
      <selection pane="topRight" activeCell="B146" sqref="B146"/>
      <selection pane="bottomLeft" activeCell="B146" sqref="B146"/>
      <selection pane="bottomRight" activeCell="W53" sqref="W53"/>
    </sheetView>
  </sheetViews>
  <sheetFormatPr defaultColWidth="9" defaultRowHeight="13"/>
  <cols>
    <col min="1" max="1" width="10.36328125" style="1" customWidth="1"/>
    <col min="2" max="2" width="4.453125" style="1" customWidth="1"/>
    <col min="3" max="23" width="12" style="1" customWidth="1"/>
    <col min="24" max="16384" width="9" style="1"/>
  </cols>
  <sheetData>
    <row r="1" spans="1:24" ht="23.5">
      <c r="A1" s="9" t="s">
        <v>68</v>
      </c>
    </row>
    <row r="2" spans="1:24" ht="21">
      <c r="W2" s="8" t="s">
        <v>205</v>
      </c>
    </row>
    <row r="3" spans="1:24" ht="20.149999999999999" customHeight="1">
      <c r="A3" s="426"/>
      <c r="B3" s="427"/>
      <c r="C3" s="428"/>
      <c r="D3" s="435" t="s">
        <v>69</v>
      </c>
      <c r="E3" s="424"/>
      <c r="F3" s="424"/>
      <c r="G3" s="424"/>
      <c r="H3" s="436"/>
      <c r="I3" s="423" t="s">
        <v>53</v>
      </c>
      <c r="J3" s="424"/>
      <c r="K3" s="424"/>
      <c r="L3" s="424"/>
      <c r="M3" s="437"/>
      <c r="N3" s="435" t="s">
        <v>54</v>
      </c>
      <c r="O3" s="424"/>
      <c r="P3" s="424"/>
      <c r="Q3" s="424"/>
      <c r="R3" s="436"/>
      <c r="S3" s="423" t="s">
        <v>57</v>
      </c>
      <c r="T3" s="424"/>
      <c r="U3" s="424"/>
      <c r="V3" s="424"/>
      <c r="W3" s="425"/>
      <c r="X3" s="52"/>
    </row>
    <row r="4" spans="1:24" ht="20.149999999999999" customHeight="1">
      <c r="A4" s="429"/>
      <c r="B4" s="430"/>
      <c r="C4" s="431"/>
      <c r="D4" s="441" t="s">
        <v>58</v>
      </c>
      <c r="E4" s="442" t="s">
        <v>59</v>
      </c>
      <c r="F4" s="442"/>
      <c r="G4" s="442"/>
      <c r="H4" s="438" t="s">
        <v>180</v>
      </c>
      <c r="I4" s="443" t="s">
        <v>58</v>
      </c>
      <c r="J4" s="442" t="s">
        <v>59</v>
      </c>
      <c r="K4" s="442"/>
      <c r="L4" s="442"/>
      <c r="M4" s="444" t="s">
        <v>180</v>
      </c>
      <c r="N4" s="441" t="s">
        <v>58</v>
      </c>
      <c r="O4" s="442" t="s">
        <v>59</v>
      </c>
      <c r="P4" s="442"/>
      <c r="Q4" s="442"/>
      <c r="R4" s="438" t="s">
        <v>180</v>
      </c>
      <c r="S4" s="443" t="s">
        <v>58</v>
      </c>
      <c r="T4" s="442" t="s">
        <v>59</v>
      </c>
      <c r="U4" s="442"/>
      <c r="V4" s="442"/>
      <c r="W4" s="439" t="s">
        <v>180</v>
      </c>
      <c r="X4" s="52"/>
    </row>
    <row r="5" spans="1:24" ht="20.149999999999999" customHeight="1">
      <c r="A5" s="432"/>
      <c r="B5" s="433"/>
      <c r="C5" s="434"/>
      <c r="D5" s="441"/>
      <c r="E5" s="10" t="s">
        <v>61</v>
      </c>
      <c r="F5" s="10" t="s">
        <v>62</v>
      </c>
      <c r="G5" s="10" t="s">
        <v>60</v>
      </c>
      <c r="H5" s="438"/>
      <c r="I5" s="443"/>
      <c r="J5" s="10" t="s">
        <v>61</v>
      </c>
      <c r="K5" s="10" t="s">
        <v>62</v>
      </c>
      <c r="L5" s="10" t="s">
        <v>60</v>
      </c>
      <c r="M5" s="444"/>
      <c r="N5" s="441"/>
      <c r="O5" s="10" t="s">
        <v>61</v>
      </c>
      <c r="P5" s="10" t="s">
        <v>62</v>
      </c>
      <c r="Q5" s="10" t="s">
        <v>60</v>
      </c>
      <c r="R5" s="438"/>
      <c r="S5" s="443"/>
      <c r="T5" s="10" t="s">
        <v>61</v>
      </c>
      <c r="U5" s="10" t="s">
        <v>62</v>
      </c>
      <c r="V5" s="10" t="s">
        <v>60</v>
      </c>
      <c r="W5" s="440"/>
    </row>
    <row r="6" spans="1:24" ht="20.149999999999999" customHeight="1">
      <c r="A6" s="447" t="s">
        <v>173</v>
      </c>
      <c r="B6" s="11">
        <v>1</v>
      </c>
      <c r="C6" s="11" t="s">
        <v>7</v>
      </c>
      <c r="D6" s="227">
        <v>51</v>
      </c>
      <c r="E6" s="227">
        <v>37</v>
      </c>
      <c r="F6" s="227">
        <v>11409</v>
      </c>
      <c r="G6" s="170">
        <v>11446</v>
      </c>
      <c r="H6" s="226">
        <v>27906</v>
      </c>
      <c r="I6" s="229">
        <v>70</v>
      </c>
      <c r="J6" s="227">
        <v>86</v>
      </c>
      <c r="K6" s="227">
        <v>6129</v>
      </c>
      <c r="L6" s="170">
        <v>6215</v>
      </c>
      <c r="M6" s="228">
        <v>13013</v>
      </c>
      <c r="N6" s="227">
        <v>157</v>
      </c>
      <c r="O6" s="227">
        <v>28</v>
      </c>
      <c r="P6" s="227">
        <v>2759</v>
      </c>
      <c r="Q6" s="170">
        <v>2787</v>
      </c>
      <c r="R6" s="226">
        <v>6595</v>
      </c>
      <c r="S6" s="171">
        <v>278</v>
      </c>
      <c r="T6" s="170">
        <v>151</v>
      </c>
      <c r="U6" s="170">
        <v>20297</v>
      </c>
      <c r="V6" s="170">
        <v>20448</v>
      </c>
      <c r="W6" s="185">
        <v>47514</v>
      </c>
    </row>
    <row r="7" spans="1:24" ht="20.149999999999999" customHeight="1">
      <c r="A7" s="448"/>
      <c r="B7" s="12">
        <v>2</v>
      </c>
      <c r="C7" s="12" t="s">
        <v>8</v>
      </c>
      <c r="D7" s="227">
        <v>2</v>
      </c>
      <c r="E7" s="227">
        <v>0</v>
      </c>
      <c r="F7" s="227">
        <v>938</v>
      </c>
      <c r="G7" s="170">
        <v>938</v>
      </c>
      <c r="H7" s="226">
        <v>2556</v>
      </c>
      <c r="I7" s="229">
        <v>0</v>
      </c>
      <c r="J7" s="227">
        <v>0</v>
      </c>
      <c r="K7" s="227">
        <v>0</v>
      </c>
      <c r="L7" s="170">
        <v>0</v>
      </c>
      <c r="M7" s="228">
        <v>0</v>
      </c>
      <c r="N7" s="227">
        <v>5</v>
      </c>
      <c r="O7" s="227">
        <v>0</v>
      </c>
      <c r="P7" s="227">
        <v>108</v>
      </c>
      <c r="Q7" s="170">
        <v>108</v>
      </c>
      <c r="R7" s="226">
        <v>282</v>
      </c>
      <c r="S7" s="171">
        <v>7</v>
      </c>
      <c r="T7" s="170">
        <v>0</v>
      </c>
      <c r="U7" s="170">
        <v>1046</v>
      </c>
      <c r="V7" s="170">
        <v>1046</v>
      </c>
      <c r="W7" s="185">
        <v>2838</v>
      </c>
    </row>
    <row r="8" spans="1:24" ht="20.149999999999999" customHeight="1">
      <c r="A8" s="448"/>
      <c r="B8" s="12">
        <v>3</v>
      </c>
      <c r="C8" s="12" t="s">
        <v>9</v>
      </c>
      <c r="D8" s="227">
        <v>1</v>
      </c>
      <c r="E8" s="227">
        <v>0</v>
      </c>
      <c r="F8" s="227">
        <v>105</v>
      </c>
      <c r="G8" s="170">
        <v>105</v>
      </c>
      <c r="H8" s="226">
        <v>353</v>
      </c>
      <c r="I8" s="229">
        <v>1</v>
      </c>
      <c r="J8" s="227">
        <v>0</v>
      </c>
      <c r="K8" s="227">
        <v>168</v>
      </c>
      <c r="L8" s="170">
        <v>168</v>
      </c>
      <c r="M8" s="228">
        <v>252</v>
      </c>
      <c r="N8" s="227">
        <v>2</v>
      </c>
      <c r="O8" s="227">
        <v>0</v>
      </c>
      <c r="P8" s="227">
        <v>49</v>
      </c>
      <c r="Q8" s="170">
        <v>49</v>
      </c>
      <c r="R8" s="226">
        <v>139</v>
      </c>
      <c r="S8" s="171">
        <v>4</v>
      </c>
      <c r="T8" s="170">
        <v>0</v>
      </c>
      <c r="U8" s="170">
        <v>322</v>
      </c>
      <c r="V8" s="170">
        <v>322</v>
      </c>
      <c r="W8" s="185">
        <v>744</v>
      </c>
    </row>
    <row r="9" spans="1:24" ht="20.149999999999999" customHeight="1">
      <c r="A9" s="448"/>
      <c r="B9" s="12">
        <v>4</v>
      </c>
      <c r="C9" s="12" t="s">
        <v>10</v>
      </c>
      <c r="D9" s="227">
        <v>0</v>
      </c>
      <c r="E9" s="227">
        <v>0</v>
      </c>
      <c r="F9" s="227">
        <v>0</v>
      </c>
      <c r="G9" s="170">
        <v>0</v>
      </c>
      <c r="H9" s="226">
        <v>0</v>
      </c>
      <c r="I9" s="229">
        <v>1</v>
      </c>
      <c r="J9" s="227">
        <v>0</v>
      </c>
      <c r="K9" s="227">
        <v>52</v>
      </c>
      <c r="L9" s="170">
        <v>52</v>
      </c>
      <c r="M9" s="228">
        <v>104</v>
      </c>
      <c r="N9" s="227">
        <v>1</v>
      </c>
      <c r="O9" s="227">
        <v>0</v>
      </c>
      <c r="P9" s="227">
        <v>9</v>
      </c>
      <c r="Q9" s="170">
        <v>9</v>
      </c>
      <c r="R9" s="226">
        <v>36</v>
      </c>
      <c r="S9" s="171">
        <v>2</v>
      </c>
      <c r="T9" s="170">
        <v>0</v>
      </c>
      <c r="U9" s="170">
        <v>61</v>
      </c>
      <c r="V9" s="170">
        <v>61</v>
      </c>
      <c r="W9" s="185">
        <v>140</v>
      </c>
    </row>
    <row r="10" spans="1:24" ht="20.149999999999999" customHeight="1">
      <c r="A10" s="448"/>
      <c r="B10" s="12">
        <v>5</v>
      </c>
      <c r="C10" s="12" t="s">
        <v>11</v>
      </c>
      <c r="D10" s="227">
        <v>1</v>
      </c>
      <c r="E10" s="227">
        <v>44</v>
      </c>
      <c r="F10" s="227">
        <v>103</v>
      </c>
      <c r="G10" s="170">
        <v>147</v>
      </c>
      <c r="H10" s="226">
        <v>591</v>
      </c>
      <c r="I10" s="229">
        <v>0</v>
      </c>
      <c r="J10" s="227">
        <v>0</v>
      </c>
      <c r="K10" s="227">
        <v>0</v>
      </c>
      <c r="L10" s="170">
        <v>0</v>
      </c>
      <c r="M10" s="228">
        <v>0</v>
      </c>
      <c r="N10" s="227">
        <v>6</v>
      </c>
      <c r="O10" s="227">
        <v>2</v>
      </c>
      <c r="P10" s="227">
        <v>34</v>
      </c>
      <c r="Q10" s="170">
        <v>36</v>
      </c>
      <c r="R10" s="226">
        <v>164</v>
      </c>
      <c r="S10" s="171">
        <v>7</v>
      </c>
      <c r="T10" s="170">
        <v>46</v>
      </c>
      <c r="U10" s="170">
        <v>137</v>
      </c>
      <c r="V10" s="170">
        <v>183</v>
      </c>
      <c r="W10" s="185">
        <v>755</v>
      </c>
    </row>
    <row r="11" spans="1:24" ht="20.149999999999999" customHeight="1">
      <c r="A11" s="448"/>
      <c r="B11" s="12">
        <v>6</v>
      </c>
      <c r="C11" s="12" t="s">
        <v>12</v>
      </c>
      <c r="D11" s="227">
        <v>0</v>
      </c>
      <c r="E11" s="227">
        <v>0</v>
      </c>
      <c r="F11" s="227">
        <v>0</v>
      </c>
      <c r="G11" s="170">
        <v>0</v>
      </c>
      <c r="H11" s="226">
        <v>0</v>
      </c>
      <c r="I11" s="229">
        <v>0</v>
      </c>
      <c r="J11" s="227">
        <v>0</v>
      </c>
      <c r="K11" s="227">
        <v>0</v>
      </c>
      <c r="L11" s="170">
        <v>0</v>
      </c>
      <c r="M11" s="228">
        <v>0</v>
      </c>
      <c r="N11" s="227">
        <v>1</v>
      </c>
      <c r="O11" s="227">
        <v>0</v>
      </c>
      <c r="P11" s="227">
        <v>13</v>
      </c>
      <c r="Q11" s="170">
        <v>13</v>
      </c>
      <c r="R11" s="226">
        <v>27</v>
      </c>
      <c r="S11" s="171">
        <v>1</v>
      </c>
      <c r="T11" s="170">
        <v>0</v>
      </c>
      <c r="U11" s="170">
        <v>13</v>
      </c>
      <c r="V11" s="170">
        <v>13</v>
      </c>
      <c r="W11" s="185">
        <v>27</v>
      </c>
    </row>
    <row r="12" spans="1:24" ht="20.149999999999999" customHeight="1">
      <c r="A12" s="448"/>
      <c r="B12" s="12">
        <v>7</v>
      </c>
      <c r="C12" s="12" t="s">
        <v>13</v>
      </c>
      <c r="D12" s="227">
        <v>0</v>
      </c>
      <c r="E12" s="227">
        <v>0</v>
      </c>
      <c r="F12" s="227">
        <v>0</v>
      </c>
      <c r="G12" s="170">
        <v>0</v>
      </c>
      <c r="H12" s="226">
        <v>0</v>
      </c>
      <c r="I12" s="229">
        <v>0</v>
      </c>
      <c r="J12" s="227">
        <v>0</v>
      </c>
      <c r="K12" s="227">
        <v>0</v>
      </c>
      <c r="L12" s="170">
        <v>0</v>
      </c>
      <c r="M12" s="228">
        <v>0</v>
      </c>
      <c r="N12" s="227">
        <v>1</v>
      </c>
      <c r="O12" s="227">
        <v>0</v>
      </c>
      <c r="P12" s="227">
        <v>36</v>
      </c>
      <c r="Q12" s="172">
        <v>36</v>
      </c>
      <c r="R12" s="226">
        <v>80</v>
      </c>
      <c r="S12" s="171">
        <v>1</v>
      </c>
      <c r="T12" s="170">
        <v>0</v>
      </c>
      <c r="U12" s="170">
        <v>36</v>
      </c>
      <c r="V12" s="170">
        <v>36</v>
      </c>
      <c r="W12" s="185">
        <v>80</v>
      </c>
    </row>
    <row r="13" spans="1:24" ht="20.149999999999999" customHeight="1">
      <c r="A13" s="449"/>
      <c r="B13" s="445" t="s">
        <v>63</v>
      </c>
      <c r="C13" s="446"/>
      <c r="D13" s="48">
        <v>55</v>
      </c>
      <c r="E13" s="48">
        <v>81</v>
      </c>
      <c r="F13" s="48">
        <v>12555</v>
      </c>
      <c r="G13" s="48">
        <v>12636</v>
      </c>
      <c r="H13" s="182">
        <v>31406</v>
      </c>
      <c r="I13" s="178">
        <v>72</v>
      </c>
      <c r="J13" s="49">
        <v>86</v>
      </c>
      <c r="K13" s="50">
        <v>6349</v>
      </c>
      <c r="L13" s="50">
        <v>6435</v>
      </c>
      <c r="M13" s="183">
        <v>13369</v>
      </c>
      <c r="N13" s="180">
        <v>173</v>
      </c>
      <c r="O13" s="49">
        <v>30</v>
      </c>
      <c r="P13" s="49">
        <v>3008</v>
      </c>
      <c r="Q13" s="49">
        <v>3038</v>
      </c>
      <c r="R13" s="183">
        <v>7323</v>
      </c>
      <c r="S13" s="186">
        <v>300</v>
      </c>
      <c r="T13" s="48">
        <v>197</v>
      </c>
      <c r="U13" s="48">
        <v>21912</v>
      </c>
      <c r="V13" s="48">
        <v>22109</v>
      </c>
      <c r="W13" s="182">
        <v>52098</v>
      </c>
    </row>
    <row r="14" spans="1:24" ht="20.149999999999999" customHeight="1">
      <c r="A14" s="450" t="s">
        <v>174</v>
      </c>
      <c r="B14" s="13">
        <v>8</v>
      </c>
      <c r="C14" s="13" t="s">
        <v>15</v>
      </c>
      <c r="D14" s="315">
        <v>2</v>
      </c>
      <c r="E14" s="315">
        <v>45</v>
      </c>
      <c r="F14" s="315">
        <v>405</v>
      </c>
      <c r="G14" s="173">
        <v>450</v>
      </c>
      <c r="H14" s="316">
        <v>1723</v>
      </c>
      <c r="I14" s="317">
        <v>8</v>
      </c>
      <c r="J14" s="315">
        <v>2</v>
      </c>
      <c r="K14" s="315">
        <v>409</v>
      </c>
      <c r="L14" s="175">
        <v>411</v>
      </c>
      <c r="M14" s="316">
        <v>1203</v>
      </c>
      <c r="N14" s="318">
        <v>20</v>
      </c>
      <c r="O14" s="315">
        <v>0</v>
      </c>
      <c r="P14" s="315">
        <v>368</v>
      </c>
      <c r="Q14" s="173">
        <v>368</v>
      </c>
      <c r="R14" s="316">
        <v>865</v>
      </c>
      <c r="S14" s="174">
        <v>30</v>
      </c>
      <c r="T14" s="173">
        <v>47</v>
      </c>
      <c r="U14" s="173">
        <v>1182</v>
      </c>
      <c r="V14" s="173">
        <v>1229</v>
      </c>
      <c r="W14" s="187">
        <v>3791</v>
      </c>
    </row>
    <row r="15" spans="1:24" ht="20.149999999999999" customHeight="1">
      <c r="A15" s="451"/>
      <c r="B15" s="12">
        <v>9</v>
      </c>
      <c r="C15" s="12" t="s">
        <v>16</v>
      </c>
      <c r="D15" s="319">
        <v>3</v>
      </c>
      <c r="E15" s="320">
        <v>4</v>
      </c>
      <c r="F15" s="320">
        <v>816</v>
      </c>
      <c r="G15" s="170">
        <v>820</v>
      </c>
      <c r="H15" s="321">
        <v>2477</v>
      </c>
      <c r="I15" s="322">
        <v>2</v>
      </c>
      <c r="J15" s="323">
        <v>0</v>
      </c>
      <c r="K15" s="324">
        <v>110</v>
      </c>
      <c r="L15" s="325">
        <v>110</v>
      </c>
      <c r="M15" s="326">
        <v>321</v>
      </c>
      <c r="N15" s="327">
        <v>11</v>
      </c>
      <c r="O15" s="323">
        <v>0</v>
      </c>
      <c r="P15" s="324">
        <v>174</v>
      </c>
      <c r="Q15" s="325">
        <v>174</v>
      </c>
      <c r="R15" s="328">
        <v>487</v>
      </c>
      <c r="S15" s="171">
        <v>16</v>
      </c>
      <c r="T15" s="170">
        <v>4</v>
      </c>
      <c r="U15" s="170">
        <v>1100</v>
      </c>
      <c r="V15" s="170">
        <v>1104</v>
      </c>
      <c r="W15" s="185">
        <v>3285</v>
      </c>
    </row>
    <row r="16" spans="1:24" ht="20.149999999999999" customHeight="1">
      <c r="A16" s="451"/>
      <c r="B16" s="12">
        <v>10</v>
      </c>
      <c r="C16" s="12" t="s">
        <v>17</v>
      </c>
      <c r="D16" s="319">
        <v>1</v>
      </c>
      <c r="E16" s="329">
        <v>0</v>
      </c>
      <c r="F16" s="329">
        <v>120</v>
      </c>
      <c r="G16" s="170">
        <v>120</v>
      </c>
      <c r="H16" s="328">
        <v>368</v>
      </c>
      <c r="I16" s="330">
        <v>2</v>
      </c>
      <c r="J16" s="329">
        <v>0</v>
      </c>
      <c r="K16" s="329">
        <v>41</v>
      </c>
      <c r="L16" s="170">
        <v>41</v>
      </c>
      <c r="M16" s="331">
        <v>206</v>
      </c>
      <c r="N16" s="332">
        <v>9</v>
      </c>
      <c r="O16" s="323">
        <v>1</v>
      </c>
      <c r="P16" s="333">
        <v>72</v>
      </c>
      <c r="Q16" s="325">
        <v>73</v>
      </c>
      <c r="R16" s="321">
        <v>233</v>
      </c>
      <c r="S16" s="171">
        <v>12</v>
      </c>
      <c r="T16" s="170">
        <v>1</v>
      </c>
      <c r="U16" s="170">
        <v>233</v>
      </c>
      <c r="V16" s="170">
        <v>234</v>
      </c>
      <c r="W16" s="185">
        <v>807</v>
      </c>
    </row>
    <row r="17" spans="1:24" ht="20.149999999999999" customHeight="1">
      <c r="A17" s="451"/>
      <c r="B17" s="12">
        <v>11</v>
      </c>
      <c r="C17" s="334" t="s">
        <v>18</v>
      </c>
      <c r="D17" s="335">
        <v>2</v>
      </c>
      <c r="E17" s="323">
        <v>0</v>
      </c>
      <c r="F17" s="324">
        <v>188</v>
      </c>
      <c r="G17" s="325">
        <v>188</v>
      </c>
      <c r="H17" s="331">
        <v>692</v>
      </c>
      <c r="I17" s="336">
        <v>4</v>
      </c>
      <c r="J17" s="323">
        <v>0</v>
      </c>
      <c r="K17" s="324">
        <v>223</v>
      </c>
      <c r="L17" s="325">
        <v>223</v>
      </c>
      <c r="M17" s="331">
        <v>658</v>
      </c>
      <c r="N17" s="337">
        <v>13</v>
      </c>
      <c r="O17" s="338">
        <v>8</v>
      </c>
      <c r="P17" s="324">
        <v>257</v>
      </c>
      <c r="Q17" s="325">
        <v>265</v>
      </c>
      <c r="R17" s="328">
        <v>612</v>
      </c>
      <c r="S17" s="171">
        <v>19</v>
      </c>
      <c r="T17" s="170">
        <v>8</v>
      </c>
      <c r="U17" s="170">
        <v>668</v>
      </c>
      <c r="V17" s="170">
        <v>676</v>
      </c>
      <c r="W17" s="185">
        <v>1962</v>
      </c>
    </row>
    <row r="18" spans="1:24" ht="20.149999999999999" customHeight="1">
      <c r="A18" s="451"/>
      <c r="B18" s="12">
        <v>12</v>
      </c>
      <c r="C18" s="334" t="s">
        <v>19</v>
      </c>
      <c r="D18" s="339">
        <v>3</v>
      </c>
      <c r="E18" s="340">
        <v>38</v>
      </c>
      <c r="F18" s="329">
        <v>922</v>
      </c>
      <c r="G18" s="170">
        <v>960</v>
      </c>
      <c r="H18" s="321">
        <v>2730</v>
      </c>
      <c r="I18" s="341">
        <v>5</v>
      </c>
      <c r="J18" s="329">
        <v>0</v>
      </c>
      <c r="K18" s="329">
        <v>228</v>
      </c>
      <c r="L18" s="170">
        <v>228</v>
      </c>
      <c r="M18" s="331">
        <v>973</v>
      </c>
      <c r="N18" s="337">
        <v>6</v>
      </c>
      <c r="O18" s="323">
        <v>0</v>
      </c>
      <c r="P18" s="324">
        <v>81</v>
      </c>
      <c r="Q18" s="325">
        <v>81</v>
      </c>
      <c r="R18" s="321">
        <v>202</v>
      </c>
      <c r="S18" s="171">
        <v>14</v>
      </c>
      <c r="T18" s="170">
        <v>38</v>
      </c>
      <c r="U18" s="170">
        <v>1231</v>
      </c>
      <c r="V18" s="170">
        <v>1269</v>
      </c>
      <c r="W18" s="185">
        <v>3905</v>
      </c>
    </row>
    <row r="19" spans="1:24" ht="20.149999999999999" customHeight="1">
      <c r="A19" s="451"/>
      <c r="B19" s="12">
        <v>13</v>
      </c>
      <c r="C19" s="12" t="s">
        <v>20</v>
      </c>
      <c r="D19" s="328">
        <v>0</v>
      </c>
      <c r="E19" s="323">
        <v>0</v>
      </c>
      <c r="F19" s="324">
        <v>0</v>
      </c>
      <c r="G19" s="325">
        <v>0</v>
      </c>
      <c r="H19" s="328">
        <v>0</v>
      </c>
      <c r="I19" s="342">
        <v>0</v>
      </c>
      <c r="J19" s="323">
        <v>0</v>
      </c>
      <c r="K19" s="324">
        <v>0</v>
      </c>
      <c r="L19" s="325">
        <v>0</v>
      </c>
      <c r="M19" s="331">
        <v>0</v>
      </c>
      <c r="N19" s="330">
        <v>3</v>
      </c>
      <c r="O19" s="329">
        <v>0</v>
      </c>
      <c r="P19" s="329">
        <v>44</v>
      </c>
      <c r="Q19" s="170">
        <v>44</v>
      </c>
      <c r="R19" s="321">
        <v>114</v>
      </c>
      <c r="S19" s="171">
        <v>3</v>
      </c>
      <c r="T19" s="170">
        <v>0</v>
      </c>
      <c r="U19" s="170">
        <v>44</v>
      </c>
      <c r="V19" s="170">
        <v>44</v>
      </c>
      <c r="W19" s="185">
        <v>114</v>
      </c>
    </row>
    <row r="20" spans="1:24" ht="20.149999999999999" customHeight="1">
      <c r="A20" s="451"/>
      <c r="B20" s="12">
        <v>14</v>
      </c>
      <c r="C20" s="12" t="s">
        <v>21</v>
      </c>
      <c r="D20" s="319">
        <v>6</v>
      </c>
      <c r="E20" s="329">
        <v>84</v>
      </c>
      <c r="F20" s="329">
        <v>1390</v>
      </c>
      <c r="G20" s="170">
        <v>1474</v>
      </c>
      <c r="H20" s="331">
        <v>4647</v>
      </c>
      <c r="I20" s="330">
        <v>11</v>
      </c>
      <c r="J20" s="329">
        <v>0</v>
      </c>
      <c r="K20" s="329">
        <v>498</v>
      </c>
      <c r="L20" s="170">
        <v>498</v>
      </c>
      <c r="M20" s="331">
        <v>1901</v>
      </c>
      <c r="N20" s="327">
        <v>44</v>
      </c>
      <c r="O20" s="323">
        <v>4</v>
      </c>
      <c r="P20" s="324">
        <v>595</v>
      </c>
      <c r="Q20" s="325">
        <v>599</v>
      </c>
      <c r="R20" s="328">
        <v>1822</v>
      </c>
      <c r="S20" s="171">
        <v>61</v>
      </c>
      <c r="T20" s="170">
        <v>88</v>
      </c>
      <c r="U20" s="170">
        <v>2483</v>
      </c>
      <c r="V20" s="170">
        <v>2571</v>
      </c>
      <c r="W20" s="185">
        <v>8370</v>
      </c>
    </row>
    <row r="21" spans="1:24" ht="20.149999999999999" customHeight="1">
      <c r="A21" s="451"/>
      <c r="B21" s="12">
        <v>15</v>
      </c>
      <c r="C21" s="12" t="s">
        <v>22</v>
      </c>
      <c r="D21" s="343">
        <v>1</v>
      </c>
      <c r="E21" s="323">
        <v>0</v>
      </c>
      <c r="F21" s="324">
        <v>217</v>
      </c>
      <c r="G21" s="325">
        <v>217</v>
      </c>
      <c r="H21" s="321">
        <v>634</v>
      </c>
      <c r="I21" s="322">
        <v>2</v>
      </c>
      <c r="J21" s="323">
        <v>63</v>
      </c>
      <c r="K21" s="324">
        <v>49</v>
      </c>
      <c r="L21" s="325">
        <v>112</v>
      </c>
      <c r="M21" s="331">
        <v>334</v>
      </c>
      <c r="N21" s="341">
        <v>3</v>
      </c>
      <c r="O21" s="329">
        <v>0</v>
      </c>
      <c r="P21" s="329">
        <v>57</v>
      </c>
      <c r="Q21" s="170">
        <v>57</v>
      </c>
      <c r="R21" s="321">
        <v>171</v>
      </c>
      <c r="S21" s="171">
        <v>6</v>
      </c>
      <c r="T21" s="170">
        <v>63</v>
      </c>
      <c r="U21" s="170">
        <v>323</v>
      </c>
      <c r="V21" s="170">
        <v>386</v>
      </c>
      <c r="W21" s="185">
        <v>1139</v>
      </c>
    </row>
    <row r="22" spans="1:24" ht="20.149999999999999" customHeight="1">
      <c r="A22" s="451"/>
      <c r="B22" s="12">
        <v>16</v>
      </c>
      <c r="C22" s="12" t="s">
        <v>23</v>
      </c>
      <c r="D22" s="344">
        <v>0</v>
      </c>
      <c r="E22" s="323">
        <v>0</v>
      </c>
      <c r="F22" s="324">
        <v>0</v>
      </c>
      <c r="G22" s="325">
        <v>0</v>
      </c>
      <c r="H22" s="321">
        <v>0</v>
      </c>
      <c r="I22" s="341">
        <v>0</v>
      </c>
      <c r="J22" s="320">
        <v>0</v>
      </c>
      <c r="K22" s="329">
        <v>0</v>
      </c>
      <c r="L22" s="170">
        <v>0</v>
      </c>
      <c r="M22" s="321">
        <v>0</v>
      </c>
      <c r="N22" s="337">
        <v>2</v>
      </c>
      <c r="O22" s="323">
        <v>0</v>
      </c>
      <c r="P22" s="324">
        <v>26</v>
      </c>
      <c r="Q22" s="325">
        <v>26</v>
      </c>
      <c r="R22" s="328">
        <v>60</v>
      </c>
      <c r="S22" s="171">
        <v>2</v>
      </c>
      <c r="T22" s="170">
        <v>0</v>
      </c>
      <c r="U22" s="170">
        <v>26</v>
      </c>
      <c r="V22" s="170">
        <v>26</v>
      </c>
      <c r="W22" s="185">
        <v>60</v>
      </c>
      <c r="X22" s="47"/>
    </row>
    <row r="23" spans="1:24" ht="20.149999999999999" customHeight="1">
      <c r="A23" s="451"/>
      <c r="B23" s="12">
        <v>17</v>
      </c>
      <c r="C23" s="12" t="s">
        <v>24</v>
      </c>
      <c r="D23" s="249">
        <v>0</v>
      </c>
      <c r="E23" s="249">
        <v>0</v>
      </c>
      <c r="F23" s="249">
        <v>0</v>
      </c>
      <c r="G23" s="170">
        <v>0</v>
      </c>
      <c r="H23" s="250">
        <v>0</v>
      </c>
      <c r="I23" s="253">
        <v>0</v>
      </c>
      <c r="J23" s="249">
        <v>0</v>
      </c>
      <c r="K23" s="345">
        <v>0</v>
      </c>
      <c r="L23" s="170">
        <v>0</v>
      </c>
      <c r="M23" s="252">
        <v>0</v>
      </c>
      <c r="N23" s="346">
        <v>0</v>
      </c>
      <c r="O23" s="249">
        <v>0</v>
      </c>
      <c r="P23" s="249">
        <v>0</v>
      </c>
      <c r="Q23" s="170">
        <v>0</v>
      </c>
      <c r="R23" s="347">
        <v>0</v>
      </c>
      <c r="S23" s="171">
        <v>0</v>
      </c>
      <c r="T23" s="170">
        <v>0</v>
      </c>
      <c r="U23" s="170">
        <v>0</v>
      </c>
      <c r="V23" s="170">
        <v>0</v>
      </c>
      <c r="W23" s="185">
        <v>0</v>
      </c>
    </row>
    <row r="24" spans="1:24" ht="20.149999999999999" customHeight="1">
      <c r="A24" s="452"/>
      <c r="B24" s="445" t="s">
        <v>63</v>
      </c>
      <c r="C24" s="446"/>
      <c r="D24" s="48">
        <v>18</v>
      </c>
      <c r="E24" s="48">
        <v>171</v>
      </c>
      <c r="F24" s="48">
        <v>4058</v>
      </c>
      <c r="G24" s="48">
        <v>4229</v>
      </c>
      <c r="H24" s="182">
        <v>13271</v>
      </c>
      <c r="I24" s="179">
        <v>34</v>
      </c>
      <c r="J24" s="48">
        <v>65</v>
      </c>
      <c r="K24" s="48">
        <v>1558</v>
      </c>
      <c r="L24" s="48">
        <v>1623</v>
      </c>
      <c r="M24" s="182">
        <v>5596</v>
      </c>
      <c r="N24" s="179">
        <v>111</v>
      </c>
      <c r="O24" s="48">
        <v>13</v>
      </c>
      <c r="P24" s="48">
        <v>1674</v>
      </c>
      <c r="Q24" s="48">
        <v>1687</v>
      </c>
      <c r="R24" s="182">
        <v>4566</v>
      </c>
      <c r="S24" s="186">
        <v>163</v>
      </c>
      <c r="T24" s="48">
        <v>249</v>
      </c>
      <c r="U24" s="48">
        <v>7290</v>
      </c>
      <c r="V24" s="48">
        <v>7539</v>
      </c>
      <c r="W24" s="182">
        <v>23433</v>
      </c>
    </row>
    <row r="25" spans="1:24" ht="20.149999999999999" customHeight="1">
      <c r="A25" s="453" t="s">
        <v>175</v>
      </c>
      <c r="B25" s="11">
        <v>18</v>
      </c>
      <c r="C25" s="11" t="s">
        <v>26</v>
      </c>
      <c r="D25" s="249">
        <v>9</v>
      </c>
      <c r="E25" s="249">
        <v>23</v>
      </c>
      <c r="F25" s="249">
        <v>1670</v>
      </c>
      <c r="G25" s="175">
        <v>1693</v>
      </c>
      <c r="H25" s="250">
        <v>6181</v>
      </c>
      <c r="I25" s="253">
        <v>11</v>
      </c>
      <c r="J25" s="249">
        <v>4</v>
      </c>
      <c r="K25" s="249">
        <v>1035</v>
      </c>
      <c r="L25" s="176">
        <v>1039</v>
      </c>
      <c r="M25" s="252">
        <v>2323</v>
      </c>
      <c r="N25" s="251">
        <v>25</v>
      </c>
      <c r="O25" s="249">
        <v>10</v>
      </c>
      <c r="P25" s="249">
        <v>449</v>
      </c>
      <c r="Q25" s="175">
        <v>459</v>
      </c>
      <c r="R25" s="250">
        <v>1108</v>
      </c>
      <c r="S25" s="174">
        <v>45</v>
      </c>
      <c r="T25" s="173">
        <v>37</v>
      </c>
      <c r="U25" s="173">
        <v>3154</v>
      </c>
      <c r="V25" s="173">
        <v>3191</v>
      </c>
      <c r="W25" s="187">
        <v>9612</v>
      </c>
    </row>
    <row r="26" spans="1:24" ht="20.149999999999999" customHeight="1">
      <c r="A26" s="451"/>
      <c r="B26" s="12">
        <v>19</v>
      </c>
      <c r="C26" s="12" t="s">
        <v>27</v>
      </c>
      <c r="D26" s="249">
        <v>1</v>
      </c>
      <c r="E26" s="249">
        <v>0</v>
      </c>
      <c r="F26" s="249">
        <v>184</v>
      </c>
      <c r="G26" s="170">
        <v>184</v>
      </c>
      <c r="H26" s="250">
        <v>508</v>
      </c>
      <c r="I26" s="253">
        <v>0</v>
      </c>
      <c r="J26" s="249">
        <v>0</v>
      </c>
      <c r="K26" s="249">
        <v>0</v>
      </c>
      <c r="L26" s="170">
        <v>0</v>
      </c>
      <c r="M26" s="252">
        <v>0</v>
      </c>
      <c r="N26" s="251">
        <v>7</v>
      </c>
      <c r="O26" s="249">
        <v>28</v>
      </c>
      <c r="P26" s="249">
        <v>72</v>
      </c>
      <c r="Q26" s="170">
        <v>100</v>
      </c>
      <c r="R26" s="250">
        <v>317</v>
      </c>
      <c r="S26" s="171">
        <v>8</v>
      </c>
      <c r="T26" s="170">
        <v>28</v>
      </c>
      <c r="U26" s="170">
        <v>256</v>
      </c>
      <c r="V26" s="170">
        <v>284</v>
      </c>
      <c r="W26" s="185">
        <v>825</v>
      </c>
    </row>
    <row r="27" spans="1:24" ht="20.149999999999999" customHeight="1">
      <c r="A27" s="451"/>
      <c r="B27" s="12">
        <v>20</v>
      </c>
      <c r="C27" s="12" t="s">
        <v>28</v>
      </c>
      <c r="D27" s="249">
        <v>0</v>
      </c>
      <c r="E27" s="249">
        <v>0</v>
      </c>
      <c r="F27" s="249">
        <v>0</v>
      </c>
      <c r="G27" s="170">
        <v>0</v>
      </c>
      <c r="H27" s="250">
        <v>0</v>
      </c>
      <c r="I27" s="253">
        <v>0</v>
      </c>
      <c r="J27" s="249">
        <v>0</v>
      </c>
      <c r="K27" s="249">
        <v>0</v>
      </c>
      <c r="L27" s="170">
        <v>0</v>
      </c>
      <c r="M27" s="252">
        <v>0</v>
      </c>
      <c r="N27" s="251">
        <v>0</v>
      </c>
      <c r="O27" s="249">
        <v>0</v>
      </c>
      <c r="P27" s="249">
        <v>0</v>
      </c>
      <c r="Q27" s="170">
        <v>0</v>
      </c>
      <c r="R27" s="250">
        <v>0</v>
      </c>
      <c r="S27" s="171">
        <v>0</v>
      </c>
      <c r="T27" s="170">
        <v>0</v>
      </c>
      <c r="U27" s="170">
        <v>0</v>
      </c>
      <c r="V27" s="170">
        <v>0</v>
      </c>
      <c r="W27" s="185">
        <v>0</v>
      </c>
    </row>
    <row r="28" spans="1:24" ht="20.149999999999999" customHeight="1">
      <c r="A28" s="451"/>
      <c r="B28" s="12">
        <v>21</v>
      </c>
      <c r="C28" s="12" t="s">
        <v>29</v>
      </c>
      <c r="D28" s="249">
        <v>0</v>
      </c>
      <c r="E28" s="249">
        <v>0</v>
      </c>
      <c r="F28" s="249">
        <v>0</v>
      </c>
      <c r="G28" s="170">
        <v>0</v>
      </c>
      <c r="H28" s="250">
        <v>0</v>
      </c>
      <c r="I28" s="253">
        <v>0</v>
      </c>
      <c r="J28" s="249">
        <v>0</v>
      </c>
      <c r="K28" s="249">
        <v>0</v>
      </c>
      <c r="L28" s="170">
        <v>0</v>
      </c>
      <c r="M28" s="252">
        <v>0</v>
      </c>
      <c r="N28" s="251">
        <v>1</v>
      </c>
      <c r="O28" s="249">
        <v>0</v>
      </c>
      <c r="P28" s="249">
        <v>12</v>
      </c>
      <c r="Q28" s="170">
        <v>12</v>
      </c>
      <c r="R28" s="250">
        <v>48</v>
      </c>
      <c r="S28" s="171">
        <v>1</v>
      </c>
      <c r="T28" s="170">
        <v>0</v>
      </c>
      <c r="U28" s="170">
        <v>12</v>
      </c>
      <c r="V28" s="170">
        <v>12</v>
      </c>
      <c r="W28" s="185">
        <v>48</v>
      </c>
    </row>
    <row r="29" spans="1:24" ht="19.5" customHeight="1">
      <c r="A29" s="451"/>
      <c r="B29" s="12">
        <v>22</v>
      </c>
      <c r="C29" s="12" t="s">
        <v>30</v>
      </c>
      <c r="D29" s="249">
        <v>2</v>
      </c>
      <c r="E29" s="249">
        <v>0</v>
      </c>
      <c r="F29" s="249">
        <v>128</v>
      </c>
      <c r="G29" s="170">
        <v>128</v>
      </c>
      <c r="H29" s="250">
        <v>688</v>
      </c>
      <c r="I29" s="253">
        <v>2</v>
      </c>
      <c r="J29" s="249">
        <v>12</v>
      </c>
      <c r="K29" s="249">
        <v>78</v>
      </c>
      <c r="L29" s="170">
        <v>90</v>
      </c>
      <c r="M29" s="252">
        <v>312</v>
      </c>
      <c r="N29" s="251">
        <v>10</v>
      </c>
      <c r="O29" s="249">
        <v>2</v>
      </c>
      <c r="P29" s="249">
        <v>121</v>
      </c>
      <c r="Q29" s="170">
        <v>123</v>
      </c>
      <c r="R29" s="250">
        <v>443</v>
      </c>
      <c r="S29" s="171">
        <v>14</v>
      </c>
      <c r="T29" s="170">
        <v>14</v>
      </c>
      <c r="U29" s="170">
        <v>327</v>
      </c>
      <c r="V29" s="170">
        <v>341</v>
      </c>
      <c r="W29" s="185">
        <v>1443</v>
      </c>
    </row>
    <row r="30" spans="1:24" ht="20.149999999999999" customHeight="1">
      <c r="A30" s="451"/>
      <c r="B30" s="12">
        <v>23</v>
      </c>
      <c r="C30" s="12" t="s">
        <v>31</v>
      </c>
      <c r="D30" s="249">
        <v>7</v>
      </c>
      <c r="E30" s="249">
        <v>0</v>
      </c>
      <c r="F30" s="249">
        <v>1410</v>
      </c>
      <c r="G30" s="170">
        <v>1410</v>
      </c>
      <c r="H30" s="250">
        <v>4930</v>
      </c>
      <c r="I30" s="253">
        <v>8</v>
      </c>
      <c r="J30" s="249">
        <v>0</v>
      </c>
      <c r="K30" s="249">
        <v>357</v>
      </c>
      <c r="L30" s="170">
        <v>357</v>
      </c>
      <c r="M30" s="252">
        <v>1605</v>
      </c>
      <c r="N30" s="251">
        <v>15</v>
      </c>
      <c r="O30" s="249">
        <v>4</v>
      </c>
      <c r="P30" s="249">
        <v>200</v>
      </c>
      <c r="Q30" s="170">
        <v>204</v>
      </c>
      <c r="R30" s="250">
        <v>634</v>
      </c>
      <c r="S30" s="171">
        <v>30</v>
      </c>
      <c r="T30" s="170">
        <v>4</v>
      </c>
      <c r="U30" s="170">
        <v>1967</v>
      </c>
      <c r="V30" s="170">
        <v>1971</v>
      </c>
      <c r="W30" s="185">
        <v>7169</v>
      </c>
    </row>
    <row r="31" spans="1:24" ht="20.149999999999999" customHeight="1">
      <c r="A31" s="451"/>
      <c r="B31" s="12">
        <v>24</v>
      </c>
      <c r="C31" s="12" t="s">
        <v>32</v>
      </c>
      <c r="D31" s="249">
        <v>16</v>
      </c>
      <c r="E31" s="249">
        <v>134</v>
      </c>
      <c r="F31" s="249">
        <v>4459</v>
      </c>
      <c r="G31" s="170">
        <v>4593</v>
      </c>
      <c r="H31" s="250">
        <v>15326</v>
      </c>
      <c r="I31" s="253">
        <v>10</v>
      </c>
      <c r="J31" s="249">
        <v>0</v>
      </c>
      <c r="K31" s="249">
        <v>518</v>
      </c>
      <c r="L31" s="170">
        <v>518</v>
      </c>
      <c r="M31" s="252">
        <v>1590</v>
      </c>
      <c r="N31" s="251">
        <v>32</v>
      </c>
      <c r="O31" s="249">
        <v>57</v>
      </c>
      <c r="P31" s="249">
        <v>322</v>
      </c>
      <c r="Q31" s="170">
        <v>379</v>
      </c>
      <c r="R31" s="250">
        <v>1205</v>
      </c>
      <c r="S31" s="171">
        <v>58</v>
      </c>
      <c r="T31" s="170">
        <v>191</v>
      </c>
      <c r="U31" s="170">
        <v>5299</v>
      </c>
      <c r="V31" s="170">
        <v>5490</v>
      </c>
      <c r="W31" s="185">
        <v>18121</v>
      </c>
    </row>
    <row r="32" spans="1:24" ht="20.149999999999999" customHeight="1">
      <c r="A32" s="451"/>
      <c r="B32" s="12">
        <v>25</v>
      </c>
      <c r="C32" s="12" t="s">
        <v>33</v>
      </c>
      <c r="D32" s="249">
        <v>0</v>
      </c>
      <c r="E32" s="249">
        <v>0</v>
      </c>
      <c r="F32" s="249">
        <v>0</v>
      </c>
      <c r="G32" s="170">
        <v>0</v>
      </c>
      <c r="H32" s="250">
        <v>0</v>
      </c>
      <c r="I32" s="253">
        <v>1</v>
      </c>
      <c r="J32" s="249">
        <v>0</v>
      </c>
      <c r="K32" s="249">
        <v>30</v>
      </c>
      <c r="L32" s="170">
        <v>30</v>
      </c>
      <c r="M32" s="252">
        <v>120</v>
      </c>
      <c r="N32" s="251">
        <v>1</v>
      </c>
      <c r="O32" s="249">
        <v>0</v>
      </c>
      <c r="P32" s="249">
        <v>19</v>
      </c>
      <c r="Q32" s="170">
        <v>19</v>
      </c>
      <c r="R32" s="250">
        <v>38</v>
      </c>
      <c r="S32" s="171">
        <v>2</v>
      </c>
      <c r="T32" s="170">
        <v>0</v>
      </c>
      <c r="U32" s="170">
        <v>49</v>
      </c>
      <c r="V32" s="170">
        <v>49</v>
      </c>
      <c r="W32" s="185">
        <v>158</v>
      </c>
    </row>
    <row r="33" spans="1:23" ht="20.149999999999999" customHeight="1">
      <c r="A33" s="451"/>
      <c r="B33" s="12">
        <v>26</v>
      </c>
      <c r="C33" s="12" t="s">
        <v>34</v>
      </c>
      <c r="D33" s="249">
        <v>1</v>
      </c>
      <c r="E33" s="249">
        <v>0</v>
      </c>
      <c r="F33" s="249">
        <v>121</v>
      </c>
      <c r="G33" s="170">
        <v>121</v>
      </c>
      <c r="H33" s="250">
        <v>304</v>
      </c>
      <c r="I33" s="253">
        <v>0</v>
      </c>
      <c r="J33" s="249">
        <v>0</v>
      </c>
      <c r="K33" s="249">
        <v>0</v>
      </c>
      <c r="L33" s="170">
        <v>0</v>
      </c>
      <c r="M33" s="252">
        <v>0</v>
      </c>
      <c r="N33" s="251">
        <v>7</v>
      </c>
      <c r="O33" s="249">
        <v>1</v>
      </c>
      <c r="P33" s="249">
        <v>64</v>
      </c>
      <c r="Q33" s="170">
        <v>65</v>
      </c>
      <c r="R33" s="250">
        <v>248</v>
      </c>
      <c r="S33" s="171">
        <v>8</v>
      </c>
      <c r="T33" s="170">
        <v>1</v>
      </c>
      <c r="U33" s="170">
        <v>185</v>
      </c>
      <c r="V33" s="170">
        <v>186</v>
      </c>
      <c r="W33" s="185">
        <v>552</v>
      </c>
    </row>
    <row r="34" spans="1:23" ht="20.149999999999999" customHeight="1">
      <c r="A34" s="454"/>
      <c r="B34" s="445" t="s">
        <v>63</v>
      </c>
      <c r="C34" s="446"/>
      <c r="D34" s="51">
        <v>36</v>
      </c>
      <c r="E34" s="51">
        <v>157</v>
      </c>
      <c r="F34" s="51">
        <v>7972</v>
      </c>
      <c r="G34" s="51">
        <v>8129</v>
      </c>
      <c r="H34" s="184">
        <v>27937</v>
      </c>
      <c r="I34" s="181">
        <v>32</v>
      </c>
      <c r="J34" s="51">
        <v>16</v>
      </c>
      <c r="K34" s="51">
        <v>2018</v>
      </c>
      <c r="L34" s="51">
        <v>2034</v>
      </c>
      <c r="M34" s="184">
        <v>5950</v>
      </c>
      <c r="N34" s="181">
        <v>98</v>
      </c>
      <c r="O34" s="51">
        <v>102</v>
      </c>
      <c r="P34" s="51">
        <v>1259</v>
      </c>
      <c r="Q34" s="51">
        <v>1361</v>
      </c>
      <c r="R34" s="184">
        <v>4041</v>
      </c>
      <c r="S34" s="188">
        <v>166</v>
      </c>
      <c r="T34" s="51">
        <v>275</v>
      </c>
      <c r="U34" s="51">
        <v>11249</v>
      </c>
      <c r="V34" s="51">
        <v>11524</v>
      </c>
      <c r="W34" s="184">
        <v>37928</v>
      </c>
    </row>
    <row r="35" spans="1:23" ht="20.149999999999999" customHeight="1">
      <c r="A35" s="450" t="s">
        <v>176</v>
      </c>
      <c r="B35" s="13">
        <v>27</v>
      </c>
      <c r="C35" s="13" t="s">
        <v>36</v>
      </c>
      <c r="D35" s="348">
        <v>10</v>
      </c>
      <c r="E35" s="348">
        <v>9</v>
      </c>
      <c r="F35" s="315">
        <v>1970</v>
      </c>
      <c r="G35" s="173">
        <v>1979</v>
      </c>
      <c r="H35" s="349">
        <v>5575</v>
      </c>
      <c r="I35" s="317">
        <v>23</v>
      </c>
      <c r="J35" s="315">
        <v>5</v>
      </c>
      <c r="K35" s="315">
        <v>1719</v>
      </c>
      <c r="L35" s="176">
        <v>1724</v>
      </c>
      <c r="M35" s="350">
        <v>4164</v>
      </c>
      <c r="N35" s="351">
        <v>78</v>
      </c>
      <c r="O35" s="315">
        <v>51</v>
      </c>
      <c r="P35" s="348">
        <v>1240</v>
      </c>
      <c r="Q35" s="173">
        <v>1291</v>
      </c>
      <c r="R35" s="349">
        <v>2921</v>
      </c>
      <c r="S35" s="189">
        <v>111</v>
      </c>
      <c r="T35" s="176">
        <v>65</v>
      </c>
      <c r="U35" s="176">
        <v>4929</v>
      </c>
      <c r="V35" s="176">
        <v>4994</v>
      </c>
      <c r="W35" s="190">
        <v>12660</v>
      </c>
    </row>
    <row r="36" spans="1:23" ht="20.149999999999999" customHeight="1">
      <c r="A36" s="451"/>
      <c r="B36" s="12">
        <v>28</v>
      </c>
      <c r="C36" s="12" t="s">
        <v>37</v>
      </c>
      <c r="D36" s="249">
        <v>0</v>
      </c>
      <c r="E36" s="249">
        <v>0</v>
      </c>
      <c r="F36" s="345">
        <v>0</v>
      </c>
      <c r="G36" s="170">
        <v>0</v>
      </c>
      <c r="H36" s="347">
        <v>0</v>
      </c>
      <c r="I36" s="346">
        <v>0</v>
      </c>
      <c r="J36" s="345">
        <v>0</v>
      </c>
      <c r="K36" s="345">
        <v>0</v>
      </c>
      <c r="L36" s="170">
        <v>0</v>
      </c>
      <c r="M36" s="347">
        <v>0</v>
      </c>
      <c r="N36" s="346">
        <v>0</v>
      </c>
      <c r="O36" s="345">
        <v>0</v>
      </c>
      <c r="P36" s="249">
        <v>0</v>
      </c>
      <c r="Q36" s="170">
        <v>0</v>
      </c>
      <c r="R36" s="347">
        <v>0</v>
      </c>
      <c r="S36" s="171">
        <v>0</v>
      </c>
      <c r="T36" s="170">
        <v>0</v>
      </c>
      <c r="U36" s="170">
        <v>0</v>
      </c>
      <c r="V36" s="170">
        <v>0</v>
      </c>
      <c r="W36" s="185">
        <v>0</v>
      </c>
    </row>
    <row r="37" spans="1:23" ht="20.149999999999999" customHeight="1">
      <c r="A37" s="452"/>
      <c r="B37" s="445" t="s">
        <v>63</v>
      </c>
      <c r="C37" s="446"/>
      <c r="D37" s="48">
        <v>10</v>
      </c>
      <c r="E37" s="48">
        <v>9</v>
      </c>
      <c r="F37" s="48">
        <v>1970</v>
      </c>
      <c r="G37" s="48">
        <v>1979</v>
      </c>
      <c r="H37" s="182">
        <v>5575</v>
      </c>
      <c r="I37" s="179">
        <v>23</v>
      </c>
      <c r="J37" s="48">
        <v>5</v>
      </c>
      <c r="K37" s="48">
        <v>1719</v>
      </c>
      <c r="L37" s="48">
        <v>1724</v>
      </c>
      <c r="M37" s="182">
        <v>4164</v>
      </c>
      <c r="N37" s="179">
        <v>78</v>
      </c>
      <c r="O37" s="48">
        <v>51</v>
      </c>
      <c r="P37" s="48">
        <v>1240</v>
      </c>
      <c r="Q37" s="48">
        <v>1291</v>
      </c>
      <c r="R37" s="182">
        <v>2921</v>
      </c>
      <c r="S37" s="186">
        <v>111</v>
      </c>
      <c r="T37" s="48">
        <v>65</v>
      </c>
      <c r="U37" s="48">
        <v>4929</v>
      </c>
      <c r="V37" s="48">
        <v>4994</v>
      </c>
      <c r="W37" s="182">
        <v>12660</v>
      </c>
    </row>
    <row r="38" spans="1:23" ht="20.149999999999999" customHeight="1">
      <c r="A38" s="450" t="s">
        <v>177</v>
      </c>
      <c r="B38" s="13">
        <v>29</v>
      </c>
      <c r="C38" s="13" t="s">
        <v>39</v>
      </c>
      <c r="D38" s="348">
        <v>10</v>
      </c>
      <c r="E38" s="315">
        <v>2</v>
      </c>
      <c r="F38" s="315">
        <v>2145</v>
      </c>
      <c r="G38" s="173">
        <v>2147</v>
      </c>
      <c r="H38" s="316">
        <v>6682</v>
      </c>
      <c r="I38" s="318">
        <v>23</v>
      </c>
      <c r="J38" s="315">
        <v>21</v>
      </c>
      <c r="K38" s="315">
        <v>1670</v>
      </c>
      <c r="L38" s="176">
        <v>1691</v>
      </c>
      <c r="M38" s="316">
        <v>3798</v>
      </c>
      <c r="N38" s="351">
        <v>49</v>
      </c>
      <c r="O38" s="315">
        <v>20</v>
      </c>
      <c r="P38" s="315">
        <v>836</v>
      </c>
      <c r="Q38" s="173">
        <v>856</v>
      </c>
      <c r="R38" s="349">
        <v>2098</v>
      </c>
      <c r="S38" s="171">
        <v>82</v>
      </c>
      <c r="T38" s="170">
        <v>43</v>
      </c>
      <c r="U38" s="170">
        <v>4651</v>
      </c>
      <c r="V38" s="170">
        <v>4694</v>
      </c>
      <c r="W38" s="185">
        <v>12578</v>
      </c>
    </row>
    <row r="39" spans="1:23" ht="20.149999999999999" customHeight="1">
      <c r="A39" s="451"/>
      <c r="B39" s="12">
        <v>30</v>
      </c>
      <c r="C39" s="12" t="s">
        <v>40</v>
      </c>
      <c r="D39" s="320">
        <v>2</v>
      </c>
      <c r="E39" s="320">
        <v>0</v>
      </c>
      <c r="F39" s="320">
        <v>287</v>
      </c>
      <c r="G39" s="170">
        <v>287</v>
      </c>
      <c r="H39" s="328">
        <v>981</v>
      </c>
      <c r="I39" s="327">
        <v>4</v>
      </c>
      <c r="J39" s="323">
        <v>20</v>
      </c>
      <c r="K39" s="324">
        <v>155</v>
      </c>
      <c r="L39" s="325">
        <v>175</v>
      </c>
      <c r="M39" s="321">
        <v>616</v>
      </c>
      <c r="N39" s="337">
        <v>29</v>
      </c>
      <c r="O39" s="335">
        <v>59</v>
      </c>
      <c r="P39" s="352">
        <v>231</v>
      </c>
      <c r="Q39" s="170">
        <v>290</v>
      </c>
      <c r="R39" s="321">
        <v>703</v>
      </c>
      <c r="S39" s="171">
        <v>35</v>
      </c>
      <c r="T39" s="170">
        <v>79</v>
      </c>
      <c r="U39" s="170">
        <v>673</v>
      </c>
      <c r="V39" s="170">
        <v>752</v>
      </c>
      <c r="W39" s="185">
        <v>2300</v>
      </c>
    </row>
    <row r="40" spans="1:23" ht="20.149999999999999" customHeight="1">
      <c r="A40" s="451"/>
      <c r="B40" s="12">
        <v>31</v>
      </c>
      <c r="C40" s="12" t="s">
        <v>41</v>
      </c>
      <c r="D40" s="249">
        <v>0</v>
      </c>
      <c r="E40" s="249">
        <v>0</v>
      </c>
      <c r="F40" s="249">
        <v>0</v>
      </c>
      <c r="G40" s="170">
        <v>0</v>
      </c>
      <c r="H40" s="347">
        <v>0</v>
      </c>
      <c r="I40" s="253">
        <v>0</v>
      </c>
      <c r="J40" s="249">
        <v>0</v>
      </c>
      <c r="K40" s="249">
        <v>0</v>
      </c>
      <c r="L40" s="170">
        <v>0</v>
      </c>
      <c r="M40" s="252">
        <v>0</v>
      </c>
      <c r="N40" s="346">
        <v>8</v>
      </c>
      <c r="O40" s="249">
        <v>19</v>
      </c>
      <c r="P40" s="249">
        <v>38</v>
      </c>
      <c r="Q40" s="170">
        <v>57</v>
      </c>
      <c r="R40" s="250">
        <v>119</v>
      </c>
      <c r="S40" s="171">
        <v>8</v>
      </c>
      <c r="T40" s="170">
        <v>19</v>
      </c>
      <c r="U40" s="170">
        <v>38</v>
      </c>
      <c r="V40" s="170">
        <v>57</v>
      </c>
      <c r="W40" s="185">
        <v>119</v>
      </c>
    </row>
    <row r="41" spans="1:23" ht="20.149999999999999" customHeight="1">
      <c r="A41" s="452"/>
      <c r="B41" s="445" t="s">
        <v>63</v>
      </c>
      <c r="C41" s="446"/>
      <c r="D41" s="48">
        <v>12</v>
      </c>
      <c r="E41" s="48">
        <v>2</v>
      </c>
      <c r="F41" s="48">
        <v>2432</v>
      </c>
      <c r="G41" s="48">
        <v>2434</v>
      </c>
      <c r="H41" s="182">
        <v>7663</v>
      </c>
      <c r="I41" s="179">
        <v>27</v>
      </c>
      <c r="J41" s="48">
        <v>41</v>
      </c>
      <c r="K41" s="48">
        <v>1825</v>
      </c>
      <c r="L41" s="48">
        <v>1866</v>
      </c>
      <c r="M41" s="182">
        <v>4414</v>
      </c>
      <c r="N41" s="179">
        <v>86</v>
      </c>
      <c r="O41" s="48">
        <v>98</v>
      </c>
      <c r="P41" s="48">
        <v>1105</v>
      </c>
      <c r="Q41" s="48">
        <v>1203</v>
      </c>
      <c r="R41" s="182">
        <v>2920</v>
      </c>
      <c r="S41" s="186">
        <v>125</v>
      </c>
      <c r="T41" s="48">
        <v>141</v>
      </c>
      <c r="U41" s="48">
        <v>5362</v>
      </c>
      <c r="V41" s="48">
        <v>5503</v>
      </c>
      <c r="W41" s="182">
        <v>14997</v>
      </c>
    </row>
    <row r="42" spans="1:23" ht="20.149999999999999" customHeight="1">
      <c r="A42" s="450" t="s">
        <v>178</v>
      </c>
      <c r="B42" s="13">
        <v>32</v>
      </c>
      <c r="C42" s="13" t="s">
        <v>43</v>
      </c>
      <c r="D42" s="315">
        <v>1</v>
      </c>
      <c r="E42" s="315">
        <v>0</v>
      </c>
      <c r="F42" s="315">
        <v>142</v>
      </c>
      <c r="G42" s="173">
        <v>142</v>
      </c>
      <c r="H42" s="349">
        <v>1006</v>
      </c>
      <c r="I42" s="317">
        <v>3</v>
      </c>
      <c r="J42" s="348">
        <v>1</v>
      </c>
      <c r="K42" s="348">
        <v>211</v>
      </c>
      <c r="L42" s="175">
        <v>212</v>
      </c>
      <c r="M42" s="350">
        <v>545</v>
      </c>
      <c r="N42" s="318">
        <v>4</v>
      </c>
      <c r="O42" s="315">
        <v>3</v>
      </c>
      <c r="P42" s="315">
        <v>20</v>
      </c>
      <c r="Q42" s="173">
        <v>23</v>
      </c>
      <c r="R42" s="349">
        <v>58</v>
      </c>
      <c r="S42" s="171">
        <v>8</v>
      </c>
      <c r="T42" s="170">
        <v>4</v>
      </c>
      <c r="U42" s="170">
        <v>373</v>
      </c>
      <c r="V42" s="170">
        <v>377</v>
      </c>
      <c r="W42" s="185">
        <v>1609</v>
      </c>
    </row>
    <row r="43" spans="1:23" ht="20.149999999999999" customHeight="1">
      <c r="A43" s="451"/>
      <c r="B43" s="12">
        <v>33</v>
      </c>
      <c r="C43" s="12" t="s">
        <v>44</v>
      </c>
      <c r="D43" s="319">
        <v>0</v>
      </c>
      <c r="E43" s="320">
        <v>0</v>
      </c>
      <c r="F43" s="320">
        <v>0</v>
      </c>
      <c r="G43" s="170">
        <v>0</v>
      </c>
      <c r="H43" s="331">
        <v>0</v>
      </c>
      <c r="I43" s="330">
        <v>1</v>
      </c>
      <c r="J43" s="353">
        <v>33</v>
      </c>
      <c r="K43" s="353">
        <v>24</v>
      </c>
      <c r="L43" s="170">
        <v>57</v>
      </c>
      <c r="M43" s="331">
        <v>136</v>
      </c>
      <c r="N43" s="332">
        <v>2</v>
      </c>
      <c r="O43" s="323">
        <v>2</v>
      </c>
      <c r="P43" s="324">
        <v>13</v>
      </c>
      <c r="Q43" s="325">
        <v>15</v>
      </c>
      <c r="R43" s="321">
        <v>50</v>
      </c>
      <c r="S43" s="171">
        <v>3</v>
      </c>
      <c r="T43" s="170">
        <v>35</v>
      </c>
      <c r="U43" s="170">
        <v>37</v>
      </c>
      <c r="V43" s="170">
        <v>72</v>
      </c>
      <c r="W43" s="185">
        <v>186</v>
      </c>
    </row>
    <row r="44" spans="1:23" ht="20.149999999999999" customHeight="1">
      <c r="A44" s="451"/>
      <c r="B44" s="12">
        <v>34</v>
      </c>
      <c r="C44" s="12" t="s">
        <v>45</v>
      </c>
      <c r="D44" s="319">
        <v>0</v>
      </c>
      <c r="E44" s="329">
        <v>0</v>
      </c>
      <c r="F44" s="329">
        <v>0</v>
      </c>
      <c r="G44" s="170">
        <v>0</v>
      </c>
      <c r="H44" s="331">
        <v>0</v>
      </c>
      <c r="I44" s="341">
        <v>0</v>
      </c>
      <c r="J44" s="329">
        <v>0</v>
      </c>
      <c r="K44" s="329">
        <v>0</v>
      </c>
      <c r="L44" s="170">
        <v>0</v>
      </c>
      <c r="M44" s="321">
        <v>0</v>
      </c>
      <c r="N44" s="341">
        <v>14</v>
      </c>
      <c r="O44" s="329">
        <v>15</v>
      </c>
      <c r="P44" s="329">
        <v>82</v>
      </c>
      <c r="Q44" s="170">
        <v>97</v>
      </c>
      <c r="R44" s="328">
        <v>305</v>
      </c>
      <c r="S44" s="171">
        <v>14</v>
      </c>
      <c r="T44" s="170">
        <v>15</v>
      </c>
      <c r="U44" s="170">
        <v>82</v>
      </c>
      <c r="V44" s="170">
        <v>97</v>
      </c>
      <c r="W44" s="185">
        <v>305</v>
      </c>
    </row>
    <row r="45" spans="1:23" ht="20.149999999999999" customHeight="1">
      <c r="A45" s="451"/>
      <c r="B45" s="12">
        <v>35</v>
      </c>
      <c r="C45" s="12" t="s">
        <v>46</v>
      </c>
      <c r="D45" s="343">
        <v>0</v>
      </c>
      <c r="E45" s="323">
        <v>0</v>
      </c>
      <c r="F45" s="324">
        <v>0</v>
      </c>
      <c r="G45" s="325">
        <v>0</v>
      </c>
      <c r="H45" s="321">
        <v>0</v>
      </c>
      <c r="I45" s="342">
        <v>0</v>
      </c>
      <c r="J45" s="323">
        <v>0</v>
      </c>
      <c r="K45" s="324">
        <v>0</v>
      </c>
      <c r="L45" s="325">
        <v>0</v>
      </c>
      <c r="M45" s="326">
        <v>0</v>
      </c>
      <c r="N45" s="336">
        <v>0</v>
      </c>
      <c r="O45" s="323">
        <v>0</v>
      </c>
      <c r="P45" s="324">
        <v>0</v>
      </c>
      <c r="Q45" s="325">
        <v>0</v>
      </c>
      <c r="R45" s="321">
        <v>0</v>
      </c>
      <c r="S45" s="171">
        <v>0</v>
      </c>
      <c r="T45" s="170">
        <v>0</v>
      </c>
      <c r="U45" s="170">
        <v>0</v>
      </c>
      <c r="V45" s="170">
        <v>0</v>
      </c>
      <c r="W45" s="185">
        <v>0</v>
      </c>
    </row>
    <row r="46" spans="1:23" ht="20.149999999999999" customHeight="1">
      <c r="A46" s="451"/>
      <c r="B46" s="12">
        <v>36</v>
      </c>
      <c r="C46" s="12" t="s">
        <v>47</v>
      </c>
      <c r="D46" s="319">
        <v>0</v>
      </c>
      <c r="E46" s="329">
        <v>0</v>
      </c>
      <c r="F46" s="329">
        <v>0</v>
      </c>
      <c r="G46" s="170">
        <v>0</v>
      </c>
      <c r="H46" s="321">
        <v>0</v>
      </c>
      <c r="I46" s="330">
        <v>0</v>
      </c>
      <c r="J46" s="329">
        <v>0</v>
      </c>
      <c r="K46" s="329">
        <v>0</v>
      </c>
      <c r="L46" s="170">
        <v>0</v>
      </c>
      <c r="M46" s="331">
        <v>0</v>
      </c>
      <c r="N46" s="341">
        <v>0</v>
      </c>
      <c r="O46" s="329">
        <v>0</v>
      </c>
      <c r="P46" s="329">
        <v>0</v>
      </c>
      <c r="Q46" s="170">
        <v>0</v>
      </c>
      <c r="R46" s="321">
        <v>0</v>
      </c>
      <c r="S46" s="171">
        <v>0</v>
      </c>
      <c r="T46" s="170">
        <v>0</v>
      </c>
      <c r="U46" s="170">
        <v>0</v>
      </c>
      <c r="V46" s="170">
        <v>0</v>
      </c>
      <c r="W46" s="185">
        <v>0</v>
      </c>
    </row>
    <row r="47" spans="1:23" ht="20.149999999999999" customHeight="1">
      <c r="A47" s="451"/>
      <c r="B47" s="12">
        <v>37</v>
      </c>
      <c r="C47" s="12" t="s">
        <v>48</v>
      </c>
      <c r="D47" s="343">
        <v>0</v>
      </c>
      <c r="E47" s="323">
        <v>0</v>
      </c>
      <c r="F47" s="324">
        <v>0</v>
      </c>
      <c r="G47" s="325">
        <v>0</v>
      </c>
      <c r="H47" s="328">
        <v>0</v>
      </c>
      <c r="I47" s="322">
        <v>1</v>
      </c>
      <c r="J47" s="323">
        <v>21</v>
      </c>
      <c r="K47" s="324">
        <v>30</v>
      </c>
      <c r="L47" s="325">
        <v>51</v>
      </c>
      <c r="M47" s="331">
        <v>100</v>
      </c>
      <c r="N47" s="332">
        <v>4</v>
      </c>
      <c r="O47" s="323">
        <v>35</v>
      </c>
      <c r="P47" s="324">
        <v>40</v>
      </c>
      <c r="Q47" s="325">
        <v>75</v>
      </c>
      <c r="R47" s="321">
        <v>130</v>
      </c>
      <c r="S47" s="171">
        <v>5</v>
      </c>
      <c r="T47" s="170">
        <v>56</v>
      </c>
      <c r="U47" s="170">
        <v>70</v>
      </c>
      <c r="V47" s="170">
        <v>126</v>
      </c>
      <c r="W47" s="185">
        <v>230</v>
      </c>
    </row>
    <row r="48" spans="1:23" ht="20.149999999999999" customHeight="1">
      <c r="A48" s="451"/>
      <c r="B48" s="12">
        <v>38</v>
      </c>
      <c r="C48" s="12" t="s">
        <v>49</v>
      </c>
      <c r="D48" s="319">
        <v>0</v>
      </c>
      <c r="E48" s="329">
        <v>0</v>
      </c>
      <c r="F48" s="329">
        <v>0</v>
      </c>
      <c r="G48" s="170">
        <v>0</v>
      </c>
      <c r="H48" s="321">
        <v>0</v>
      </c>
      <c r="I48" s="341">
        <v>0</v>
      </c>
      <c r="J48" s="329">
        <v>0</v>
      </c>
      <c r="K48" s="329">
        <v>0</v>
      </c>
      <c r="L48" s="170">
        <v>0</v>
      </c>
      <c r="M48" s="331">
        <v>0</v>
      </c>
      <c r="N48" s="341">
        <v>1</v>
      </c>
      <c r="O48" s="329">
        <v>4</v>
      </c>
      <c r="P48" s="329">
        <v>41</v>
      </c>
      <c r="Q48" s="170">
        <v>45</v>
      </c>
      <c r="R48" s="354">
        <v>70</v>
      </c>
      <c r="S48" s="171">
        <v>1</v>
      </c>
      <c r="T48" s="170">
        <v>4</v>
      </c>
      <c r="U48" s="170">
        <v>41</v>
      </c>
      <c r="V48" s="170">
        <v>45</v>
      </c>
      <c r="W48" s="185">
        <v>70</v>
      </c>
    </row>
    <row r="49" spans="1:24" ht="20.149999999999999" customHeight="1">
      <c r="A49" s="451"/>
      <c r="B49" s="12">
        <v>39</v>
      </c>
      <c r="C49" s="12" t="s">
        <v>50</v>
      </c>
      <c r="D49" s="343">
        <v>0</v>
      </c>
      <c r="E49" s="323">
        <v>0</v>
      </c>
      <c r="F49" s="324">
        <v>0</v>
      </c>
      <c r="G49" s="325">
        <v>0</v>
      </c>
      <c r="H49" s="328">
        <v>0</v>
      </c>
      <c r="I49" s="336">
        <v>1</v>
      </c>
      <c r="J49" s="323">
        <v>0</v>
      </c>
      <c r="K49" s="324">
        <v>33</v>
      </c>
      <c r="L49" s="325">
        <v>33</v>
      </c>
      <c r="M49" s="321">
        <v>116</v>
      </c>
      <c r="N49" s="332">
        <v>4</v>
      </c>
      <c r="O49" s="323">
        <v>13</v>
      </c>
      <c r="P49" s="324">
        <v>45</v>
      </c>
      <c r="Q49" s="325">
        <v>58</v>
      </c>
      <c r="R49" s="328">
        <v>142</v>
      </c>
      <c r="S49" s="171">
        <v>5</v>
      </c>
      <c r="T49" s="170">
        <v>13</v>
      </c>
      <c r="U49" s="170">
        <v>78</v>
      </c>
      <c r="V49" s="170">
        <v>91</v>
      </c>
      <c r="W49" s="185">
        <v>258</v>
      </c>
    </row>
    <row r="50" spans="1:24" ht="20.149999999999999" customHeight="1">
      <c r="A50" s="451"/>
      <c r="B50" s="12">
        <v>40</v>
      </c>
      <c r="C50" s="12" t="s">
        <v>51</v>
      </c>
      <c r="D50" s="343">
        <v>0</v>
      </c>
      <c r="E50" s="323">
        <v>0</v>
      </c>
      <c r="F50" s="324">
        <v>0</v>
      </c>
      <c r="G50" s="325">
        <v>0</v>
      </c>
      <c r="H50" s="321">
        <v>0</v>
      </c>
      <c r="I50" s="341">
        <v>0</v>
      </c>
      <c r="J50" s="329">
        <v>0</v>
      </c>
      <c r="K50" s="329">
        <v>0</v>
      </c>
      <c r="L50" s="170">
        <v>0</v>
      </c>
      <c r="M50" s="321">
        <v>0</v>
      </c>
      <c r="N50" s="341">
        <v>3</v>
      </c>
      <c r="O50" s="329">
        <v>7</v>
      </c>
      <c r="P50" s="329">
        <v>45</v>
      </c>
      <c r="Q50" s="170">
        <v>52</v>
      </c>
      <c r="R50" s="321">
        <v>101</v>
      </c>
      <c r="S50" s="171">
        <v>3</v>
      </c>
      <c r="T50" s="170">
        <v>7</v>
      </c>
      <c r="U50" s="170">
        <v>45</v>
      </c>
      <c r="V50" s="170">
        <v>52</v>
      </c>
      <c r="W50" s="185">
        <v>101</v>
      </c>
    </row>
    <row r="51" spans="1:24" ht="20.149999999999999" customHeight="1">
      <c r="A51" s="451"/>
      <c r="B51" s="12">
        <v>41</v>
      </c>
      <c r="C51" s="12" t="s">
        <v>52</v>
      </c>
      <c r="D51" s="345">
        <v>0</v>
      </c>
      <c r="E51" s="249">
        <v>0</v>
      </c>
      <c r="F51" s="249">
        <v>0</v>
      </c>
      <c r="G51" s="170">
        <v>0</v>
      </c>
      <c r="H51" s="250">
        <v>0</v>
      </c>
      <c r="I51" s="253">
        <v>0</v>
      </c>
      <c r="J51" s="345">
        <v>0</v>
      </c>
      <c r="K51" s="345">
        <v>0</v>
      </c>
      <c r="L51" s="170">
        <v>0</v>
      </c>
      <c r="M51" s="252">
        <v>0</v>
      </c>
      <c r="N51" s="346">
        <v>4</v>
      </c>
      <c r="O51" s="345">
        <v>19</v>
      </c>
      <c r="P51" s="345">
        <v>39</v>
      </c>
      <c r="Q51" s="170">
        <v>58</v>
      </c>
      <c r="R51" s="347">
        <v>147</v>
      </c>
      <c r="S51" s="171">
        <v>4</v>
      </c>
      <c r="T51" s="170">
        <v>19</v>
      </c>
      <c r="U51" s="170">
        <v>39</v>
      </c>
      <c r="V51" s="170">
        <v>58</v>
      </c>
      <c r="W51" s="185">
        <v>147</v>
      </c>
    </row>
    <row r="52" spans="1:24" ht="20.149999999999999" customHeight="1">
      <c r="A52" s="452"/>
      <c r="B52" s="445" t="s">
        <v>63</v>
      </c>
      <c r="C52" s="446"/>
      <c r="D52" s="48">
        <v>1</v>
      </c>
      <c r="E52" s="48">
        <v>0</v>
      </c>
      <c r="F52" s="48">
        <v>142</v>
      </c>
      <c r="G52" s="48">
        <v>142</v>
      </c>
      <c r="H52" s="193">
        <v>1006</v>
      </c>
      <c r="I52" s="186">
        <v>6</v>
      </c>
      <c r="J52" s="48">
        <v>55</v>
      </c>
      <c r="K52" s="48">
        <v>298</v>
      </c>
      <c r="L52" s="48">
        <v>353</v>
      </c>
      <c r="M52" s="182">
        <v>897</v>
      </c>
      <c r="N52" s="179">
        <v>36</v>
      </c>
      <c r="O52" s="48">
        <v>98</v>
      </c>
      <c r="P52" s="48">
        <v>325</v>
      </c>
      <c r="Q52" s="48">
        <v>423</v>
      </c>
      <c r="R52" s="182">
        <v>1003</v>
      </c>
      <c r="S52" s="186">
        <v>43</v>
      </c>
      <c r="T52" s="48">
        <v>153</v>
      </c>
      <c r="U52" s="48">
        <v>765</v>
      </c>
      <c r="V52" s="48">
        <v>918</v>
      </c>
      <c r="W52" s="182">
        <v>2906</v>
      </c>
    </row>
    <row r="53" spans="1:24" ht="47.25" customHeight="1">
      <c r="A53" s="14"/>
      <c r="B53" s="15"/>
      <c r="C53" s="16" t="s">
        <v>57</v>
      </c>
      <c r="D53" s="17">
        <v>132</v>
      </c>
      <c r="E53" s="17">
        <v>420</v>
      </c>
      <c r="F53" s="17">
        <v>29129</v>
      </c>
      <c r="G53" s="17">
        <v>29549</v>
      </c>
      <c r="H53" s="17">
        <v>86858</v>
      </c>
      <c r="I53" s="195">
        <v>194</v>
      </c>
      <c r="J53" s="17">
        <v>268</v>
      </c>
      <c r="K53" s="17">
        <v>13767</v>
      </c>
      <c r="L53" s="17">
        <v>14035</v>
      </c>
      <c r="M53" s="196">
        <v>34390</v>
      </c>
      <c r="N53" s="194">
        <v>582</v>
      </c>
      <c r="O53" s="17">
        <v>392</v>
      </c>
      <c r="P53" s="17">
        <v>8611</v>
      </c>
      <c r="Q53" s="17">
        <v>9003</v>
      </c>
      <c r="R53" s="197">
        <v>22774</v>
      </c>
      <c r="S53" s="194">
        <v>908</v>
      </c>
      <c r="T53" s="17">
        <v>1080</v>
      </c>
      <c r="U53" s="17">
        <v>51507</v>
      </c>
      <c r="V53" s="17">
        <v>52587</v>
      </c>
      <c r="W53" s="197">
        <v>144022</v>
      </c>
      <c r="X53" s="551"/>
    </row>
  </sheetData>
  <autoFilter ref="D4:W53" xr:uid="{00000000-0009-0000-0000-000001000000}">
    <filterColumn colId="1" showButton="0"/>
    <filterColumn colId="2" showButton="0"/>
    <filterColumn colId="6" showButton="0"/>
    <filterColumn colId="7" showButton="0"/>
    <filterColumn colId="11" showButton="0"/>
    <filterColumn colId="12" showButton="0"/>
    <filterColumn colId="16" showButton="0"/>
    <filterColumn colId="17" showButton="0"/>
  </autoFilter>
  <mergeCells count="29">
    <mergeCell ref="A35:A37"/>
    <mergeCell ref="A38:A41"/>
    <mergeCell ref="A42:A52"/>
    <mergeCell ref="B37:C37"/>
    <mergeCell ref="B41:C41"/>
    <mergeCell ref="B52:C52"/>
    <mergeCell ref="N4:N5"/>
    <mergeCell ref="B13:C13"/>
    <mergeCell ref="B24:C24"/>
    <mergeCell ref="B34:C34"/>
    <mergeCell ref="A6:A13"/>
    <mergeCell ref="A14:A24"/>
    <mergeCell ref="A25:A34"/>
    <mergeCell ref="S3:W3"/>
    <mergeCell ref="A3:C5"/>
    <mergeCell ref="D3:H3"/>
    <mergeCell ref="I3:M3"/>
    <mergeCell ref="N3:R3"/>
    <mergeCell ref="R4:R5"/>
    <mergeCell ref="W4:W5"/>
    <mergeCell ref="D4:D5"/>
    <mergeCell ref="E4:G4"/>
    <mergeCell ref="H4:H5"/>
    <mergeCell ref="T4:V4"/>
    <mergeCell ref="S4:S5"/>
    <mergeCell ref="I4:I5"/>
    <mergeCell ref="J4:L4"/>
    <mergeCell ref="O4:Q4"/>
    <mergeCell ref="M4:M5"/>
  </mergeCells>
  <phoneticPr fontId="7"/>
  <printOptions horizontalCentered="1"/>
  <pageMargins left="0.78740157480314965" right="0.59055118110236227" top="0.51181102362204722" bottom="0" header="0" footer="0"/>
  <pageSetup paperSize="9" scale="50" orientation="landscape" r:id="rId1"/>
  <headerFooter scaleWithDoc="0" alignWithMargins="0">
    <oddFooter>&amp;C6</oddFooter>
  </headerFooter>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FF"/>
    <pageSetUpPr fitToPage="1"/>
  </sheetPr>
  <dimension ref="B1:AQ58"/>
  <sheetViews>
    <sheetView showGridLines="0" view="pageBreakPreview" zoomScale="90" zoomScaleNormal="100" zoomScaleSheetLayoutView="90" workbookViewId="0">
      <pane xSplit="3" ySplit="6" topLeftCell="Q36" activePane="bottomRight" state="frozen"/>
      <selection activeCell="B146" sqref="B146"/>
      <selection pane="topRight" activeCell="B146" sqref="B146"/>
      <selection pane="bottomLeft" activeCell="B146" sqref="B146"/>
      <selection pane="bottomRight" activeCell="AQ54" sqref="AQ54"/>
    </sheetView>
  </sheetViews>
  <sheetFormatPr defaultColWidth="9" defaultRowHeight="13"/>
  <cols>
    <col min="1" max="1" width="0.453125" style="92" customWidth="1"/>
    <col min="2" max="2" width="2.7265625" style="92" bestFit="1" customWidth="1"/>
    <col min="3" max="3" width="9.7265625" style="92" customWidth="1"/>
    <col min="4" max="4" width="5.453125" style="92" customWidth="1"/>
    <col min="5" max="6" width="7.453125" style="92" bestFit="1" customWidth="1"/>
    <col min="7" max="42" width="5.453125" style="92" customWidth="1"/>
    <col min="43" max="43" width="0.7265625" style="92" customWidth="1"/>
    <col min="44" max="16384" width="9" style="92"/>
  </cols>
  <sheetData>
    <row r="1" spans="2:43">
      <c r="D1" s="98"/>
      <c r="M1" s="98"/>
      <c r="V1" s="98"/>
    </row>
    <row r="2" spans="2:43" ht="18" customHeight="1">
      <c r="B2" s="118" t="s">
        <v>139</v>
      </c>
    </row>
    <row r="3" spans="2:43" ht="15" customHeight="1">
      <c r="I3" s="93"/>
      <c r="K3" s="93"/>
      <c r="L3" s="93"/>
      <c r="AJ3" s="470" t="s">
        <v>205</v>
      </c>
      <c r="AK3" s="470"/>
      <c r="AL3" s="470"/>
      <c r="AM3" s="470"/>
      <c r="AN3" s="470"/>
      <c r="AO3" s="470"/>
      <c r="AP3" s="470"/>
    </row>
    <row r="4" spans="2:43" ht="15.75" customHeight="1">
      <c r="B4" s="455"/>
      <c r="C4" s="456"/>
      <c r="D4" s="461" t="s">
        <v>83</v>
      </c>
      <c r="E4" s="462"/>
      <c r="F4" s="462"/>
      <c r="G4" s="462"/>
      <c r="H4" s="462"/>
      <c r="I4" s="462"/>
      <c r="J4" s="462"/>
      <c r="K4" s="462"/>
      <c r="L4" s="463"/>
      <c r="M4" s="461" t="s">
        <v>141</v>
      </c>
      <c r="N4" s="462"/>
      <c r="O4" s="462"/>
      <c r="P4" s="462"/>
      <c r="Q4" s="462"/>
      <c r="R4" s="462"/>
      <c r="S4" s="462"/>
      <c r="T4" s="462"/>
      <c r="U4" s="463"/>
      <c r="V4" s="461" t="s">
        <v>84</v>
      </c>
      <c r="W4" s="462"/>
      <c r="X4" s="462"/>
      <c r="Y4" s="462"/>
      <c r="Z4" s="462"/>
      <c r="AA4" s="462"/>
      <c r="AB4" s="462"/>
      <c r="AC4" s="462"/>
      <c r="AD4" s="463"/>
      <c r="AE4" s="461" t="s">
        <v>85</v>
      </c>
      <c r="AF4" s="462"/>
      <c r="AG4" s="462"/>
      <c r="AH4" s="462"/>
      <c r="AI4" s="462"/>
      <c r="AJ4" s="462"/>
      <c r="AK4" s="462"/>
      <c r="AL4" s="462"/>
      <c r="AM4" s="463"/>
      <c r="AN4" s="471" t="s">
        <v>140</v>
      </c>
      <c r="AO4" s="472"/>
      <c r="AP4" s="473"/>
    </row>
    <row r="5" spans="2:43" ht="15.75" customHeight="1">
      <c r="B5" s="457"/>
      <c r="C5" s="458"/>
      <c r="D5" s="477" t="s">
        <v>86</v>
      </c>
      <c r="E5" s="478"/>
      <c r="F5" s="479"/>
      <c r="G5" s="480" t="s">
        <v>87</v>
      </c>
      <c r="H5" s="478"/>
      <c r="I5" s="479"/>
      <c r="J5" s="480" t="s">
        <v>88</v>
      </c>
      <c r="K5" s="478"/>
      <c r="L5" s="481"/>
      <c r="M5" s="477" t="s">
        <v>86</v>
      </c>
      <c r="N5" s="478"/>
      <c r="O5" s="479"/>
      <c r="P5" s="480" t="s">
        <v>87</v>
      </c>
      <c r="Q5" s="478"/>
      <c r="R5" s="479"/>
      <c r="S5" s="480" t="s">
        <v>88</v>
      </c>
      <c r="T5" s="478"/>
      <c r="U5" s="481"/>
      <c r="V5" s="477" t="s">
        <v>86</v>
      </c>
      <c r="W5" s="478"/>
      <c r="X5" s="479"/>
      <c r="Y5" s="480" t="s">
        <v>87</v>
      </c>
      <c r="Z5" s="478"/>
      <c r="AA5" s="479"/>
      <c r="AB5" s="480" t="s">
        <v>88</v>
      </c>
      <c r="AC5" s="478"/>
      <c r="AD5" s="481"/>
      <c r="AE5" s="477" t="s">
        <v>86</v>
      </c>
      <c r="AF5" s="478"/>
      <c r="AG5" s="479"/>
      <c r="AH5" s="480" t="s">
        <v>87</v>
      </c>
      <c r="AI5" s="478"/>
      <c r="AJ5" s="479"/>
      <c r="AK5" s="480" t="s">
        <v>88</v>
      </c>
      <c r="AL5" s="478"/>
      <c r="AM5" s="481"/>
      <c r="AN5" s="474"/>
      <c r="AO5" s="475"/>
      <c r="AP5" s="476"/>
    </row>
    <row r="6" spans="2:43" ht="24" customHeight="1">
      <c r="B6" s="459"/>
      <c r="C6" s="460"/>
      <c r="D6" s="94" t="s">
        <v>58</v>
      </c>
      <c r="E6" s="95" t="s">
        <v>67</v>
      </c>
      <c r="F6" s="95" t="s">
        <v>82</v>
      </c>
      <c r="G6" s="95" t="s">
        <v>58</v>
      </c>
      <c r="H6" s="95" t="s">
        <v>67</v>
      </c>
      <c r="I6" s="95" t="s">
        <v>82</v>
      </c>
      <c r="J6" s="95" t="s">
        <v>58</v>
      </c>
      <c r="K6" s="95" t="s">
        <v>67</v>
      </c>
      <c r="L6" s="96" t="s">
        <v>82</v>
      </c>
      <c r="M6" s="94" t="s">
        <v>58</v>
      </c>
      <c r="N6" s="95" t="s">
        <v>67</v>
      </c>
      <c r="O6" s="95" t="s">
        <v>82</v>
      </c>
      <c r="P6" s="95" t="s">
        <v>58</v>
      </c>
      <c r="Q6" s="95" t="s">
        <v>67</v>
      </c>
      <c r="R6" s="95" t="s">
        <v>82</v>
      </c>
      <c r="S6" s="95" t="s">
        <v>58</v>
      </c>
      <c r="T6" s="95" t="s">
        <v>67</v>
      </c>
      <c r="U6" s="96" t="s">
        <v>82</v>
      </c>
      <c r="V6" s="94" t="s">
        <v>58</v>
      </c>
      <c r="W6" s="95" t="s">
        <v>67</v>
      </c>
      <c r="X6" s="95" t="s">
        <v>82</v>
      </c>
      <c r="Y6" s="95" t="s">
        <v>58</v>
      </c>
      <c r="Z6" s="95" t="s">
        <v>67</v>
      </c>
      <c r="AA6" s="95" t="s">
        <v>82</v>
      </c>
      <c r="AB6" s="95" t="s">
        <v>58</v>
      </c>
      <c r="AC6" s="95" t="s">
        <v>67</v>
      </c>
      <c r="AD6" s="96" t="s">
        <v>82</v>
      </c>
      <c r="AE6" s="94" t="s">
        <v>58</v>
      </c>
      <c r="AF6" s="95" t="s">
        <v>67</v>
      </c>
      <c r="AG6" s="95" t="s">
        <v>82</v>
      </c>
      <c r="AH6" s="95" t="s">
        <v>58</v>
      </c>
      <c r="AI6" s="95" t="s">
        <v>67</v>
      </c>
      <c r="AJ6" s="95" t="s">
        <v>82</v>
      </c>
      <c r="AK6" s="95" t="s">
        <v>58</v>
      </c>
      <c r="AL6" s="95" t="s">
        <v>67</v>
      </c>
      <c r="AM6" s="96" t="s">
        <v>82</v>
      </c>
      <c r="AN6" s="94" t="s">
        <v>58</v>
      </c>
      <c r="AO6" s="95" t="s">
        <v>67</v>
      </c>
      <c r="AP6" s="96" t="s">
        <v>82</v>
      </c>
      <c r="AQ6" s="355"/>
    </row>
    <row r="7" spans="2:43" ht="16.5" customHeight="1">
      <c r="B7" s="466" t="s">
        <v>89</v>
      </c>
      <c r="C7" s="115" t="s">
        <v>90</v>
      </c>
      <c r="D7" s="222">
        <v>0</v>
      </c>
      <c r="E7" s="221">
        <v>0</v>
      </c>
      <c r="F7" s="221">
        <v>0</v>
      </c>
      <c r="G7" s="221">
        <v>0</v>
      </c>
      <c r="H7" s="221">
        <v>0</v>
      </c>
      <c r="I7" s="221">
        <v>0</v>
      </c>
      <c r="J7" s="221">
        <v>0</v>
      </c>
      <c r="K7" s="221">
        <v>0</v>
      </c>
      <c r="L7" s="220">
        <v>0</v>
      </c>
      <c r="M7" s="222">
        <v>27</v>
      </c>
      <c r="N7" s="221">
        <v>5540</v>
      </c>
      <c r="O7" s="221">
        <v>12839</v>
      </c>
      <c r="P7" s="221">
        <v>60</v>
      </c>
      <c r="Q7" s="221">
        <v>5307</v>
      </c>
      <c r="R7" s="221">
        <v>10744</v>
      </c>
      <c r="S7" s="221">
        <v>154</v>
      </c>
      <c r="T7" s="221">
        <v>2760</v>
      </c>
      <c r="U7" s="220">
        <v>6535</v>
      </c>
      <c r="V7" s="222">
        <v>24</v>
      </c>
      <c r="W7" s="221">
        <v>5906</v>
      </c>
      <c r="X7" s="221">
        <v>15067</v>
      </c>
      <c r="Y7" s="221">
        <v>10</v>
      </c>
      <c r="Z7" s="221">
        <v>908</v>
      </c>
      <c r="AA7" s="221">
        <v>2269</v>
      </c>
      <c r="AB7" s="221">
        <v>2</v>
      </c>
      <c r="AC7" s="221">
        <v>15</v>
      </c>
      <c r="AD7" s="220">
        <v>48</v>
      </c>
      <c r="AE7" s="222">
        <v>0</v>
      </c>
      <c r="AF7" s="221">
        <v>0</v>
      </c>
      <c r="AG7" s="221">
        <v>0</v>
      </c>
      <c r="AH7" s="221">
        <v>0</v>
      </c>
      <c r="AI7" s="221">
        <v>0</v>
      </c>
      <c r="AJ7" s="221">
        <v>0</v>
      </c>
      <c r="AK7" s="221">
        <v>1</v>
      </c>
      <c r="AL7" s="221">
        <v>12</v>
      </c>
      <c r="AM7" s="220">
        <v>12</v>
      </c>
      <c r="AN7" s="99">
        <v>278</v>
      </c>
      <c r="AO7" s="100">
        <v>20448</v>
      </c>
      <c r="AP7" s="101">
        <v>47514</v>
      </c>
      <c r="AQ7" s="355"/>
    </row>
    <row r="8" spans="2:43" ht="16.5" customHeight="1">
      <c r="B8" s="467"/>
      <c r="C8" s="115" t="s">
        <v>91</v>
      </c>
      <c r="D8" s="222">
        <v>2</v>
      </c>
      <c r="E8" s="221">
        <v>938</v>
      </c>
      <c r="F8" s="221">
        <v>2556</v>
      </c>
      <c r="G8" s="221">
        <v>0</v>
      </c>
      <c r="H8" s="221">
        <v>0</v>
      </c>
      <c r="I8" s="221">
        <v>0</v>
      </c>
      <c r="J8" s="221">
        <v>0</v>
      </c>
      <c r="K8" s="221">
        <v>0</v>
      </c>
      <c r="L8" s="220">
        <v>0</v>
      </c>
      <c r="M8" s="222">
        <v>0</v>
      </c>
      <c r="N8" s="221">
        <v>0</v>
      </c>
      <c r="O8" s="221">
        <v>0</v>
      </c>
      <c r="P8" s="221">
        <v>0</v>
      </c>
      <c r="Q8" s="221">
        <v>0</v>
      </c>
      <c r="R8" s="221">
        <v>0</v>
      </c>
      <c r="S8" s="221">
        <v>5</v>
      </c>
      <c r="T8" s="221">
        <v>108</v>
      </c>
      <c r="U8" s="220">
        <v>282</v>
      </c>
      <c r="V8" s="222">
        <v>0</v>
      </c>
      <c r="W8" s="221">
        <v>0</v>
      </c>
      <c r="X8" s="221">
        <v>0</v>
      </c>
      <c r="Y8" s="221">
        <v>0</v>
      </c>
      <c r="Z8" s="221">
        <v>0</v>
      </c>
      <c r="AA8" s="221">
        <v>0</v>
      </c>
      <c r="AB8" s="221">
        <v>0</v>
      </c>
      <c r="AC8" s="221">
        <v>0</v>
      </c>
      <c r="AD8" s="220">
        <v>0</v>
      </c>
      <c r="AE8" s="222">
        <v>0</v>
      </c>
      <c r="AF8" s="221">
        <v>0</v>
      </c>
      <c r="AG8" s="221">
        <v>0</v>
      </c>
      <c r="AH8" s="221">
        <v>0</v>
      </c>
      <c r="AI8" s="221">
        <v>0</v>
      </c>
      <c r="AJ8" s="221">
        <v>0</v>
      </c>
      <c r="AK8" s="221">
        <v>0</v>
      </c>
      <c r="AL8" s="221">
        <v>0</v>
      </c>
      <c r="AM8" s="220">
        <v>0</v>
      </c>
      <c r="AN8" s="99">
        <v>7</v>
      </c>
      <c r="AO8" s="100">
        <v>1046</v>
      </c>
      <c r="AP8" s="101">
        <v>2838</v>
      </c>
    </row>
    <row r="9" spans="2:43" ht="16.5" customHeight="1">
      <c r="B9" s="467"/>
      <c r="C9" s="115" t="s">
        <v>92</v>
      </c>
      <c r="D9" s="222">
        <v>1</v>
      </c>
      <c r="E9" s="221">
        <v>105</v>
      </c>
      <c r="F9" s="221">
        <v>353</v>
      </c>
      <c r="G9" s="221">
        <v>0</v>
      </c>
      <c r="H9" s="221">
        <v>0</v>
      </c>
      <c r="I9" s="221">
        <v>0</v>
      </c>
      <c r="J9" s="221">
        <v>0</v>
      </c>
      <c r="K9" s="221">
        <v>0</v>
      </c>
      <c r="L9" s="220">
        <v>0</v>
      </c>
      <c r="M9" s="222">
        <v>0</v>
      </c>
      <c r="N9" s="221">
        <v>0</v>
      </c>
      <c r="O9" s="221">
        <v>0</v>
      </c>
      <c r="P9" s="221">
        <v>1</v>
      </c>
      <c r="Q9" s="221">
        <v>168</v>
      </c>
      <c r="R9" s="221">
        <v>252</v>
      </c>
      <c r="S9" s="221">
        <v>2</v>
      </c>
      <c r="T9" s="221">
        <v>49</v>
      </c>
      <c r="U9" s="220">
        <v>139</v>
      </c>
      <c r="V9" s="222">
        <v>0</v>
      </c>
      <c r="W9" s="221">
        <v>0</v>
      </c>
      <c r="X9" s="221">
        <v>0</v>
      </c>
      <c r="Y9" s="221">
        <v>0</v>
      </c>
      <c r="Z9" s="221">
        <v>0</v>
      </c>
      <c r="AA9" s="221">
        <v>0</v>
      </c>
      <c r="AB9" s="221">
        <v>0</v>
      </c>
      <c r="AC9" s="221">
        <v>0</v>
      </c>
      <c r="AD9" s="220">
        <v>0</v>
      </c>
      <c r="AE9" s="222">
        <v>0</v>
      </c>
      <c r="AF9" s="221">
        <v>0</v>
      </c>
      <c r="AG9" s="221">
        <v>0</v>
      </c>
      <c r="AH9" s="221">
        <v>0</v>
      </c>
      <c r="AI9" s="221">
        <v>0</v>
      </c>
      <c r="AJ9" s="221">
        <v>0</v>
      </c>
      <c r="AK9" s="221">
        <v>0</v>
      </c>
      <c r="AL9" s="221">
        <v>0</v>
      </c>
      <c r="AM9" s="220">
        <v>0</v>
      </c>
      <c r="AN9" s="99">
        <v>4</v>
      </c>
      <c r="AO9" s="100">
        <v>322</v>
      </c>
      <c r="AP9" s="101">
        <v>744</v>
      </c>
    </row>
    <row r="10" spans="2:43" ht="16.5" customHeight="1">
      <c r="B10" s="467"/>
      <c r="C10" s="115" t="s">
        <v>93</v>
      </c>
      <c r="D10" s="222">
        <v>0</v>
      </c>
      <c r="E10" s="221">
        <v>0</v>
      </c>
      <c r="F10" s="221">
        <v>0</v>
      </c>
      <c r="G10" s="221">
        <v>1</v>
      </c>
      <c r="H10" s="221">
        <v>52</v>
      </c>
      <c r="I10" s="221">
        <v>104</v>
      </c>
      <c r="J10" s="221">
        <v>1</v>
      </c>
      <c r="K10" s="221">
        <v>9</v>
      </c>
      <c r="L10" s="220">
        <v>36</v>
      </c>
      <c r="M10" s="222">
        <v>0</v>
      </c>
      <c r="N10" s="221">
        <v>0</v>
      </c>
      <c r="O10" s="221">
        <v>0</v>
      </c>
      <c r="P10" s="221">
        <v>0</v>
      </c>
      <c r="Q10" s="221">
        <v>0</v>
      </c>
      <c r="R10" s="221">
        <v>0</v>
      </c>
      <c r="S10" s="221">
        <v>0</v>
      </c>
      <c r="T10" s="221">
        <v>0</v>
      </c>
      <c r="U10" s="220">
        <v>0</v>
      </c>
      <c r="V10" s="222">
        <v>0</v>
      </c>
      <c r="W10" s="221">
        <v>0</v>
      </c>
      <c r="X10" s="221">
        <v>0</v>
      </c>
      <c r="Y10" s="221">
        <v>0</v>
      </c>
      <c r="Z10" s="221">
        <v>0</v>
      </c>
      <c r="AA10" s="221">
        <v>0</v>
      </c>
      <c r="AB10" s="221">
        <v>0</v>
      </c>
      <c r="AC10" s="221">
        <v>0</v>
      </c>
      <c r="AD10" s="220">
        <v>0</v>
      </c>
      <c r="AE10" s="222">
        <v>0</v>
      </c>
      <c r="AF10" s="221">
        <v>0</v>
      </c>
      <c r="AG10" s="221">
        <v>0</v>
      </c>
      <c r="AH10" s="221">
        <v>0</v>
      </c>
      <c r="AI10" s="221">
        <v>0</v>
      </c>
      <c r="AJ10" s="221">
        <v>0</v>
      </c>
      <c r="AK10" s="221">
        <v>0</v>
      </c>
      <c r="AL10" s="221">
        <v>0</v>
      </c>
      <c r="AM10" s="220">
        <v>0</v>
      </c>
      <c r="AN10" s="99">
        <v>2</v>
      </c>
      <c r="AO10" s="100">
        <v>61</v>
      </c>
      <c r="AP10" s="101">
        <v>140</v>
      </c>
    </row>
    <row r="11" spans="2:43" ht="16.5" customHeight="1">
      <c r="B11" s="467"/>
      <c r="C11" s="115" t="s">
        <v>94</v>
      </c>
      <c r="D11" s="222">
        <v>1</v>
      </c>
      <c r="E11" s="221">
        <v>147</v>
      </c>
      <c r="F11" s="221">
        <v>591</v>
      </c>
      <c r="G11" s="221">
        <v>0</v>
      </c>
      <c r="H11" s="221">
        <v>0</v>
      </c>
      <c r="I11" s="221">
        <v>0</v>
      </c>
      <c r="J11" s="221">
        <v>1</v>
      </c>
      <c r="K11" s="221">
        <v>15</v>
      </c>
      <c r="L11" s="220">
        <v>34</v>
      </c>
      <c r="M11" s="222">
        <v>0</v>
      </c>
      <c r="N11" s="221">
        <v>0</v>
      </c>
      <c r="O11" s="221">
        <v>0</v>
      </c>
      <c r="P11" s="221">
        <v>0</v>
      </c>
      <c r="Q11" s="221">
        <v>0</v>
      </c>
      <c r="R11" s="221">
        <v>0</v>
      </c>
      <c r="S11" s="221">
        <v>5</v>
      </c>
      <c r="T11" s="221">
        <v>21</v>
      </c>
      <c r="U11" s="220">
        <v>130</v>
      </c>
      <c r="V11" s="222">
        <v>0</v>
      </c>
      <c r="W11" s="221">
        <v>0</v>
      </c>
      <c r="X11" s="221">
        <v>0</v>
      </c>
      <c r="Y11" s="221">
        <v>0</v>
      </c>
      <c r="Z11" s="221">
        <v>0</v>
      </c>
      <c r="AA11" s="221">
        <v>0</v>
      </c>
      <c r="AB11" s="221">
        <v>0</v>
      </c>
      <c r="AC11" s="221">
        <v>0</v>
      </c>
      <c r="AD11" s="220">
        <v>0</v>
      </c>
      <c r="AE11" s="222">
        <v>0</v>
      </c>
      <c r="AF11" s="221">
        <v>0</v>
      </c>
      <c r="AG11" s="221">
        <v>0</v>
      </c>
      <c r="AH11" s="221">
        <v>0</v>
      </c>
      <c r="AI11" s="221">
        <v>0</v>
      </c>
      <c r="AJ11" s="221">
        <v>0</v>
      </c>
      <c r="AK11" s="221">
        <v>0</v>
      </c>
      <c r="AL11" s="221">
        <v>0</v>
      </c>
      <c r="AM11" s="220">
        <v>0</v>
      </c>
      <c r="AN11" s="99">
        <v>7</v>
      </c>
      <c r="AO11" s="100">
        <v>183</v>
      </c>
      <c r="AP11" s="101">
        <v>755</v>
      </c>
    </row>
    <row r="12" spans="2:43" ht="16.5" customHeight="1">
      <c r="B12" s="467"/>
      <c r="C12" s="115" t="s">
        <v>95</v>
      </c>
      <c r="D12" s="222">
        <v>0</v>
      </c>
      <c r="E12" s="221">
        <v>0</v>
      </c>
      <c r="F12" s="221">
        <v>0</v>
      </c>
      <c r="G12" s="221">
        <v>0</v>
      </c>
      <c r="H12" s="221">
        <v>0</v>
      </c>
      <c r="I12" s="221">
        <v>0</v>
      </c>
      <c r="J12" s="221">
        <v>0</v>
      </c>
      <c r="K12" s="221">
        <v>0</v>
      </c>
      <c r="L12" s="220">
        <v>0</v>
      </c>
      <c r="M12" s="222">
        <v>0</v>
      </c>
      <c r="N12" s="221">
        <v>0</v>
      </c>
      <c r="O12" s="221">
        <v>0</v>
      </c>
      <c r="P12" s="221">
        <v>0</v>
      </c>
      <c r="Q12" s="221">
        <v>0</v>
      </c>
      <c r="R12" s="221">
        <v>0</v>
      </c>
      <c r="S12" s="221">
        <v>1</v>
      </c>
      <c r="T12" s="221">
        <v>13</v>
      </c>
      <c r="U12" s="220">
        <v>27</v>
      </c>
      <c r="V12" s="222">
        <v>0</v>
      </c>
      <c r="W12" s="221">
        <v>0</v>
      </c>
      <c r="X12" s="221">
        <v>0</v>
      </c>
      <c r="Y12" s="221">
        <v>0</v>
      </c>
      <c r="Z12" s="221">
        <v>0</v>
      </c>
      <c r="AA12" s="221">
        <v>0</v>
      </c>
      <c r="AB12" s="221">
        <v>0</v>
      </c>
      <c r="AC12" s="221">
        <v>0</v>
      </c>
      <c r="AD12" s="220">
        <v>0</v>
      </c>
      <c r="AE12" s="222">
        <v>0</v>
      </c>
      <c r="AF12" s="221">
        <v>0</v>
      </c>
      <c r="AG12" s="221">
        <v>0</v>
      </c>
      <c r="AH12" s="221">
        <v>0</v>
      </c>
      <c r="AI12" s="221">
        <v>0</v>
      </c>
      <c r="AJ12" s="221">
        <v>0</v>
      </c>
      <c r="AK12" s="221">
        <v>0</v>
      </c>
      <c r="AL12" s="221">
        <v>0</v>
      </c>
      <c r="AM12" s="220">
        <v>0</v>
      </c>
      <c r="AN12" s="99">
        <v>1</v>
      </c>
      <c r="AO12" s="100">
        <v>13</v>
      </c>
      <c r="AP12" s="101">
        <v>27</v>
      </c>
    </row>
    <row r="13" spans="2:43" ht="16.5" customHeight="1">
      <c r="B13" s="467"/>
      <c r="C13" s="115" t="s">
        <v>96</v>
      </c>
      <c r="D13" s="222">
        <v>0</v>
      </c>
      <c r="E13" s="221">
        <v>0</v>
      </c>
      <c r="F13" s="221">
        <v>0</v>
      </c>
      <c r="G13" s="221">
        <v>0</v>
      </c>
      <c r="H13" s="221">
        <v>0</v>
      </c>
      <c r="I13" s="221">
        <v>0</v>
      </c>
      <c r="J13" s="221">
        <v>0</v>
      </c>
      <c r="K13" s="221">
        <v>0</v>
      </c>
      <c r="L13" s="220">
        <v>0</v>
      </c>
      <c r="M13" s="222">
        <v>0</v>
      </c>
      <c r="N13" s="221">
        <v>0</v>
      </c>
      <c r="O13" s="221">
        <v>0</v>
      </c>
      <c r="P13" s="221">
        <v>0</v>
      </c>
      <c r="Q13" s="221">
        <v>0</v>
      </c>
      <c r="R13" s="221">
        <v>0</v>
      </c>
      <c r="S13" s="221">
        <v>1</v>
      </c>
      <c r="T13" s="221">
        <v>36</v>
      </c>
      <c r="U13" s="220">
        <v>80</v>
      </c>
      <c r="V13" s="222">
        <v>0</v>
      </c>
      <c r="W13" s="221">
        <v>0</v>
      </c>
      <c r="X13" s="221">
        <v>0</v>
      </c>
      <c r="Y13" s="221">
        <v>0</v>
      </c>
      <c r="Z13" s="221">
        <v>0</v>
      </c>
      <c r="AA13" s="221">
        <v>0</v>
      </c>
      <c r="AB13" s="221">
        <v>0</v>
      </c>
      <c r="AC13" s="221">
        <v>0</v>
      </c>
      <c r="AD13" s="220">
        <v>0</v>
      </c>
      <c r="AE13" s="222">
        <v>0</v>
      </c>
      <c r="AF13" s="221">
        <v>0</v>
      </c>
      <c r="AG13" s="221">
        <v>0</v>
      </c>
      <c r="AH13" s="221">
        <v>0</v>
      </c>
      <c r="AI13" s="221">
        <v>0</v>
      </c>
      <c r="AJ13" s="221">
        <v>0</v>
      </c>
      <c r="AK13" s="221">
        <v>0</v>
      </c>
      <c r="AL13" s="221">
        <v>0</v>
      </c>
      <c r="AM13" s="220">
        <v>0</v>
      </c>
      <c r="AN13" s="99">
        <v>1</v>
      </c>
      <c r="AO13" s="100">
        <v>36</v>
      </c>
      <c r="AP13" s="101">
        <v>80</v>
      </c>
    </row>
    <row r="14" spans="2:43" ht="16.5" customHeight="1">
      <c r="B14" s="468"/>
      <c r="C14" s="116"/>
      <c r="D14" s="102">
        <v>4</v>
      </c>
      <c r="E14" s="157">
        <v>1190</v>
      </c>
      <c r="F14" s="157">
        <v>3500</v>
      </c>
      <c r="G14" s="157">
        <v>1</v>
      </c>
      <c r="H14" s="157">
        <v>52</v>
      </c>
      <c r="I14" s="157">
        <v>104</v>
      </c>
      <c r="J14" s="157">
        <v>2</v>
      </c>
      <c r="K14" s="157">
        <v>24</v>
      </c>
      <c r="L14" s="158">
        <v>70</v>
      </c>
      <c r="M14" s="102">
        <v>27</v>
      </c>
      <c r="N14" s="157">
        <v>5540</v>
      </c>
      <c r="O14" s="157">
        <v>12839</v>
      </c>
      <c r="P14" s="157">
        <v>61</v>
      </c>
      <c r="Q14" s="157">
        <v>5475</v>
      </c>
      <c r="R14" s="157">
        <v>10996</v>
      </c>
      <c r="S14" s="157">
        <v>168</v>
      </c>
      <c r="T14" s="157">
        <v>2987</v>
      </c>
      <c r="U14" s="158">
        <v>7193</v>
      </c>
      <c r="V14" s="102">
        <v>24</v>
      </c>
      <c r="W14" s="157">
        <v>5906</v>
      </c>
      <c r="X14" s="157">
        <v>15067</v>
      </c>
      <c r="Y14" s="157">
        <v>10</v>
      </c>
      <c r="Z14" s="157">
        <v>908</v>
      </c>
      <c r="AA14" s="157">
        <v>2269</v>
      </c>
      <c r="AB14" s="157">
        <v>2</v>
      </c>
      <c r="AC14" s="157">
        <v>15</v>
      </c>
      <c r="AD14" s="158">
        <v>48</v>
      </c>
      <c r="AE14" s="102">
        <v>0</v>
      </c>
      <c r="AF14" s="157">
        <v>0</v>
      </c>
      <c r="AG14" s="157">
        <v>0</v>
      </c>
      <c r="AH14" s="157">
        <v>0</v>
      </c>
      <c r="AI14" s="157">
        <v>0</v>
      </c>
      <c r="AJ14" s="157">
        <v>0</v>
      </c>
      <c r="AK14" s="157">
        <v>1</v>
      </c>
      <c r="AL14" s="157">
        <v>12</v>
      </c>
      <c r="AM14" s="158">
        <v>12</v>
      </c>
      <c r="AN14" s="102">
        <v>300</v>
      </c>
      <c r="AO14" s="157">
        <v>22109</v>
      </c>
      <c r="AP14" s="158">
        <v>52098</v>
      </c>
    </row>
    <row r="15" spans="2:43" ht="16.5" customHeight="1">
      <c r="B15" s="469" t="s">
        <v>97</v>
      </c>
      <c r="C15" s="117" t="s">
        <v>98</v>
      </c>
      <c r="D15" s="356">
        <v>1</v>
      </c>
      <c r="E15" s="357">
        <v>300</v>
      </c>
      <c r="F15" s="357">
        <v>1319</v>
      </c>
      <c r="G15" s="357">
        <v>0</v>
      </c>
      <c r="H15" s="357">
        <v>0</v>
      </c>
      <c r="I15" s="357">
        <v>0</v>
      </c>
      <c r="J15" s="357">
        <v>0</v>
      </c>
      <c r="K15" s="357">
        <v>0</v>
      </c>
      <c r="L15" s="223">
        <v>0</v>
      </c>
      <c r="M15" s="356">
        <v>0</v>
      </c>
      <c r="N15" s="357">
        <v>0</v>
      </c>
      <c r="O15" s="357">
        <v>0</v>
      </c>
      <c r="P15" s="357">
        <v>8</v>
      </c>
      <c r="Q15" s="357">
        <v>411</v>
      </c>
      <c r="R15" s="357">
        <v>1203</v>
      </c>
      <c r="S15" s="357">
        <v>20</v>
      </c>
      <c r="T15" s="357">
        <v>368</v>
      </c>
      <c r="U15" s="358">
        <v>865</v>
      </c>
      <c r="V15" s="225">
        <v>1</v>
      </c>
      <c r="W15" s="357">
        <v>150</v>
      </c>
      <c r="X15" s="357">
        <v>404</v>
      </c>
      <c r="Y15" s="357">
        <v>0</v>
      </c>
      <c r="Z15" s="357">
        <v>0</v>
      </c>
      <c r="AA15" s="357">
        <v>0</v>
      </c>
      <c r="AB15" s="357">
        <v>0</v>
      </c>
      <c r="AC15" s="357">
        <v>0</v>
      </c>
      <c r="AD15" s="358">
        <v>0</v>
      </c>
      <c r="AE15" s="225">
        <v>0</v>
      </c>
      <c r="AF15" s="357">
        <v>0</v>
      </c>
      <c r="AG15" s="357">
        <v>0</v>
      </c>
      <c r="AH15" s="357">
        <v>0</v>
      </c>
      <c r="AI15" s="357">
        <v>0</v>
      </c>
      <c r="AJ15" s="357">
        <v>0</v>
      </c>
      <c r="AK15" s="357">
        <v>0</v>
      </c>
      <c r="AL15" s="357">
        <v>0</v>
      </c>
      <c r="AM15" s="223">
        <v>0</v>
      </c>
      <c r="AN15" s="103">
        <v>30</v>
      </c>
      <c r="AO15" s="104">
        <v>1229</v>
      </c>
      <c r="AP15" s="105">
        <v>3791</v>
      </c>
    </row>
    <row r="16" spans="2:43" ht="16.5" customHeight="1">
      <c r="B16" s="467"/>
      <c r="C16" s="115" t="s">
        <v>99</v>
      </c>
      <c r="D16" s="222">
        <v>3</v>
      </c>
      <c r="E16" s="221">
        <v>820</v>
      </c>
      <c r="F16" s="221">
        <v>2477</v>
      </c>
      <c r="G16" s="221">
        <v>1</v>
      </c>
      <c r="H16" s="221">
        <v>82</v>
      </c>
      <c r="I16" s="221">
        <v>167</v>
      </c>
      <c r="J16" s="221">
        <v>0</v>
      </c>
      <c r="K16" s="221">
        <v>0</v>
      </c>
      <c r="L16" s="359">
        <v>0</v>
      </c>
      <c r="M16" s="222">
        <v>0</v>
      </c>
      <c r="N16" s="221">
        <v>0</v>
      </c>
      <c r="O16" s="221">
        <v>0</v>
      </c>
      <c r="P16" s="221">
        <v>1</v>
      </c>
      <c r="Q16" s="221">
        <v>28</v>
      </c>
      <c r="R16" s="221">
        <v>154</v>
      </c>
      <c r="S16" s="221">
        <v>11</v>
      </c>
      <c r="T16" s="221">
        <v>174</v>
      </c>
      <c r="U16" s="220">
        <v>487</v>
      </c>
      <c r="V16" s="360">
        <v>0</v>
      </c>
      <c r="W16" s="221">
        <v>0</v>
      </c>
      <c r="X16" s="221">
        <v>0</v>
      </c>
      <c r="Y16" s="221">
        <v>0</v>
      </c>
      <c r="Z16" s="221">
        <v>0</v>
      </c>
      <c r="AA16" s="221">
        <v>0</v>
      </c>
      <c r="AB16" s="221">
        <v>0</v>
      </c>
      <c r="AC16" s="221">
        <v>0</v>
      </c>
      <c r="AD16" s="361">
        <v>0</v>
      </c>
      <c r="AE16" s="360">
        <v>0</v>
      </c>
      <c r="AF16" s="221">
        <v>0</v>
      </c>
      <c r="AG16" s="221">
        <v>0</v>
      </c>
      <c r="AH16" s="221">
        <v>0</v>
      </c>
      <c r="AI16" s="221">
        <v>0</v>
      </c>
      <c r="AJ16" s="221">
        <v>0</v>
      </c>
      <c r="AK16" s="221">
        <v>0</v>
      </c>
      <c r="AL16" s="221">
        <v>0</v>
      </c>
      <c r="AM16" s="359">
        <v>0</v>
      </c>
      <c r="AN16" s="99">
        <v>16</v>
      </c>
      <c r="AO16" s="100">
        <v>1104</v>
      </c>
      <c r="AP16" s="101">
        <v>3285</v>
      </c>
    </row>
    <row r="17" spans="2:43" ht="16.5" customHeight="1">
      <c r="B17" s="467"/>
      <c r="C17" s="115" t="s">
        <v>100</v>
      </c>
      <c r="D17" s="222">
        <v>0</v>
      </c>
      <c r="E17" s="362">
        <v>0</v>
      </c>
      <c r="F17" s="362">
        <v>0</v>
      </c>
      <c r="G17" s="362">
        <v>0</v>
      </c>
      <c r="H17" s="362">
        <v>0</v>
      </c>
      <c r="I17" s="362">
        <v>0</v>
      </c>
      <c r="J17" s="362">
        <v>0</v>
      </c>
      <c r="K17" s="362">
        <v>0</v>
      </c>
      <c r="L17" s="220">
        <v>0</v>
      </c>
      <c r="M17" s="360">
        <v>0</v>
      </c>
      <c r="N17" s="221">
        <v>0</v>
      </c>
      <c r="O17" s="221">
        <v>0</v>
      </c>
      <c r="P17" s="221">
        <v>2</v>
      </c>
      <c r="Q17" s="221">
        <v>41</v>
      </c>
      <c r="R17" s="221">
        <v>206</v>
      </c>
      <c r="S17" s="221">
        <v>9</v>
      </c>
      <c r="T17" s="221">
        <v>73</v>
      </c>
      <c r="U17" s="220">
        <v>233</v>
      </c>
      <c r="V17" s="363">
        <v>1</v>
      </c>
      <c r="W17" s="221">
        <v>120</v>
      </c>
      <c r="X17" s="221">
        <v>368</v>
      </c>
      <c r="Y17" s="221">
        <v>0</v>
      </c>
      <c r="Z17" s="221">
        <v>0</v>
      </c>
      <c r="AA17" s="221">
        <v>0</v>
      </c>
      <c r="AB17" s="221">
        <v>0</v>
      </c>
      <c r="AC17" s="221">
        <v>0</v>
      </c>
      <c r="AD17" s="361">
        <v>0</v>
      </c>
      <c r="AE17" s="222">
        <v>0</v>
      </c>
      <c r="AF17" s="362">
        <v>0</v>
      </c>
      <c r="AG17" s="362">
        <v>0</v>
      </c>
      <c r="AH17" s="362">
        <v>0</v>
      </c>
      <c r="AI17" s="362">
        <v>0</v>
      </c>
      <c r="AJ17" s="362">
        <v>0</v>
      </c>
      <c r="AK17" s="362">
        <v>0</v>
      </c>
      <c r="AL17" s="362">
        <v>0</v>
      </c>
      <c r="AM17" s="361">
        <v>0</v>
      </c>
      <c r="AN17" s="99">
        <v>12</v>
      </c>
      <c r="AO17" s="100">
        <v>234</v>
      </c>
      <c r="AP17" s="101">
        <v>807</v>
      </c>
    </row>
    <row r="18" spans="2:43" ht="16.5" customHeight="1">
      <c r="B18" s="467"/>
      <c r="C18" s="115" t="s">
        <v>101</v>
      </c>
      <c r="D18" s="222">
        <v>2</v>
      </c>
      <c r="E18" s="221">
        <v>188</v>
      </c>
      <c r="F18" s="221">
        <v>692</v>
      </c>
      <c r="G18" s="221">
        <v>3</v>
      </c>
      <c r="H18" s="221">
        <v>175</v>
      </c>
      <c r="I18" s="221">
        <v>534</v>
      </c>
      <c r="J18" s="221">
        <v>1</v>
      </c>
      <c r="K18" s="221">
        <v>6</v>
      </c>
      <c r="L18" s="359">
        <v>14</v>
      </c>
      <c r="M18" s="222">
        <v>0</v>
      </c>
      <c r="N18" s="362">
        <v>0</v>
      </c>
      <c r="O18" s="362">
        <v>0</v>
      </c>
      <c r="P18" s="362">
        <v>1</v>
      </c>
      <c r="Q18" s="362">
        <v>48</v>
      </c>
      <c r="R18" s="362">
        <v>124</v>
      </c>
      <c r="S18" s="362">
        <v>12</v>
      </c>
      <c r="T18" s="362">
        <v>259</v>
      </c>
      <c r="U18" s="220">
        <v>598</v>
      </c>
      <c r="V18" s="222">
        <v>0</v>
      </c>
      <c r="W18" s="362">
        <v>0</v>
      </c>
      <c r="X18" s="362">
        <v>0</v>
      </c>
      <c r="Y18" s="362">
        <v>0</v>
      </c>
      <c r="Z18" s="362">
        <v>0</v>
      </c>
      <c r="AA18" s="362">
        <v>0</v>
      </c>
      <c r="AB18" s="362">
        <v>0</v>
      </c>
      <c r="AC18" s="362">
        <v>0</v>
      </c>
      <c r="AD18" s="220">
        <v>0</v>
      </c>
      <c r="AE18" s="222">
        <v>0</v>
      </c>
      <c r="AF18" s="221">
        <v>0</v>
      </c>
      <c r="AG18" s="221">
        <v>0</v>
      </c>
      <c r="AH18" s="221">
        <v>0</v>
      </c>
      <c r="AI18" s="221">
        <v>0</v>
      </c>
      <c r="AJ18" s="221">
        <v>0</v>
      </c>
      <c r="AK18" s="221">
        <v>0</v>
      </c>
      <c r="AL18" s="221">
        <v>0</v>
      </c>
      <c r="AM18" s="220">
        <v>0</v>
      </c>
      <c r="AN18" s="99">
        <v>19</v>
      </c>
      <c r="AO18" s="100">
        <v>676</v>
      </c>
      <c r="AP18" s="101">
        <v>1962</v>
      </c>
    </row>
    <row r="19" spans="2:43" ht="16.5" customHeight="1">
      <c r="B19" s="467"/>
      <c r="C19" s="115" t="s">
        <v>102</v>
      </c>
      <c r="D19" s="222">
        <v>3</v>
      </c>
      <c r="E19" s="362">
        <v>960</v>
      </c>
      <c r="F19" s="362">
        <v>2730</v>
      </c>
      <c r="G19" s="362">
        <v>5</v>
      </c>
      <c r="H19" s="362">
        <v>228</v>
      </c>
      <c r="I19" s="362">
        <v>973</v>
      </c>
      <c r="J19" s="362">
        <v>2</v>
      </c>
      <c r="K19" s="362">
        <v>42</v>
      </c>
      <c r="L19" s="361">
        <v>106</v>
      </c>
      <c r="M19" s="364">
        <v>0</v>
      </c>
      <c r="N19" s="221">
        <v>0</v>
      </c>
      <c r="O19" s="221">
        <v>0</v>
      </c>
      <c r="P19" s="221">
        <v>0</v>
      </c>
      <c r="Q19" s="221">
        <v>0</v>
      </c>
      <c r="R19" s="221">
        <v>0</v>
      </c>
      <c r="S19" s="221">
        <v>4</v>
      </c>
      <c r="T19" s="221">
        <v>39</v>
      </c>
      <c r="U19" s="220">
        <v>96</v>
      </c>
      <c r="V19" s="363">
        <v>0</v>
      </c>
      <c r="W19" s="221">
        <v>0</v>
      </c>
      <c r="X19" s="221">
        <v>0</v>
      </c>
      <c r="Y19" s="221">
        <v>0</v>
      </c>
      <c r="Z19" s="221">
        <v>0</v>
      </c>
      <c r="AA19" s="221">
        <v>0</v>
      </c>
      <c r="AB19" s="221">
        <v>0</v>
      </c>
      <c r="AC19" s="221">
        <v>0</v>
      </c>
      <c r="AD19" s="359">
        <v>0</v>
      </c>
      <c r="AE19" s="360">
        <v>0</v>
      </c>
      <c r="AF19" s="221">
        <v>0</v>
      </c>
      <c r="AG19" s="221">
        <v>0</v>
      </c>
      <c r="AH19" s="221">
        <v>0</v>
      </c>
      <c r="AI19" s="221">
        <v>0</v>
      </c>
      <c r="AJ19" s="221">
        <v>0</v>
      </c>
      <c r="AK19" s="221">
        <v>0</v>
      </c>
      <c r="AL19" s="221">
        <v>0</v>
      </c>
      <c r="AM19" s="359">
        <v>0</v>
      </c>
      <c r="AN19" s="99">
        <v>14</v>
      </c>
      <c r="AO19" s="100">
        <v>1269</v>
      </c>
      <c r="AP19" s="101">
        <v>3905</v>
      </c>
    </row>
    <row r="20" spans="2:43" ht="16.5" customHeight="1">
      <c r="B20" s="467"/>
      <c r="C20" s="115" t="s">
        <v>103</v>
      </c>
      <c r="D20" s="222">
        <v>0</v>
      </c>
      <c r="E20" s="221">
        <v>0</v>
      </c>
      <c r="F20" s="221">
        <v>0</v>
      </c>
      <c r="G20" s="221">
        <v>0</v>
      </c>
      <c r="H20" s="221">
        <v>0</v>
      </c>
      <c r="I20" s="221">
        <v>0</v>
      </c>
      <c r="J20" s="221">
        <v>0</v>
      </c>
      <c r="K20" s="221">
        <v>0</v>
      </c>
      <c r="L20" s="361">
        <v>0</v>
      </c>
      <c r="M20" s="360">
        <v>0</v>
      </c>
      <c r="N20" s="362">
        <v>0</v>
      </c>
      <c r="O20" s="362">
        <v>0</v>
      </c>
      <c r="P20" s="362">
        <v>0</v>
      </c>
      <c r="Q20" s="362">
        <v>0</v>
      </c>
      <c r="R20" s="362">
        <v>0</v>
      </c>
      <c r="S20" s="362">
        <v>3</v>
      </c>
      <c r="T20" s="362">
        <v>44</v>
      </c>
      <c r="U20" s="220">
        <v>114</v>
      </c>
      <c r="V20" s="222">
        <v>0</v>
      </c>
      <c r="W20" s="362">
        <v>0</v>
      </c>
      <c r="X20" s="362">
        <v>0</v>
      </c>
      <c r="Y20" s="362">
        <v>0</v>
      </c>
      <c r="Z20" s="362">
        <v>0</v>
      </c>
      <c r="AA20" s="362">
        <v>0</v>
      </c>
      <c r="AB20" s="362">
        <v>0</v>
      </c>
      <c r="AC20" s="362">
        <v>0</v>
      </c>
      <c r="AD20" s="220">
        <v>0</v>
      </c>
      <c r="AE20" s="222">
        <v>0</v>
      </c>
      <c r="AF20" s="365">
        <v>0</v>
      </c>
      <c r="AG20" s="365">
        <v>0</v>
      </c>
      <c r="AH20" s="365">
        <v>0</v>
      </c>
      <c r="AI20" s="365">
        <v>0</v>
      </c>
      <c r="AJ20" s="365">
        <v>0</v>
      </c>
      <c r="AK20" s="365">
        <v>0</v>
      </c>
      <c r="AL20" s="365">
        <v>0</v>
      </c>
      <c r="AM20" s="220">
        <v>0</v>
      </c>
      <c r="AN20" s="99">
        <v>3</v>
      </c>
      <c r="AO20" s="100">
        <v>44</v>
      </c>
      <c r="AP20" s="101">
        <v>114</v>
      </c>
    </row>
    <row r="21" spans="2:43" ht="16.5" customHeight="1">
      <c r="B21" s="467"/>
      <c r="C21" s="115" t="s">
        <v>104</v>
      </c>
      <c r="D21" s="360">
        <v>6</v>
      </c>
      <c r="E21" s="362">
        <v>1474</v>
      </c>
      <c r="F21" s="362">
        <v>4647</v>
      </c>
      <c r="G21" s="362">
        <v>5</v>
      </c>
      <c r="H21" s="362">
        <v>283</v>
      </c>
      <c r="I21" s="362">
        <v>879</v>
      </c>
      <c r="J21" s="362">
        <v>7</v>
      </c>
      <c r="K21" s="362">
        <v>145</v>
      </c>
      <c r="L21" s="220">
        <v>434</v>
      </c>
      <c r="M21" s="222">
        <v>0</v>
      </c>
      <c r="N21" s="221">
        <v>0</v>
      </c>
      <c r="O21" s="221">
        <v>0</v>
      </c>
      <c r="P21" s="221">
        <v>6</v>
      </c>
      <c r="Q21" s="221">
        <v>215</v>
      </c>
      <c r="R21" s="221">
        <v>1022</v>
      </c>
      <c r="S21" s="221">
        <v>37</v>
      </c>
      <c r="T21" s="221">
        <v>454</v>
      </c>
      <c r="U21" s="220">
        <v>1388</v>
      </c>
      <c r="V21" s="222">
        <v>0</v>
      </c>
      <c r="W21" s="221">
        <v>0</v>
      </c>
      <c r="X21" s="221">
        <v>0</v>
      </c>
      <c r="Y21" s="221">
        <v>0</v>
      </c>
      <c r="Z21" s="221">
        <v>0</v>
      </c>
      <c r="AA21" s="221">
        <v>0</v>
      </c>
      <c r="AB21" s="221">
        <v>0</v>
      </c>
      <c r="AC21" s="221">
        <v>0</v>
      </c>
      <c r="AD21" s="359">
        <v>0</v>
      </c>
      <c r="AE21" s="364">
        <v>0</v>
      </c>
      <c r="AF21" s="362">
        <v>0</v>
      </c>
      <c r="AG21" s="362">
        <v>0</v>
      </c>
      <c r="AH21" s="362">
        <v>0</v>
      </c>
      <c r="AI21" s="362">
        <v>0</v>
      </c>
      <c r="AJ21" s="362">
        <v>0</v>
      </c>
      <c r="AK21" s="362">
        <v>0</v>
      </c>
      <c r="AL21" s="362">
        <v>0</v>
      </c>
      <c r="AM21" s="220">
        <v>0</v>
      </c>
      <c r="AN21" s="99">
        <v>61</v>
      </c>
      <c r="AO21" s="100">
        <v>2571</v>
      </c>
      <c r="AP21" s="101">
        <v>8370</v>
      </c>
    </row>
    <row r="22" spans="2:43" ht="16.5" customHeight="1">
      <c r="B22" s="467"/>
      <c r="C22" s="115" t="s">
        <v>105</v>
      </c>
      <c r="D22" s="222">
        <v>1</v>
      </c>
      <c r="E22" s="221">
        <v>217</v>
      </c>
      <c r="F22" s="221">
        <v>634</v>
      </c>
      <c r="G22" s="221">
        <v>0</v>
      </c>
      <c r="H22" s="221">
        <v>0</v>
      </c>
      <c r="I22" s="221">
        <v>0</v>
      </c>
      <c r="J22" s="221">
        <v>0</v>
      </c>
      <c r="K22" s="221">
        <v>0</v>
      </c>
      <c r="L22" s="359">
        <v>0</v>
      </c>
      <c r="M22" s="222">
        <v>0</v>
      </c>
      <c r="N22" s="362">
        <v>0</v>
      </c>
      <c r="O22" s="362">
        <v>0</v>
      </c>
      <c r="P22" s="362">
        <v>2</v>
      </c>
      <c r="Q22" s="362">
        <v>112</v>
      </c>
      <c r="R22" s="362">
        <v>334</v>
      </c>
      <c r="S22" s="362">
        <v>3</v>
      </c>
      <c r="T22" s="362">
        <v>57</v>
      </c>
      <c r="U22" s="359">
        <v>171</v>
      </c>
      <c r="V22" s="363">
        <v>0</v>
      </c>
      <c r="W22" s="362">
        <v>0</v>
      </c>
      <c r="X22" s="362">
        <v>0</v>
      </c>
      <c r="Y22" s="362">
        <v>0</v>
      </c>
      <c r="Z22" s="362">
        <v>0</v>
      </c>
      <c r="AA22" s="362">
        <v>0</v>
      </c>
      <c r="AB22" s="362">
        <v>0</v>
      </c>
      <c r="AC22" s="362">
        <v>0</v>
      </c>
      <c r="AD22" s="220">
        <v>0</v>
      </c>
      <c r="AE22" s="360">
        <v>0</v>
      </c>
      <c r="AF22" s="221">
        <v>0</v>
      </c>
      <c r="AG22" s="221">
        <v>0</v>
      </c>
      <c r="AH22" s="221">
        <v>0</v>
      </c>
      <c r="AI22" s="221">
        <v>0</v>
      </c>
      <c r="AJ22" s="221">
        <v>0</v>
      </c>
      <c r="AK22" s="221">
        <v>0</v>
      </c>
      <c r="AL22" s="221">
        <v>0</v>
      </c>
      <c r="AM22" s="359">
        <v>0</v>
      </c>
      <c r="AN22" s="99">
        <v>6</v>
      </c>
      <c r="AO22" s="100">
        <v>386</v>
      </c>
      <c r="AP22" s="101">
        <v>1139</v>
      </c>
    </row>
    <row r="23" spans="2:43" ht="16.5" customHeight="1">
      <c r="B23" s="467"/>
      <c r="C23" s="115" t="s">
        <v>106</v>
      </c>
      <c r="D23" s="222">
        <v>0</v>
      </c>
      <c r="E23" s="221">
        <v>0</v>
      </c>
      <c r="F23" s="221">
        <v>0</v>
      </c>
      <c r="G23" s="221">
        <v>0</v>
      </c>
      <c r="H23" s="221">
        <v>0</v>
      </c>
      <c r="I23" s="221">
        <v>0</v>
      </c>
      <c r="J23" s="221">
        <v>0</v>
      </c>
      <c r="K23" s="221">
        <v>0</v>
      </c>
      <c r="L23" s="361">
        <v>0</v>
      </c>
      <c r="M23" s="222">
        <v>0</v>
      </c>
      <c r="N23" s="221">
        <v>0</v>
      </c>
      <c r="O23" s="221">
        <v>0</v>
      </c>
      <c r="P23" s="221">
        <v>0</v>
      </c>
      <c r="Q23" s="221">
        <v>0</v>
      </c>
      <c r="R23" s="221">
        <v>0</v>
      </c>
      <c r="S23" s="221">
        <v>2</v>
      </c>
      <c r="T23" s="221">
        <v>26</v>
      </c>
      <c r="U23" s="220">
        <v>60</v>
      </c>
      <c r="V23" s="222">
        <v>0</v>
      </c>
      <c r="W23" s="221">
        <v>0</v>
      </c>
      <c r="X23" s="221">
        <v>0</v>
      </c>
      <c r="Y23" s="221">
        <v>0</v>
      </c>
      <c r="Z23" s="221">
        <v>0</v>
      </c>
      <c r="AA23" s="221">
        <v>0</v>
      </c>
      <c r="AB23" s="221">
        <v>0</v>
      </c>
      <c r="AC23" s="221">
        <v>0</v>
      </c>
      <c r="AD23" s="220">
        <v>0</v>
      </c>
      <c r="AE23" s="363">
        <v>0</v>
      </c>
      <c r="AF23" s="221">
        <v>0</v>
      </c>
      <c r="AG23" s="221">
        <v>0</v>
      </c>
      <c r="AH23" s="221">
        <v>0</v>
      </c>
      <c r="AI23" s="221">
        <v>0</v>
      </c>
      <c r="AJ23" s="221">
        <v>0</v>
      </c>
      <c r="AK23" s="221">
        <v>0</v>
      </c>
      <c r="AL23" s="221">
        <v>0</v>
      </c>
      <c r="AM23" s="361">
        <v>0</v>
      </c>
      <c r="AN23" s="99">
        <v>2</v>
      </c>
      <c r="AO23" s="100">
        <v>26</v>
      </c>
      <c r="AP23" s="101">
        <v>60</v>
      </c>
      <c r="AQ23" s="355"/>
    </row>
    <row r="24" spans="2:43" ht="16.5" customHeight="1">
      <c r="B24" s="467"/>
      <c r="C24" s="115" t="s">
        <v>107</v>
      </c>
      <c r="D24" s="222">
        <v>0</v>
      </c>
      <c r="E24" s="365">
        <v>0</v>
      </c>
      <c r="F24" s="365">
        <v>0</v>
      </c>
      <c r="G24" s="365">
        <v>0</v>
      </c>
      <c r="H24" s="365">
        <v>0</v>
      </c>
      <c r="I24" s="365">
        <v>0</v>
      </c>
      <c r="J24" s="365">
        <v>0</v>
      </c>
      <c r="K24" s="365">
        <v>0</v>
      </c>
      <c r="L24" s="220">
        <v>0</v>
      </c>
      <c r="M24" s="364">
        <v>0</v>
      </c>
      <c r="N24" s="365">
        <v>0</v>
      </c>
      <c r="O24" s="365">
        <v>0</v>
      </c>
      <c r="P24" s="365">
        <v>0</v>
      </c>
      <c r="Q24" s="365">
        <v>0</v>
      </c>
      <c r="R24" s="365">
        <v>0</v>
      </c>
      <c r="S24" s="365">
        <v>0</v>
      </c>
      <c r="T24" s="365">
        <v>0</v>
      </c>
      <c r="U24" s="220">
        <v>0</v>
      </c>
      <c r="V24" s="364">
        <v>0</v>
      </c>
      <c r="W24" s="365">
        <v>0</v>
      </c>
      <c r="X24" s="365">
        <v>0</v>
      </c>
      <c r="Y24" s="365">
        <v>0</v>
      </c>
      <c r="Z24" s="365">
        <v>0</v>
      </c>
      <c r="AA24" s="365">
        <v>0</v>
      </c>
      <c r="AB24" s="365">
        <v>0</v>
      </c>
      <c r="AC24" s="365">
        <v>0</v>
      </c>
      <c r="AD24" s="366">
        <v>0</v>
      </c>
      <c r="AE24" s="222">
        <v>0</v>
      </c>
      <c r="AF24" s="365">
        <v>0</v>
      </c>
      <c r="AG24" s="365">
        <v>0</v>
      </c>
      <c r="AH24" s="365">
        <v>0</v>
      </c>
      <c r="AI24" s="365">
        <v>0</v>
      </c>
      <c r="AJ24" s="365">
        <v>0</v>
      </c>
      <c r="AK24" s="365">
        <v>0</v>
      </c>
      <c r="AL24" s="365">
        <v>0</v>
      </c>
      <c r="AM24" s="220">
        <v>0</v>
      </c>
      <c r="AN24" s="99">
        <v>0</v>
      </c>
      <c r="AO24" s="100">
        <v>0</v>
      </c>
      <c r="AP24" s="101">
        <v>0</v>
      </c>
      <c r="AQ24" s="355"/>
    </row>
    <row r="25" spans="2:43" ht="16.5" customHeight="1">
      <c r="B25" s="468"/>
      <c r="C25" s="116"/>
      <c r="D25" s="102">
        <v>16</v>
      </c>
      <c r="E25" s="157">
        <v>3959</v>
      </c>
      <c r="F25" s="157">
        <v>12499</v>
      </c>
      <c r="G25" s="157">
        <v>14</v>
      </c>
      <c r="H25" s="157">
        <v>768</v>
      </c>
      <c r="I25" s="157">
        <v>2553</v>
      </c>
      <c r="J25" s="157">
        <v>10</v>
      </c>
      <c r="K25" s="157">
        <v>193</v>
      </c>
      <c r="L25" s="158">
        <v>554</v>
      </c>
      <c r="M25" s="102">
        <v>0</v>
      </c>
      <c r="N25" s="157">
        <v>0</v>
      </c>
      <c r="O25" s="157">
        <v>0</v>
      </c>
      <c r="P25" s="157">
        <v>20</v>
      </c>
      <c r="Q25" s="157">
        <v>855</v>
      </c>
      <c r="R25" s="157">
        <v>3043</v>
      </c>
      <c r="S25" s="157">
        <v>101</v>
      </c>
      <c r="T25" s="157">
        <v>1494</v>
      </c>
      <c r="U25" s="158">
        <v>4012</v>
      </c>
      <c r="V25" s="102">
        <v>2</v>
      </c>
      <c r="W25" s="157">
        <v>270</v>
      </c>
      <c r="X25" s="157">
        <v>772</v>
      </c>
      <c r="Y25" s="157">
        <v>0</v>
      </c>
      <c r="Z25" s="157">
        <v>0</v>
      </c>
      <c r="AA25" s="157">
        <v>0</v>
      </c>
      <c r="AB25" s="157">
        <v>0</v>
      </c>
      <c r="AC25" s="157">
        <v>0</v>
      </c>
      <c r="AD25" s="158">
        <v>0</v>
      </c>
      <c r="AE25" s="102">
        <v>0</v>
      </c>
      <c r="AF25" s="157">
        <v>0</v>
      </c>
      <c r="AG25" s="157">
        <v>0</v>
      </c>
      <c r="AH25" s="157">
        <v>0</v>
      </c>
      <c r="AI25" s="157">
        <v>0</v>
      </c>
      <c r="AJ25" s="157">
        <v>0</v>
      </c>
      <c r="AK25" s="157">
        <v>0</v>
      </c>
      <c r="AL25" s="157">
        <v>0</v>
      </c>
      <c r="AM25" s="158">
        <v>0</v>
      </c>
      <c r="AN25" s="102">
        <v>163</v>
      </c>
      <c r="AO25" s="157">
        <v>7539</v>
      </c>
      <c r="AP25" s="158">
        <v>23433</v>
      </c>
      <c r="AQ25" s="355"/>
    </row>
    <row r="26" spans="2:43" ht="16.5" customHeight="1">
      <c r="B26" s="469" t="s">
        <v>108</v>
      </c>
      <c r="C26" s="117" t="s">
        <v>109</v>
      </c>
      <c r="D26" s="356">
        <v>7</v>
      </c>
      <c r="E26" s="357">
        <v>1536</v>
      </c>
      <c r="F26" s="357">
        <v>5426</v>
      </c>
      <c r="G26" s="357">
        <v>4</v>
      </c>
      <c r="H26" s="357">
        <v>352</v>
      </c>
      <c r="I26" s="357">
        <v>950</v>
      </c>
      <c r="J26" s="357">
        <v>2</v>
      </c>
      <c r="K26" s="357">
        <v>28</v>
      </c>
      <c r="L26" s="223">
        <v>102</v>
      </c>
      <c r="M26" s="356">
        <v>2</v>
      </c>
      <c r="N26" s="224">
        <v>157</v>
      </c>
      <c r="O26" s="224">
        <v>755</v>
      </c>
      <c r="P26" s="224">
        <v>7</v>
      </c>
      <c r="Q26" s="224">
        <v>687</v>
      </c>
      <c r="R26" s="224">
        <v>1373</v>
      </c>
      <c r="S26" s="224">
        <v>23</v>
      </c>
      <c r="T26" s="224">
        <v>431</v>
      </c>
      <c r="U26" s="358">
        <v>1006</v>
      </c>
      <c r="V26" s="225">
        <v>0</v>
      </c>
      <c r="W26" s="357">
        <v>0</v>
      </c>
      <c r="X26" s="357">
        <v>0</v>
      </c>
      <c r="Y26" s="357">
        <v>0</v>
      </c>
      <c r="Z26" s="357">
        <v>0</v>
      </c>
      <c r="AA26" s="357">
        <v>0</v>
      </c>
      <c r="AB26" s="357">
        <v>0</v>
      </c>
      <c r="AC26" s="357">
        <v>0</v>
      </c>
      <c r="AD26" s="223">
        <v>0</v>
      </c>
      <c r="AE26" s="225">
        <v>0</v>
      </c>
      <c r="AF26" s="357">
        <v>0</v>
      </c>
      <c r="AG26" s="357">
        <v>0</v>
      </c>
      <c r="AH26" s="357">
        <v>0</v>
      </c>
      <c r="AI26" s="357">
        <v>0</v>
      </c>
      <c r="AJ26" s="357">
        <v>0</v>
      </c>
      <c r="AK26" s="357">
        <v>0</v>
      </c>
      <c r="AL26" s="357">
        <v>0</v>
      </c>
      <c r="AM26" s="358">
        <v>0</v>
      </c>
      <c r="AN26" s="103">
        <v>45</v>
      </c>
      <c r="AO26" s="104">
        <v>3191</v>
      </c>
      <c r="AP26" s="105">
        <v>9612</v>
      </c>
      <c r="AQ26" s="355"/>
    </row>
    <row r="27" spans="2:43" ht="16.5" customHeight="1">
      <c r="B27" s="467"/>
      <c r="C27" s="115" t="s">
        <v>110</v>
      </c>
      <c r="D27" s="222">
        <v>1</v>
      </c>
      <c r="E27" s="221">
        <v>184</v>
      </c>
      <c r="F27" s="221">
        <v>508</v>
      </c>
      <c r="G27" s="221">
        <v>0</v>
      </c>
      <c r="H27" s="221">
        <v>0</v>
      </c>
      <c r="I27" s="221">
        <v>0</v>
      </c>
      <c r="J27" s="221">
        <v>2</v>
      </c>
      <c r="K27" s="221">
        <v>42</v>
      </c>
      <c r="L27" s="359">
        <v>132</v>
      </c>
      <c r="M27" s="222">
        <v>0</v>
      </c>
      <c r="N27" s="362">
        <v>0</v>
      </c>
      <c r="O27" s="362">
        <v>0</v>
      </c>
      <c r="P27" s="362">
        <v>0</v>
      </c>
      <c r="Q27" s="362">
        <v>0</v>
      </c>
      <c r="R27" s="362">
        <v>0</v>
      </c>
      <c r="S27" s="362">
        <v>2</v>
      </c>
      <c r="T27" s="362">
        <v>30</v>
      </c>
      <c r="U27" s="220">
        <v>52</v>
      </c>
      <c r="V27" s="222">
        <v>0</v>
      </c>
      <c r="W27" s="221">
        <v>0</v>
      </c>
      <c r="X27" s="221">
        <v>0</v>
      </c>
      <c r="Y27" s="221">
        <v>0</v>
      </c>
      <c r="Z27" s="221">
        <v>0</v>
      </c>
      <c r="AA27" s="221">
        <v>0</v>
      </c>
      <c r="AB27" s="221">
        <v>0</v>
      </c>
      <c r="AC27" s="221">
        <v>0</v>
      </c>
      <c r="AD27" s="359">
        <v>0</v>
      </c>
      <c r="AE27" s="360">
        <v>0</v>
      </c>
      <c r="AF27" s="221">
        <v>0</v>
      </c>
      <c r="AG27" s="221">
        <v>0</v>
      </c>
      <c r="AH27" s="221">
        <v>0</v>
      </c>
      <c r="AI27" s="221">
        <v>0</v>
      </c>
      <c r="AJ27" s="221">
        <v>0</v>
      </c>
      <c r="AK27" s="221">
        <v>3</v>
      </c>
      <c r="AL27" s="221">
        <v>28</v>
      </c>
      <c r="AM27" s="220">
        <v>133</v>
      </c>
      <c r="AN27" s="99">
        <v>8</v>
      </c>
      <c r="AO27" s="100">
        <v>284</v>
      </c>
      <c r="AP27" s="101">
        <v>825</v>
      </c>
      <c r="AQ27" s="355"/>
    </row>
    <row r="28" spans="2:43" ht="16.5" customHeight="1">
      <c r="B28" s="467"/>
      <c r="C28" s="115" t="s">
        <v>111</v>
      </c>
      <c r="D28" s="222">
        <v>0</v>
      </c>
      <c r="E28" s="362">
        <v>0</v>
      </c>
      <c r="F28" s="362">
        <v>0</v>
      </c>
      <c r="G28" s="362">
        <v>0</v>
      </c>
      <c r="H28" s="362">
        <v>0</v>
      </c>
      <c r="I28" s="362">
        <v>0</v>
      </c>
      <c r="J28" s="362">
        <v>0</v>
      </c>
      <c r="K28" s="362">
        <v>0</v>
      </c>
      <c r="L28" s="361">
        <v>0</v>
      </c>
      <c r="M28" s="222">
        <v>0</v>
      </c>
      <c r="N28" s="221">
        <v>0</v>
      </c>
      <c r="O28" s="221">
        <v>0</v>
      </c>
      <c r="P28" s="221">
        <v>0</v>
      </c>
      <c r="Q28" s="221">
        <v>0</v>
      </c>
      <c r="R28" s="221">
        <v>0</v>
      </c>
      <c r="S28" s="221">
        <v>0</v>
      </c>
      <c r="T28" s="221">
        <v>0</v>
      </c>
      <c r="U28" s="220">
        <v>0</v>
      </c>
      <c r="V28" s="222">
        <v>0</v>
      </c>
      <c r="W28" s="362">
        <v>0</v>
      </c>
      <c r="X28" s="362">
        <v>0</v>
      </c>
      <c r="Y28" s="362">
        <v>0</v>
      </c>
      <c r="Z28" s="362">
        <v>0</v>
      </c>
      <c r="AA28" s="362">
        <v>0</v>
      </c>
      <c r="AB28" s="362">
        <v>0</v>
      </c>
      <c r="AC28" s="362">
        <v>0</v>
      </c>
      <c r="AD28" s="361">
        <v>0</v>
      </c>
      <c r="AE28" s="222">
        <v>0</v>
      </c>
      <c r="AF28" s="221">
        <v>0</v>
      </c>
      <c r="AG28" s="362">
        <v>0</v>
      </c>
      <c r="AH28" s="362">
        <v>0</v>
      </c>
      <c r="AI28" s="362">
        <v>0</v>
      </c>
      <c r="AJ28" s="362">
        <v>0</v>
      </c>
      <c r="AK28" s="362">
        <v>0</v>
      </c>
      <c r="AL28" s="362">
        <v>0</v>
      </c>
      <c r="AM28" s="220">
        <v>0</v>
      </c>
      <c r="AN28" s="99">
        <v>0</v>
      </c>
      <c r="AO28" s="100">
        <v>0</v>
      </c>
      <c r="AP28" s="101">
        <v>0</v>
      </c>
      <c r="AQ28" s="355"/>
    </row>
    <row r="29" spans="2:43" ht="16.5" customHeight="1">
      <c r="B29" s="467"/>
      <c r="C29" s="115" t="s">
        <v>112</v>
      </c>
      <c r="D29" s="222">
        <v>0</v>
      </c>
      <c r="E29" s="221">
        <v>0</v>
      </c>
      <c r="F29" s="221">
        <v>0</v>
      </c>
      <c r="G29" s="221">
        <v>0</v>
      </c>
      <c r="H29" s="221">
        <v>0</v>
      </c>
      <c r="I29" s="221">
        <v>0</v>
      </c>
      <c r="J29" s="221">
        <v>0</v>
      </c>
      <c r="K29" s="221">
        <v>0</v>
      </c>
      <c r="L29" s="361">
        <v>0</v>
      </c>
      <c r="M29" s="363">
        <v>0</v>
      </c>
      <c r="N29" s="362">
        <v>0</v>
      </c>
      <c r="O29" s="362">
        <v>0</v>
      </c>
      <c r="P29" s="362">
        <v>0</v>
      </c>
      <c r="Q29" s="362">
        <v>0</v>
      </c>
      <c r="R29" s="362">
        <v>0</v>
      </c>
      <c r="S29" s="362">
        <v>1</v>
      </c>
      <c r="T29" s="362">
        <v>12</v>
      </c>
      <c r="U29" s="220">
        <v>48</v>
      </c>
      <c r="V29" s="360">
        <v>0</v>
      </c>
      <c r="W29" s="221">
        <v>0</v>
      </c>
      <c r="X29" s="221">
        <v>0</v>
      </c>
      <c r="Y29" s="221">
        <v>0</v>
      </c>
      <c r="Z29" s="221">
        <v>0</v>
      </c>
      <c r="AA29" s="221">
        <v>0</v>
      </c>
      <c r="AB29" s="221">
        <v>0</v>
      </c>
      <c r="AC29" s="221">
        <v>0</v>
      </c>
      <c r="AD29" s="361">
        <v>0</v>
      </c>
      <c r="AE29" s="360">
        <v>0</v>
      </c>
      <c r="AF29" s="365">
        <v>0</v>
      </c>
      <c r="AG29" s="221">
        <v>0</v>
      </c>
      <c r="AH29" s="221">
        <v>0</v>
      </c>
      <c r="AI29" s="221">
        <v>0</v>
      </c>
      <c r="AJ29" s="221">
        <v>0</v>
      </c>
      <c r="AK29" s="221">
        <v>0</v>
      </c>
      <c r="AL29" s="221">
        <v>0</v>
      </c>
      <c r="AM29" s="220">
        <v>0</v>
      </c>
      <c r="AN29" s="99">
        <v>1</v>
      </c>
      <c r="AO29" s="100">
        <v>12</v>
      </c>
      <c r="AP29" s="101">
        <v>48</v>
      </c>
    </row>
    <row r="30" spans="2:43" ht="16.5" customHeight="1">
      <c r="B30" s="467"/>
      <c r="C30" s="115" t="s">
        <v>113</v>
      </c>
      <c r="D30" s="364">
        <v>2</v>
      </c>
      <c r="E30" s="362">
        <v>128</v>
      </c>
      <c r="F30" s="362">
        <v>688</v>
      </c>
      <c r="G30" s="362">
        <v>2</v>
      </c>
      <c r="H30" s="362">
        <v>90</v>
      </c>
      <c r="I30" s="362">
        <v>312</v>
      </c>
      <c r="J30" s="362">
        <v>9</v>
      </c>
      <c r="K30" s="362">
        <v>120</v>
      </c>
      <c r="L30" s="220">
        <v>431</v>
      </c>
      <c r="M30" s="222">
        <v>0</v>
      </c>
      <c r="N30" s="221">
        <v>0</v>
      </c>
      <c r="O30" s="221">
        <v>0</v>
      </c>
      <c r="P30" s="221">
        <v>0</v>
      </c>
      <c r="Q30" s="221">
        <v>0</v>
      </c>
      <c r="R30" s="221">
        <v>0</v>
      </c>
      <c r="S30" s="221">
        <v>1</v>
      </c>
      <c r="T30" s="221">
        <v>3</v>
      </c>
      <c r="U30" s="366">
        <v>12</v>
      </c>
      <c r="V30" s="363">
        <v>0</v>
      </c>
      <c r="W30" s="362">
        <v>0</v>
      </c>
      <c r="X30" s="362">
        <v>0</v>
      </c>
      <c r="Y30" s="362">
        <v>0</v>
      </c>
      <c r="Z30" s="362">
        <v>0</v>
      </c>
      <c r="AA30" s="362">
        <v>0</v>
      </c>
      <c r="AB30" s="362">
        <v>0</v>
      </c>
      <c r="AC30" s="362">
        <v>0</v>
      </c>
      <c r="AD30" s="220">
        <v>0</v>
      </c>
      <c r="AE30" s="222">
        <v>0</v>
      </c>
      <c r="AF30" s="362">
        <v>0</v>
      </c>
      <c r="AG30" s="362">
        <v>0</v>
      </c>
      <c r="AH30" s="362">
        <v>0</v>
      </c>
      <c r="AI30" s="362">
        <v>0</v>
      </c>
      <c r="AJ30" s="362">
        <v>0</v>
      </c>
      <c r="AK30" s="362">
        <v>0</v>
      </c>
      <c r="AL30" s="362">
        <v>0</v>
      </c>
      <c r="AM30" s="359">
        <v>0</v>
      </c>
      <c r="AN30" s="99">
        <v>14</v>
      </c>
      <c r="AO30" s="100">
        <v>341</v>
      </c>
      <c r="AP30" s="101">
        <v>1443</v>
      </c>
      <c r="AQ30" s="355"/>
    </row>
    <row r="31" spans="2:43" ht="16.5" customHeight="1">
      <c r="B31" s="467"/>
      <c r="C31" s="203" t="s">
        <v>114</v>
      </c>
      <c r="D31" s="364">
        <v>7</v>
      </c>
      <c r="E31" s="221">
        <v>1410</v>
      </c>
      <c r="F31" s="221">
        <v>4930</v>
      </c>
      <c r="G31" s="221">
        <v>4</v>
      </c>
      <c r="H31" s="221">
        <v>208</v>
      </c>
      <c r="I31" s="221">
        <v>889</v>
      </c>
      <c r="J31" s="221">
        <v>3</v>
      </c>
      <c r="K31" s="221">
        <v>47</v>
      </c>
      <c r="L31" s="220">
        <v>142</v>
      </c>
      <c r="M31" s="360">
        <v>0</v>
      </c>
      <c r="N31" s="365">
        <v>0</v>
      </c>
      <c r="O31" s="365">
        <v>0</v>
      </c>
      <c r="P31" s="365">
        <v>4</v>
      </c>
      <c r="Q31" s="365">
        <v>149</v>
      </c>
      <c r="R31" s="365">
        <v>716</v>
      </c>
      <c r="S31" s="365">
        <v>12</v>
      </c>
      <c r="T31" s="365">
        <v>157</v>
      </c>
      <c r="U31" s="359">
        <v>492</v>
      </c>
      <c r="V31" s="363">
        <v>0</v>
      </c>
      <c r="W31" s="221">
        <v>0</v>
      </c>
      <c r="X31" s="221">
        <v>0</v>
      </c>
      <c r="Y31" s="221">
        <v>0</v>
      </c>
      <c r="Z31" s="221">
        <v>0</v>
      </c>
      <c r="AA31" s="221">
        <v>0</v>
      </c>
      <c r="AB31" s="221">
        <v>0</v>
      </c>
      <c r="AC31" s="221">
        <v>0</v>
      </c>
      <c r="AD31" s="359">
        <v>0</v>
      </c>
      <c r="AE31" s="360">
        <v>0</v>
      </c>
      <c r="AF31" s="221">
        <v>0</v>
      </c>
      <c r="AG31" s="221">
        <v>0</v>
      </c>
      <c r="AH31" s="221">
        <v>0</v>
      </c>
      <c r="AI31" s="221">
        <v>0</v>
      </c>
      <c r="AJ31" s="221">
        <v>0</v>
      </c>
      <c r="AK31" s="221">
        <v>0</v>
      </c>
      <c r="AL31" s="221">
        <v>0</v>
      </c>
      <c r="AM31" s="361">
        <v>0</v>
      </c>
      <c r="AN31" s="99">
        <v>30</v>
      </c>
      <c r="AO31" s="100">
        <v>1971</v>
      </c>
      <c r="AP31" s="101">
        <v>7169</v>
      </c>
      <c r="AQ31" s="355"/>
    </row>
    <row r="32" spans="2:43" ht="16.5" customHeight="1">
      <c r="B32" s="467"/>
      <c r="C32" s="115" t="s">
        <v>115</v>
      </c>
      <c r="D32" s="360">
        <v>16</v>
      </c>
      <c r="E32" s="362">
        <v>4593</v>
      </c>
      <c r="F32" s="362">
        <v>15326</v>
      </c>
      <c r="G32" s="362">
        <v>8</v>
      </c>
      <c r="H32" s="362">
        <v>472</v>
      </c>
      <c r="I32" s="362">
        <v>1335</v>
      </c>
      <c r="J32" s="362">
        <v>9</v>
      </c>
      <c r="K32" s="362">
        <v>104</v>
      </c>
      <c r="L32" s="359">
        <v>352</v>
      </c>
      <c r="M32" s="222">
        <v>0</v>
      </c>
      <c r="N32" s="362">
        <v>0</v>
      </c>
      <c r="O32" s="362">
        <v>0</v>
      </c>
      <c r="P32" s="362">
        <v>2</v>
      </c>
      <c r="Q32" s="362">
        <v>46</v>
      </c>
      <c r="R32" s="362">
        <v>255</v>
      </c>
      <c r="S32" s="362">
        <v>16</v>
      </c>
      <c r="T32" s="362">
        <v>180</v>
      </c>
      <c r="U32" s="220">
        <v>609</v>
      </c>
      <c r="V32" s="363">
        <v>0</v>
      </c>
      <c r="W32" s="362">
        <v>0</v>
      </c>
      <c r="X32" s="362">
        <v>0</v>
      </c>
      <c r="Y32" s="362">
        <v>0</v>
      </c>
      <c r="Z32" s="362">
        <v>0</v>
      </c>
      <c r="AA32" s="362">
        <v>0</v>
      </c>
      <c r="AB32" s="362">
        <v>0</v>
      </c>
      <c r="AC32" s="362">
        <v>0</v>
      </c>
      <c r="AD32" s="361">
        <v>0</v>
      </c>
      <c r="AE32" s="222">
        <v>0</v>
      </c>
      <c r="AF32" s="362">
        <v>0</v>
      </c>
      <c r="AG32" s="362">
        <v>0</v>
      </c>
      <c r="AH32" s="362">
        <v>0</v>
      </c>
      <c r="AI32" s="362">
        <v>0</v>
      </c>
      <c r="AJ32" s="362">
        <v>0</v>
      </c>
      <c r="AK32" s="362">
        <v>7</v>
      </c>
      <c r="AL32" s="362">
        <v>95</v>
      </c>
      <c r="AM32" s="220">
        <v>244</v>
      </c>
      <c r="AN32" s="99">
        <v>58</v>
      </c>
      <c r="AO32" s="100">
        <v>5490</v>
      </c>
      <c r="AP32" s="101">
        <v>18121</v>
      </c>
      <c r="AQ32" s="355"/>
    </row>
    <row r="33" spans="2:43" ht="16.5" customHeight="1">
      <c r="B33" s="467"/>
      <c r="C33" s="115" t="s">
        <v>116</v>
      </c>
      <c r="D33" s="222">
        <v>0</v>
      </c>
      <c r="E33" s="221">
        <v>0</v>
      </c>
      <c r="F33" s="221">
        <v>0</v>
      </c>
      <c r="G33" s="221">
        <v>1</v>
      </c>
      <c r="H33" s="221">
        <v>30</v>
      </c>
      <c r="I33" s="221">
        <v>120</v>
      </c>
      <c r="J33" s="221">
        <v>1</v>
      </c>
      <c r="K33" s="221">
        <v>19</v>
      </c>
      <c r="L33" s="220">
        <v>38</v>
      </c>
      <c r="M33" s="222">
        <v>0</v>
      </c>
      <c r="N33" s="221">
        <v>0</v>
      </c>
      <c r="O33" s="221">
        <v>0</v>
      </c>
      <c r="P33" s="221">
        <v>0</v>
      </c>
      <c r="Q33" s="221">
        <v>0</v>
      </c>
      <c r="R33" s="221">
        <v>0</v>
      </c>
      <c r="S33" s="221">
        <v>0</v>
      </c>
      <c r="T33" s="221">
        <v>0</v>
      </c>
      <c r="U33" s="220">
        <v>0</v>
      </c>
      <c r="V33" s="363">
        <v>0</v>
      </c>
      <c r="W33" s="221">
        <v>0</v>
      </c>
      <c r="X33" s="221">
        <v>0</v>
      </c>
      <c r="Y33" s="221">
        <v>0</v>
      </c>
      <c r="Z33" s="221">
        <v>0</v>
      </c>
      <c r="AA33" s="221">
        <v>0</v>
      </c>
      <c r="AB33" s="221">
        <v>0</v>
      </c>
      <c r="AC33" s="221">
        <v>0</v>
      </c>
      <c r="AD33" s="361">
        <v>0</v>
      </c>
      <c r="AE33" s="222">
        <v>0</v>
      </c>
      <c r="AF33" s="221">
        <v>0</v>
      </c>
      <c r="AG33" s="221">
        <v>0</v>
      </c>
      <c r="AH33" s="221">
        <v>0</v>
      </c>
      <c r="AI33" s="221">
        <v>0</v>
      </c>
      <c r="AJ33" s="221">
        <v>0</v>
      </c>
      <c r="AK33" s="221">
        <v>0</v>
      </c>
      <c r="AL33" s="221">
        <v>0</v>
      </c>
      <c r="AM33" s="220">
        <v>0</v>
      </c>
      <c r="AN33" s="99">
        <v>2</v>
      </c>
      <c r="AO33" s="100">
        <v>49</v>
      </c>
      <c r="AP33" s="101">
        <v>158</v>
      </c>
      <c r="AQ33" s="355"/>
    </row>
    <row r="34" spans="2:43" ht="16.5" customHeight="1">
      <c r="B34" s="467"/>
      <c r="C34" s="115" t="s">
        <v>117</v>
      </c>
      <c r="D34" s="222">
        <v>1</v>
      </c>
      <c r="E34" s="365">
        <v>121</v>
      </c>
      <c r="F34" s="365">
        <v>304</v>
      </c>
      <c r="G34" s="365">
        <v>0</v>
      </c>
      <c r="H34" s="365">
        <v>0</v>
      </c>
      <c r="I34" s="365">
        <v>0</v>
      </c>
      <c r="J34" s="365">
        <v>0</v>
      </c>
      <c r="K34" s="365">
        <v>0</v>
      </c>
      <c r="L34" s="366">
        <v>0</v>
      </c>
      <c r="M34" s="364">
        <v>0</v>
      </c>
      <c r="N34" s="365">
        <v>0</v>
      </c>
      <c r="O34" s="365">
        <v>0</v>
      </c>
      <c r="P34" s="365">
        <v>0</v>
      </c>
      <c r="Q34" s="365">
        <v>0</v>
      </c>
      <c r="R34" s="365">
        <v>0</v>
      </c>
      <c r="S34" s="365">
        <v>7</v>
      </c>
      <c r="T34" s="365">
        <v>65</v>
      </c>
      <c r="U34" s="366">
        <v>248</v>
      </c>
      <c r="V34" s="222">
        <v>0</v>
      </c>
      <c r="W34" s="365">
        <v>0</v>
      </c>
      <c r="X34" s="365">
        <v>0</v>
      </c>
      <c r="Y34" s="365">
        <v>0</v>
      </c>
      <c r="Z34" s="365">
        <v>0</v>
      </c>
      <c r="AA34" s="365">
        <v>0</v>
      </c>
      <c r="AB34" s="365">
        <v>0</v>
      </c>
      <c r="AC34" s="365">
        <v>0</v>
      </c>
      <c r="AD34" s="220">
        <v>0</v>
      </c>
      <c r="AE34" s="222">
        <v>0</v>
      </c>
      <c r="AF34" s="365">
        <v>0</v>
      </c>
      <c r="AG34" s="365">
        <v>0</v>
      </c>
      <c r="AH34" s="365">
        <v>0</v>
      </c>
      <c r="AI34" s="365">
        <v>0</v>
      </c>
      <c r="AJ34" s="365">
        <v>0</v>
      </c>
      <c r="AK34" s="365">
        <v>0</v>
      </c>
      <c r="AL34" s="365">
        <v>0</v>
      </c>
      <c r="AM34" s="366">
        <v>0</v>
      </c>
      <c r="AN34" s="99">
        <v>8</v>
      </c>
      <c r="AO34" s="100">
        <v>186</v>
      </c>
      <c r="AP34" s="101">
        <v>552</v>
      </c>
      <c r="AQ34" s="355"/>
    </row>
    <row r="35" spans="2:43" ht="16.5" customHeight="1">
      <c r="B35" s="468"/>
      <c r="C35" s="116"/>
      <c r="D35" s="102">
        <v>34</v>
      </c>
      <c r="E35" s="157">
        <v>7972</v>
      </c>
      <c r="F35" s="157">
        <v>27182</v>
      </c>
      <c r="G35" s="157">
        <v>19</v>
      </c>
      <c r="H35" s="157">
        <v>1152</v>
      </c>
      <c r="I35" s="157">
        <v>3606</v>
      </c>
      <c r="J35" s="157">
        <v>26</v>
      </c>
      <c r="K35" s="157">
        <v>360</v>
      </c>
      <c r="L35" s="158">
        <v>1197</v>
      </c>
      <c r="M35" s="102">
        <v>2</v>
      </c>
      <c r="N35" s="157">
        <v>157</v>
      </c>
      <c r="O35" s="157">
        <v>755</v>
      </c>
      <c r="P35" s="157">
        <v>13</v>
      </c>
      <c r="Q35" s="157">
        <v>882</v>
      </c>
      <c r="R35" s="157">
        <v>2344</v>
      </c>
      <c r="S35" s="157">
        <v>62</v>
      </c>
      <c r="T35" s="157">
        <v>878</v>
      </c>
      <c r="U35" s="158">
        <v>2467</v>
      </c>
      <c r="V35" s="102">
        <v>0</v>
      </c>
      <c r="W35" s="157">
        <v>0</v>
      </c>
      <c r="X35" s="157">
        <v>0</v>
      </c>
      <c r="Y35" s="157">
        <v>0</v>
      </c>
      <c r="Z35" s="157">
        <v>0</v>
      </c>
      <c r="AA35" s="157">
        <v>0</v>
      </c>
      <c r="AB35" s="157">
        <v>0</v>
      </c>
      <c r="AC35" s="157">
        <v>0</v>
      </c>
      <c r="AD35" s="158">
        <v>0</v>
      </c>
      <c r="AE35" s="102">
        <v>0</v>
      </c>
      <c r="AF35" s="157">
        <v>0</v>
      </c>
      <c r="AG35" s="157">
        <v>0</v>
      </c>
      <c r="AH35" s="157">
        <v>0</v>
      </c>
      <c r="AI35" s="157">
        <v>0</v>
      </c>
      <c r="AJ35" s="157">
        <v>0</v>
      </c>
      <c r="AK35" s="157">
        <v>10</v>
      </c>
      <c r="AL35" s="157">
        <v>123</v>
      </c>
      <c r="AM35" s="158">
        <v>377</v>
      </c>
      <c r="AN35" s="102">
        <v>166</v>
      </c>
      <c r="AO35" s="157">
        <v>11524</v>
      </c>
      <c r="AP35" s="158">
        <v>37928</v>
      </c>
    </row>
    <row r="36" spans="2:43" ht="16.5" customHeight="1">
      <c r="B36" s="469" t="s">
        <v>118</v>
      </c>
      <c r="C36" s="117" t="s">
        <v>119</v>
      </c>
      <c r="D36" s="225">
        <v>8</v>
      </c>
      <c r="E36" s="224">
        <v>1637</v>
      </c>
      <c r="F36" s="224">
        <v>4606</v>
      </c>
      <c r="G36" s="224">
        <v>7</v>
      </c>
      <c r="H36" s="224">
        <v>574</v>
      </c>
      <c r="I36" s="224">
        <v>1569</v>
      </c>
      <c r="J36" s="224">
        <v>8</v>
      </c>
      <c r="K36" s="224">
        <v>131</v>
      </c>
      <c r="L36" s="223">
        <v>389</v>
      </c>
      <c r="M36" s="225">
        <v>2</v>
      </c>
      <c r="N36" s="224">
        <v>342</v>
      </c>
      <c r="O36" s="224">
        <v>969</v>
      </c>
      <c r="P36" s="224">
        <v>16</v>
      </c>
      <c r="Q36" s="224">
        <v>1150</v>
      </c>
      <c r="R36" s="224">
        <v>2595</v>
      </c>
      <c r="S36" s="224">
        <v>69</v>
      </c>
      <c r="T36" s="224">
        <v>1157</v>
      </c>
      <c r="U36" s="223">
        <v>2526</v>
      </c>
      <c r="V36" s="225">
        <v>0</v>
      </c>
      <c r="W36" s="224">
        <v>0</v>
      </c>
      <c r="X36" s="224">
        <v>0</v>
      </c>
      <c r="Y36" s="224">
        <v>0</v>
      </c>
      <c r="Z36" s="224">
        <v>0</v>
      </c>
      <c r="AA36" s="224">
        <v>0</v>
      </c>
      <c r="AB36" s="224">
        <v>0</v>
      </c>
      <c r="AC36" s="224">
        <v>0</v>
      </c>
      <c r="AD36" s="358">
        <v>0</v>
      </c>
      <c r="AE36" s="356">
        <v>0</v>
      </c>
      <c r="AF36" s="224">
        <v>0</v>
      </c>
      <c r="AG36" s="224">
        <v>0</v>
      </c>
      <c r="AH36" s="224">
        <v>0</v>
      </c>
      <c r="AI36" s="224">
        <v>0</v>
      </c>
      <c r="AJ36" s="224">
        <v>0</v>
      </c>
      <c r="AK36" s="224">
        <v>1</v>
      </c>
      <c r="AL36" s="224">
        <v>3</v>
      </c>
      <c r="AM36" s="223">
        <v>6</v>
      </c>
      <c r="AN36" s="103">
        <v>111</v>
      </c>
      <c r="AO36" s="106">
        <v>4994</v>
      </c>
      <c r="AP36" s="107">
        <v>12660</v>
      </c>
    </row>
    <row r="37" spans="2:43" ht="16.5" customHeight="1">
      <c r="B37" s="467"/>
      <c r="C37" s="115" t="s">
        <v>120</v>
      </c>
      <c r="D37" s="364">
        <v>0</v>
      </c>
      <c r="E37" s="365">
        <v>0</v>
      </c>
      <c r="F37" s="365">
        <v>0</v>
      </c>
      <c r="G37" s="365">
        <v>0</v>
      </c>
      <c r="H37" s="365">
        <v>0</v>
      </c>
      <c r="I37" s="365">
        <v>0</v>
      </c>
      <c r="J37" s="365">
        <v>0</v>
      </c>
      <c r="K37" s="365">
        <v>0</v>
      </c>
      <c r="L37" s="366">
        <v>0</v>
      </c>
      <c r="M37" s="364">
        <v>0</v>
      </c>
      <c r="N37" s="365">
        <v>0</v>
      </c>
      <c r="O37" s="365">
        <v>0</v>
      </c>
      <c r="P37" s="365">
        <v>0</v>
      </c>
      <c r="Q37" s="365">
        <v>0</v>
      </c>
      <c r="R37" s="365">
        <v>0</v>
      </c>
      <c r="S37" s="365">
        <v>0</v>
      </c>
      <c r="T37" s="365">
        <v>0</v>
      </c>
      <c r="U37" s="366">
        <v>0</v>
      </c>
      <c r="V37" s="364">
        <v>0</v>
      </c>
      <c r="W37" s="365">
        <v>0</v>
      </c>
      <c r="X37" s="365">
        <v>0</v>
      </c>
      <c r="Y37" s="365">
        <v>0</v>
      </c>
      <c r="Z37" s="365">
        <v>0</v>
      </c>
      <c r="AA37" s="365">
        <v>0</v>
      </c>
      <c r="AB37" s="365">
        <v>0</v>
      </c>
      <c r="AC37" s="365">
        <v>0</v>
      </c>
      <c r="AD37" s="220">
        <v>0</v>
      </c>
      <c r="AE37" s="222">
        <v>0</v>
      </c>
      <c r="AF37" s="365">
        <v>0</v>
      </c>
      <c r="AG37" s="365">
        <v>0</v>
      </c>
      <c r="AH37" s="365">
        <v>0</v>
      </c>
      <c r="AI37" s="365">
        <v>0</v>
      </c>
      <c r="AJ37" s="365">
        <v>0</v>
      </c>
      <c r="AK37" s="365">
        <v>0</v>
      </c>
      <c r="AL37" s="365">
        <v>0</v>
      </c>
      <c r="AM37" s="366">
        <v>0</v>
      </c>
      <c r="AN37" s="99">
        <v>0</v>
      </c>
      <c r="AO37" s="100">
        <v>0</v>
      </c>
      <c r="AP37" s="101">
        <v>0</v>
      </c>
      <c r="AQ37" s="355"/>
    </row>
    <row r="38" spans="2:43" ht="16.5" customHeight="1">
      <c r="B38" s="468"/>
      <c r="C38" s="116"/>
      <c r="D38" s="102">
        <v>8</v>
      </c>
      <c r="E38" s="157">
        <v>1637</v>
      </c>
      <c r="F38" s="157">
        <v>4606</v>
      </c>
      <c r="G38" s="157">
        <v>7</v>
      </c>
      <c r="H38" s="157">
        <v>574</v>
      </c>
      <c r="I38" s="157">
        <v>1569</v>
      </c>
      <c r="J38" s="157">
        <v>8</v>
      </c>
      <c r="K38" s="157">
        <v>131</v>
      </c>
      <c r="L38" s="158">
        <v>389</v>
      </c>
      <c r="M38" s="102">
        <v>2</v>
      </c>
      <c r="N38" s="157">
        <v>342</v>
      </c>
      <c r="O38" s="157">
        <v>969</v>
      </c>
      <c r="P38" s="157">
        <v>16</v>
      </c>
      <c r="Q38" s="157">
        <v>1150</v>
      </c>
      <c r="R38" s="157">
        <v>2595</v>
      </c>
      <c r="S38" s="157">
        <v>69</v>
      </c>
      <c r="T38" s="157">
        <v>1157</v>
      </c>
      <c r="U38" s="158">
        <v>2526</v>
      </c>
      <c r="V38" s="102">
        <v>0</v>
      </c>
      <c r="W38" s="157">
        <v>0</v>
      </c>
      <c r="X38" s="157">
        <v>0</v>
      </c>
      <c r="Y38" s="157">
        <v>0</v>
      </c>
      <c r="Z38" s="157">
        <v>0</v>
      </c>
      <c r="AA38" s="157">
        <v>0</v>
      </c>
      <c r="AB38" s="157">
        <v>0</v>
      </c>
      <c r="AC38" s="157">
        <v>0</v>
      </c>
      <c r="AD38" s="158">
        <v>0</v>
      </c>
      <c r="AE38" s="102">
        <v>0</v>
      </c>
      <c r="AF38" s="157">
        <v>0</v>
      </c>
      <c r="AG38" s="157">
        <v>0</v>
      </c>
      <c r="AH38" s="157">
        <v>0</v>
      </c>
      <c r="AI38" s="157">
        <v>0</v>
      </c>
      <c r="AJ38" s="157">
        <v>0</v>
      </c>
      <c r="AK38" s="157">
        <v>1</v>
      </c>
      <c r="AL38" s="157">
        <v>3</v>
      </c>
      <c r="AM38" s="158">
        <v>6</v>
      </c>
      <c r="AN38" s="102">
        <v>111</v>
      </c>
      <c r="AO38" s="157">
        <v>4994</v>
      </c>
      <c r="AP38" s="158">
        <v>12660</v>
      </c>
    </row>
    <row r="39" spans="2:43" ht="17.25" customHeight="1">
      <c r="B39" s="469" t="s">
        <v>121</v>
      </c>
      <c r="C39" s="117" t="s">
        <v>122</v>
      </c>
      <c r="D39" s="356">
        <v>10</v>
      </c>
      <c r="E39" s="357">
        <v>2147</v>
      </c>
      <c r="F39" s="357">
        <v>6682</v>
      </c>
      <c r="G39" s="357">
        <v>5</v>
      </c>
      <c r="H39" s="357">
        <v>380</v>
      </c>
      <c r="I39" s="357">
        <v>884</v>
      </c>
      <c r="J39" s="357">
        <v>8</v>
      </c>
      <c r="K39" s="357">
        <v>96</v>
      </c>
      <c r="L39" s="223">
        <v>281</v>
      </c>
      <c r="M39" s="225">
        <v>0</v>
      </c>
      <c r="N39" s="357">
        <v>0</v>
      </c>
      <c r="O39" s="357">
        <v>0</v>
      </c>
      <c r="P39" s="357">
        <v>18</v>
      </c>
      <c r="Q39" s="357">
        <v>1311</v>
      </c>
      <c r="R39" s="357">
        <v>2914</v>
      </c>
      <c r="S39" s="357">
        <v>41</v>
      </c>
      <c r="T39" s="357">
        <v>760</v>
      </c>
      <c r="U39" s="223">
        <v>1817</v>
      </c>
      <c r="V39" s="225">
        <v>0</v>
      </c>
      <c r="W39" s="357">
        <v>0</v>
      </c>
      <c r="X39" s="357">
        <v>0</v>
      </c>
      <c r="Y39" s="357">
        <v>0</v>
      </c>
      <c r="Z39" s="357">
        <v>0</v>
      </c>
      <c r="AA39" s="357">
        <v>0</v>
      </c>
      <c r="AB39" s="357">
        <v>0</v>
      </c>
      <c r="AC39" s="357">
        <v>0</v>
      </c>
      <c r="AD39" s="358">
        <v>0</v>
      </c>
      <c r="AE39" s="225">
        <v>0</v>
      </c>
      <c r="AF39" s="357">
        <v>0</v>
      </c>
      <c r="AG39" s="357">
        <v>0</v>
      </c>
      <c r="AH39" s="357">
        <v>0</v>
      </c>
      <c r="AI39" s="357">
        <v>0</v>
      </c>
      <c r="AJ39" s="357">
        <v>0</v>
      </c>
      <c r="AK39" s="357">
        <v>0</v>
      </c>
      <c r="AL39" s="357">
        <v>0</v>
      </c>
      <c r="AM39" s="223">
        <v>0</v>
      </c>
      <c r="AN39" s="108">
        <v>82</v>
      </c>
      <c r="AO39" s="104">
        <v>4694</v>
      </c>
      <c r="AP39" s="105">
        <v>12578</v>
      </c>
      <c r="AQ39" s="355"/>
    </row>
    <row r="40" spans="2:43" ht="16.5" customHeight="1">
      <c r="B40" s="467"/>
      <c r="C40" s="115" t="s">
        <v>123</v>
      </c>
      <c r="D40" s="363">
        <v>2</v>
      </c>
      <c r="E40" s="221">
        <v>287</v>
      </c>
      <c r="F40" s="221">
        <v>981</v>
      </c>
      <c r="G40" s="221">
        <v>4</v>
      </c>
      <c r="H40" s="221">
        <v>175</v>
      </c>
      <c r="I40" s="221">
        <v>616</v>
      </c>
      <c r="J40" s="221">
        <v>9</v>
      </c>
      <c r="K40" s="221">
        <v>82</v>
      </c>
      <c r="L40" s="359">
        <v>270</v>
      </c>
      <c r="M40" s="360">
        <v>0</v>
      </c>
      <c r="N40" s="221">
        <v>0</v>
      </c>
      <c r="O40" s="221">
        <v>0</v>
      </c>
      <c r="P40" s="221">
        <v>0</v>
      </c>
      <c r="Q40" s="221">
        <v>0</v>
      </c>
      <c r="R40" s="221">
        <v>0</v>
      </c>
      <c r="S40" s="221">
        <v>16</v>
      </c>
      <c r="T40" s="221">
        <v>173</v>
      </c>
      <c r="U40" s="359">
        <v>350</v>
      </c>
      <c r="V40" s="222">
        <v>0</v>
      </c>
      <c r="W40" s="221">
        <v>0</v>
      </c>
      <c r="X40" s="221">
        <v>0</v>
      </c>
      <c r="Y40" s="221">
        <v>0</v>
      </c>
      <c r="Z40" s="221">
        <v>0</v>
      </c>
      <c r="AA40" s="221">
        <v>0</v>
      </c>
      <c r="AB40" s="221">
        <v>0</v>
      </c>
      <c r="AC40" s="221">
        <v>0</v>
      </c>
      <c r="AD40" s="361">
        <v>0</v>
      </c>
      <c r="AE40" s="222">
        <v>0</v>
      </c>
      <c r="AF40" s="221">
        <v>0</v>
      </c>
      <c r="AG40" s="221">
        <v>0</v>
      </c>
      <c r="AH40" s="221">
        <v>0</v>
      </c>
      <c r="AI40" s="221">
        <v>0</v>
      </c>
      <c r="AJ40" s="221">
        <v>0</v>
      </c>
      <c r="AK40" s="221">
        <v>4</v>
      </c>
      <c r="AL40" s="221">
        <v>35</v>
      </c>
      <c r="AM40" s="359">
        <v>83</v>
      </c>
      <c r="AN40" s="99">
        <v>35</v>
      </c>
      <c r="AO40" s="100">
        <v>752</v>
      </c>
      <c r="AP40" s="101">
        <v>2300</v>
      </c>
    </row>
    <row r="41" spans="2:43" ht="16.5" customHeight="1">
      <c r="B41" s="467"/>
      <c r="C41" s="115" t="s">
        <v>124</v>
      </c>
      <c r="D41" s="222">
        <v>0</v>
      </c>
      <c r="E41" s="365">
        <v>0</v>
      </c>
      <c r="F41" s="365">
        <v>0</v>
      </c>
      <c r="G41" s="365">
        <v>0</v>
      </c>
      <c r="H41" s="365">
        <v>0</v>
      </c>
      <c r="I41" s="365">
        <v>0</v>
      </c>
      <c r="J41" s="365">
        <v>0</v>
      </c>
      <c r="K41" s="365">
        <v>0</v>
      </c>
      <c r="L41" s="220">
        <v>0</v>
      </c>
      <c r="M41" s="222">
        <v>0</v>
      </c>
      <c r="N41" s="365">
        <v>0</v>
      </c>
      <c r="O41" s="365">
        <v>0</v>
      </c>
      <c r="P41" s="365">
        <v>0</v>
      </c>
      <c r="Q41" s="365">
        <v>0</v>
      </c>
      <c r="R41" s="365">
        <v>0</v>
      </c>
      <c r="S41" s="365">
        <v>5</v>
      </c>
      <c r="T41" s="365">
        <v>34</v>
      </c>
      <c r="U41" s="220">
        <v>77</v>
      </c>
      <c r="V41" s="364">
        <v>0</v>
      </c>
      <c r="W41" s="365">
        <v>0</v>
      </c>
      <c r="X41" s="365">
        <v>0</v>
      </c>
      <c r="Y41" s="365">
        <v>0</v>
      </c>
      <c r="Z41" s="365">
        <v>0</v>
      </c>
      <c r="AA41" s="365">
        <v>0</v>
      </c>
      <c r="AB41" s="365">
        <v>0</v>
      </c>
      <c r="AC41" s="365">
        <v>0</v>
      </c>
      <c r="AD41" s="220">
        <v>0</v>
      </c>
      <c r="AE41" s="364">
        <v>0</v>
      </c>
      <c r="AF41" s="365">
        <v>0</v>
      </c>
      <c r="AG41" s="365">
        <v>0</v>
      </c>
      <c r="AH41" s="365">
        <v>0</v>
      </c>
      <c r="AI41" s="365">
        <v>0</v>
      </c>
      <c r="AJ41" s="365">
        <v>0</v>
      </c>
      <c r="AK41" s="365">
        <v>3</v>
      </c>
      <c r="AL41" s="365">
        <v>23</v>
      </c>
      <c r="AM41" s="220">
        <v>42</v>
      </c>
      <c r="AN41" s="99">
        <v>8</v>
      </c>
      <c r="AO41" s="100">
        <v>57</v>
      </c>
      <c r="AP41" s="101">
        <v>119</v>
      </c>
    </row>
    <row r="42" spans="2:43" ht="16.5" customHeight="1">
      <c r="B42" s="468"/>
      <c r="C42" s="116"/>
      <c r="D42" s="102">
        <v>12</v>
      </c>
      <c r="E42" s="157">
        <v>2434</v>
      </c>
      <c r="F42" s="157">
        <v>7663</v>
      </c>
      <c r="G42" s="157">
        <v>9</v>
      </c>
      <c r="H42" s="157">
        <v>555</v>
      </c>
      <c r="I42" s="157">
        <v>1500</v>
      </c>
      <c r="J42" s="157">
        <v>17</v>
      </c>
      <c r="K42" s="157">
        <v>178</v>
      </c>
      <c r="L42" s="158">
        <v>551</v>
      </c>
      <c r="M42" s="102">
        <v>0</v>
      </c>
      <c r="N42" s="157">
        <v>0</v>
      </c>
      <c r="O42" s="157">
        <v>0</v>
      </c>
      <c r="P42" s="157">
        <v>18</v>
      </c>
      <c r="Q42" s="157">
        <v>1311</v>
      </c>
      <c r="R42" s="157">
        <v>2914</v>
      </c>
      <c r="S42" s="157">
        <v>62</v>
      </c>
      <c r="T42" s="157">
        <v>967</v>
      </c>
      <c r="U42" s="158">
        <v>2244</v>
      </c>
      <c r="V42" s="102">
        <v>0</v>
      </c>
      <c r="W42" s="157">
        <v>0</v>
      </c>
      <c r="X42" s="157">
        <v>0</v>
      </c>
      <c r="Y42" s="157">
        <v>0</v>
      </c>
      <c r="Z42" s="157">
        <v>0</v>
      </c>
      <c r="AA42" s="157">
        <v>0</v>
      </c>
      <c r="AB42" s="157">
        <v>0</v>
      </c>
      <c r="AC42" s="157">
        <v>0</v>
      </c>
      <c r="AD42" s="158">
        <v>0</v>
      </c>
      <c r="AE42" s="102">
        <v>0</v>
      </c>
      <c r="AF42" s="157">
        <v>0</v>
      </c>
      <c r="AG42" s="157">
        <v>0</v>
      </c>
      <c r="AH42" s="157">
        <v>0</v>
      </c>
      <c r="AI42" s="157">
        <v>0</v>
      </c>
      <c r="AJ42" s="157">
        <v>0</v>
      </c>
      <c r="AK42" s="157">
        <v>7</v>
      </c>
      <c r="AL42" s="157">
        <v>58</v>
      </c>
      <c r="AM42" s="158">
        <v>125</v>
      </c>
      <c r="AN42" s="102">
        <v>125</v>
      </c>
      <c r="AO42" s="157">
        <v>5503</v>
      </c>
      <c r="AP42" s="158">
        <v>14997</v>
      </c>
      <c r="AQ42" s="355"/>
    </row>
    <row r="43" spans="2:43" ht="16.5" customHeight="1">
      <c r="B43" s="469" t="s">
        <v>125</v>
      </c>
      <c r="C43" s="117" t="s">
        <v>126</v>
      </c>
      <c r="D43" s="225">
        <v>1</v>
      </c>
      <c r="E43" s="357">
        <v>142</v>
      </c>
      <c r="F43" s="357">
        <v>1006</v>
      </c>
      <c r="G43" s="357">
        <v>2</v>
      </c>
      <c r="H43" s="357">
        <v>164</v>
      </c>
      <c r="I43" s="357">
        <v>445</v>
      </c>
      <c r="J43" s="357">
        <v>0</v>
      </c>
      <c r="K43" s="357">
        <v>0</v>
      </c>
      <c r="L43" s="358">
        <v>0</v>
      </c>
      <c r="M43" s="356">
        <v>0</v>
      </c>
      <c r="N43" s="224">
        <v>0</v>
      </c>
      <c r="O43" s="224">
        <v>0</v>
      </c>
      <c r="P43" s="224">
        <v>1</v>
      </c>
      <c r="Q43" s="224">
        <v>48</v>
      </c>
      <c r="R43" s="224">
        <v>100</v>
      </c>
      <c r="S43" s="224">
        <v>4</v>
      </c>
      <c r="T43" s="224">
        <v>23</v>
      </c>
      <c r="U43" s="358">
        <v>58</v>
      </c>
      <c r="V43" s="356">
        <v>0</v>
      </c>
      <c r="W43" s="357">
        <v>0</v>
      </c>
      <c r="X43" s="357">
        <v>0</v>
      </c>
      <c r="Y43" s="357">
        <v>0</v>
      </c>
      <c r="Z43" s="357">
        <v>0</v>
      </c>
      <c r="AA43" s="357">
        <v>0</v>
      </c>
      <c r="AB43" s="357">
        <v>0</v>
      </c>
      <c r="AC43" s="357">
        <v>0</v>
      </c>
      <c r="AD43" s="358">
        <v>0</v>
      </c>
      <c r="AE43" s="356">
        <v>0</v>
      </c>
      <c r="AF43" s="224">
        <v>0</v>
      </c>
      <c r="AG43" s="224">
        <v>0</v>
      </c>
      <c r="AH43" s="224">
        <v>0</v>
      </c>
      <c r="AI43" s="224">
        <v>0</v>
      </c>
      <c r="AJ43" s="224">
        <v>0</v>
      </c>
      <c r="AK43" s="224">
        <v>0</v>
      </c>
      <c r="AL43" s="224">
        <v>0</v>
      </c>
      <c r="AM43" s="358">
        <v>0</v>
      </c>
      <c r="AN43" s="108">
        <v>8</v>
      </c>
      <c r="AO43" s="106">
        <v>377</v>
      </c>
      <c r="AP43" s="107">
        <v>1609</v>
      </c>
    </row>
    <row r="44" spans="2:43" ht="16.5" customHeight="1">
      <c r="B44" s="467"/>
      <c r="C44" s="115" t="s">
        <v>127</v>
      </c>
      <c r="D44" s="360">
        <v>0</v>
      </c>
      <c r="E44" s="221">
        <v>0</v>
      </c>
      <c r="F44" s="221">
        <v>0</v>
      </c>
      <c r="G44" s="221">
        <v>1</v>
      </c>
      <c r="H44" s="221">
        <v>57</v>
      </c>
      <c r="I44" s="221">
        <v>136</v>
      </c>
      <c r="J44" s="221">
        <v>1</v>
      </c>
      <c r="K44" s="221">
        <v>7</v>
      </c>
      <c r="L44" s="361">
        <v>20</v>
      </c>
      <c r="M44" s="222">
        <v>0</v>
      </c>
      <c r="N44" s="365">
        <v>0</v>
      </c>
      <c r="O44" s="365">
        <v>0</v>
      </c>
      <c r="P44" s="365">
        <v>0</v>
      </c>
      <c r="Q44" s="365">
        <v>0</v>
      </c>
      <c r="R44" s="365">
        <v>0</v>
      </c>
      <c r="S44" s="365">
        <v>1</v>
      </c>
      <c r="T44" s="365">
        <v>8</v>
      </c>
      <c r="U44" s="220">
        <v>30</v>
      </c>
      <c r="V44" s="363">
        <v>0</v>
      </c>
      <c r="W44" s="221">
        <v>0</v>
      </c>
      <c r="X44" s="221">
        <v>0</v>
      </c>
      <c r="Y44" s="221">
        <v>0</v>
      </c>
      <c r="Z44" s="221">
        <v>0</v>
      </c>
      <c r="AA44" s="221">
        <v>0</v>
      </c>
      <c r="AB44" s="221">
        <v>0</v>
      </c>
      <c r="AC44" s="221">
        <v>0</v>
      </c>
      <c r="AD44" s="220">
        <v>0</v>
      </c>
      <c r="AE44" s="222">
        <v>0</v>
      </c>
      <c r="AF44" s="362">
        <v>0</v>
      </c>
      <c r="AG44" s="362">
        <v>0</v>
      </c>
      <c r="AH44" s="362">
        <v>0</v>
      </c>
      <c r="AI44" s="362">
        <v>0</v>
      </c>
      <c r="AJ44" s="362">
        <v>0</v>
      </c>
      <c r="AK44" s="362">
        <v>0</v>
      </c>
      <c r="AL44" s="362">
        <v>0</v>
      </c>
      <c r="AM44" s="220">
        <v>0</v>
      </c>
      <c r="AN44" s="99">
        <v>3</v>
      </c>
      <c r="AO44" s="100">
        <v>72</v>
      </c>
      <c r="AP44" s="101">
        <v>186</v>
      </c>
      <c r="AQ44" s="355"/>
    </row>
    <row r="45" spans="2:43" ht="16.5" customHeight="1">
      <c r="B45" s="467"/>
      <c r="C45" s="115" t="s">
        <v>128</v>
      </c>
      <c r="D45" s="222">
        <v>0</v>
      </c>
      <c r="E45" s="362">
        <v>0</v>
      </c>
      <c r="F45" s="362">
        <v>0</v>
      </c>
      <c r="G45" s="362">
        <v>0</v>
      </c>
      <c r="H45" s="362">
        <v>0</v>
      </c>
      <c r="I45" s="362">
        <v>0</v>
      </c>
      <c r="J45" s="362">
        <v>3</v>
      </c>
      <c r="K45" s="362">
        <v>30</v>
      </c>
      <c r="L45" s="361">
        <v>98</v>
      </c>
      <c r="M45" s="360">
        <v>0</v>
      </c>
      <c r="N45" s="362">
        <v>0</v>
      </c>
      <c r="O45" s="362">
        <v>0</v>
      </c>
      <c r="P45" s="362">
        <v>0</v>
      </c>
      <c r="Q45" s="362">
        <v>0</v>
      </c>
      <c r="R45" s="362">
        <v>0</v>
      </c>
      <c r="S45" s="362">
        <v>11</v>
      </c>
      <c r="T45" s="362">
        <v>67</v>
      </c>
      <c r="U45" s="220">
        <v>207</v>
      </c>
      <c r="V45" s="222">
        <v>0</v>
      </c>
      <c r="W45" s="362">
        <v>0</v>
      </c>
      <c r="X45" s="362">
        <v>0</v>
      </c>
      <c r="Y45" s="362">
        <v>0</v>
      </c>
      <c r="Z45" s="362">
        <v>0</v>
      </c>
      <c r="AA45" s="362">
        <v>0</v>
      </c>
      <c r="AB45" s="362">
        <v>0</v>
      </c>
      <c r="AC45" s="362">
        <v>0</v>
      </c>
      <c r="AD45" s="220">
        <v>0</v>
      </c>
      <c r="AE45" s="364">
        <v>0</v>
      </c>
      <c r="AF45" s="221">
        <v>0</v>
      </c>
      <c r="AG45" s="221">
        <v>0</v>
      </c>
      <c r="AH45" s="221">
        <v>0</v>
      </c>
      <c r="AI45" s="221">
        <v>0</v>
      </c>
      <c r="AJ45" s="221">
        <v>0</v>
      </c>
      <c r="AK45" s="221">
        <v>0</v>
      </c>
      <c r="AL45" s="221">
        <v>0</v>
      </c>
      <c r="AM45" s="366">
        <v>0</v>
      </c>
      <c r="AN45" s="99">
        <v>14</v>
      </c>
      <c r="AO45" s="100">
        <v>97</v>
      </c>
      <c r="AP45" s="101">
        <v>305</v>
      </c>
    </row>
    <row r="46" spans="2:43" ht="16.5" customHeight="1">
      <c r="B46" s="467"/>
      <c r="C46" s="115" t="s">
        <v>129</v>
      </c>
      <c r="D46" s="222">
        <v>0</v>
      </c>
      <c r="E46" s="221">
        <v>0</v>
      </c>
      <c r="F46" s="221">
        <v>0</v>
      </c>
      <c r="G46" s="221">
        <v>0</v>
      </c>
      <c r="H46" s="221">
        <v>0</v>
      </c>
      <c r="I46" s="221">
        <v>0</v>
      </c>
      <c r="J46" s="221">
        <v>0</v>
      </c>
      <c r="K46" s="221">
        <v>0</v>
      </c>
      <c r="L46" s="220">
        <v>0</v>
      </c>
      <c r="M46" s="222">
        <v>0</v>
      </c>
      <c r="N46" s="221">
        <v>0</v>
      </c>
      <c r="O46" s="221">
        <v>0</v>
      </c>
      <c r="P46" s="221">
        <v>0</v>
      </c>
      <c r="Q46" s="221">
        <v>0</v>
      </c>
      <c r="R46" s="221">
        <v>0</v>
      </c>
      <c r="S46" s="221">
        <v>0</v>
      </c>
      <c r="T46" s="221">
        <v>0</v>
      </c>
      <c r="U46" s="359">
        <v>0</v>
      </c>
      <c r="V46" s="222">
        <v>0</v>
      </c>
      <c r="W46" s="221">
        <v>0</v>
      </c>
      <c r="X46" s="221">
        <v>0</v>
      </c>
      <c r="Y46" s="221">
        <v>0</v>
      </c>
      <c r="Z46" s="221">
        <v>0</v>
      </c>
      <c r="AA46" s="221">
        <v>0</v>
      </c>
      <c r="AB46" s="221">
        <v>0</v>
      </c>
      <c r="AC46" s="221">
        <v>0</v>
      </c>
      <c r="AD46" s="366">
        <v>0</v>
      </c>
      <c r="AE46" s="222">
        <v>0</v>
      </c>
      <c r="AF46" s="362">
        <v>0</v>
      </c>
      <c r="AG46" s="362">
        <v>0</v>
      </c>
      <c r="AH46" s="362">
        <v>0</v>
      </c>
      <c r="AI46" s="362">
        <v>0</v>
      </c>
      <c r="AJ46" s="362">
        <v>0</v>
      </c>
      <c r="AK46" s="362">
        <v>0</v>
      </c>
      <c r="AL46" s="362">
        <v>0</v>
      </c>
      <c r="AM46" s="220">
        <v>0</v>
      </c>
      <c r="AN46" s="99">
        <v>0</v>
      </c>
      <c r="AO46" s="100">
        <v>0</v>
      </c>
      <c r="AP46" s="101">
        <v>0</v>
      </c>
      <c r="AQ46" s="355"/>
    </row>
    <row r="47" spans="2:43" ht="16.5" customHeight="1">
      <c r="B47" s="467"/>
      <c r="C47" s="115" t="s">
        <v>130</v>
      </c>
      <c r="D47" s="222">
        <v>0</v>
      </c>
      <c r="E47" s="362">
        <v>0</v>
      </c>
      <c r="F47" s="362">
        <v>0</v>
      </c>
      <c r="G47" s="362">
        <v>0</v>
      </c>
      <c r="H47" s="362">
        <v>0</v>
      </c>
      <c r="I47" s="362">
        <v>0</v>
      </c>
      <c r="J47" s="362">
        <v>0</v>
      </c>
      <c r="K47" s="362">
        <v>0</v>
      </c>
      <c r="L47" s="220">
        <v>0</v>
      </c>
      <c r="M47" s="360">
        <v>0</v>
      </c>
      <c r="N47" s="221">
        <v>0</v>
      </c>
      <c r="O47" s="221">
        <v>0</v>
      </c>
      <c r="P47" s="221">
        <v>0</v>
      </c>
      <c r="Q47" s="221">
        <v>0</v>
      </c>
      <c r="R47" s="221">
        <v>0</v>
      </c>
      <c r="S47" s="221">
        <v>0</v>
      </c>
      <c r="T47" s="221">
        <v>0</v>
      </c>
      <c r="U47" s="361">
        <v>0</v>
      </c>
      <c r="V47" s="222">
        <v>0</v>
      </c>
      <c r="W47" s="221">
        <v>0</v>
      </c>
      <c r="X47" s="221">
        <v>0</v>
      </c>
      <c r="Y47" s="221">
        <v>0</v>
      </c>
      <c r="Z47" s="221">
        <v>0</v>
      </c>
      <c r="AA47" s="221">
        <v>0</v>
      </c>
      <c r="AB47" s="221">
        <v>0</v>
      </c>
      <c r="AC47" s="221">
        <v>0</v>
      </c>
      <c r="AD47" s="359">
        <v>0</v>
      </c>
      <c r="AE47" s="222">
        <v>0</v>
      </c>
      <c r="AF47" s="221">
        <v>0</v>
      </c>
      <c r="AG47" s="221">
        <v>0</v>
      </c>
      <c r="AH47" s="221">
        <v>0</v>
      </c>
      <c r="AI47" s="221">
        <v>0</v>
      </c>
      <c r="AJ47" s="221">
        <v>0</v>
      </c>
      <c r="AK47" s="221">
        <v>0</v>
      </c>
      <c r="AL47" s="221">
        <v>0</v>
      </c>
      <c r="AM47" s="220">
        <v>0</v>
      </c>
      <c r="AN47" s="99">
        <v>0</v>
      </c>
      <c r="AO47" s="100">
        <v>0</v>
      </c>
      <c r="AP47" s="101">
        <v>0</v>
      </c>
      <c r="AQ47" s="355"/>
    </row>
    <row r="48" spans="2:43" ht="16.5" customHeight="1">
      <c r="B48" s="467"/>
      <c r="C48" s="115" t="s">
        <v>131</v>
      </c>
      <c r="D48" s="360">
        <v>0</v>
      </c>
      <c r="E48" s="221">
        <v>0</v>
      </c>
      <c r="F48" s="221">
        <v>0</v>
      </c>
      <c r="G48" s="221">
        <v>0</v>
      </c>
      <c r="H48" s="221">
        <v>0</v>
      </c>
      <c r="I48" s="221">
        <v>0</v>
      </c>
      <c r="J48" s="221">
        <v>0</v>
      </c>
      <c r="K48" s="221">
        <v>0</v>
      </c>
      <c r="L48" s="220">
        <v>0</v>
      </c>
      <c r="M48" s="222">
        <v>0</v>
      </c>
      <c r="N48" s="362">
        <v>0</v>
      </c>
      <c r="O48" s="362">
        <v>0</v>
      </c>
      <c r="P48" s="362">
        <v>1</v>
      </c>
      <c r="Q48" s="362">
        <v>51</v>
      </c>
      <c r="R48" s="362">
        <v>100</v>
      </c>
      <c r="S48" s="362">
        <v>4</v>
      </c>
      <c r="T48" s="362">
        <v>75</v>
      </c>
      <c r="U48" s="220">
        <v>130</v>
      </c>
      <c r="V48" s="360">
        <v>0</v>
      </c>
      <c r="W48" s="365">
        <v>0</v>
      </c>
      <c r="X48" s="365">
        <v>0</v>
      </c>
      <c r="Y48" s="365">
        <v>0</v>
      </c>
      <c r="Z48" s="365">
        <v>0</v>
      </c>
      <c r="AA48" s="365">
        <v>0</v>
      </c>
      <c r="AB48" s="365">
        <v>0</v>
      </c>
      <c r="AC48" s="365">
        <v>0</v>
      </c>
      <c r="AD48" s="220">
        <v>0</v>
      </c>
      <c r="AE48" s="363">
        <v>0</v>
      </c>
      <c r="AF48" s="362">
        <v>0</v>
      </c>
      <c r="AG48" s="362">
        <v>0</v>
      </c>
      <c r="AH48" s="362">
        <v>0</v>
      </c>
      <c r="AI48" s="362">
        <v>0</v>
      </c>
      <c r="AJ48" s="362">
        <v>0</v>
      </c>
      <c r="AK48" s="362">
        <v>0</v>
      </c>
      <c r="AL48" s="362">
        <v>0</v>
      </c>
      <c r="AM48" s="366">
        <v>0</v>
      </c>
      <c r="AN48" s="99">
        <v>5</v>
      </c>
      <c r="AO48" s="100">
        <v>126</v>
      </c>
      <c r="AP48" s="101">
        <v>230</v>
      </c>
    </row>
    <row r="49" spans="2:43" ht="16.5" customHeight="1">
      <c r="B49" s="467"/>
      <c r="C49" s="115" t="s">
        <v>132</v>
      </c>
      <c r="D49" s="222">
        <v>0</v>
      </c>
      <c r="E49" s="362">
        <v>0</v>
      </c>
      <c r="F49" s="362">
        <v>0</v>
      </c>
      <c r="G49" s="362">
        <v>0</v>
      </c>
      <c r="H49" s="362">
        <v>0</v>
      </c>
      <c r="I49" s="362">
        <v>0</v>
      </c>
      <c r="J49" s="362">
        <v>0</v>
      </c>
      <c r="K49" s="362">
        <v>0</v>
      </c>
      <c r="L49" s="220">
        <v>0</v>
      </c>
      <c r="M49" s="360">
        <v>0</v>
      </c>
      <c r="N49" s="221">
        <v>0</v>
      </c>
      <c r="O49" s="221">
        <v>0</v>
      </c>
      <c r="P49" s="221">
        <v>0</v>
      </c>
      <c r="Q49" s="221">
        <v>0</v>
      </c>
      <c r="R49" s="221">
        <v>0</v>
      </c>
      <c r="S49" s="221">
        <v>1</v>
      </c>
      <c r="T49" s="221">
        <v>45</v>
      </c>
      <c r="U49" s="359">
        <v>70</v>
      </c>
      <c r="V49" s="222">
        <v>0</v>
      </c>
      <c r="W49" s="362">
        <v>0</v>
      </c>
      <c r="X49" s="362">
        <v>0</v>
      </c>
      <c r="Y49" s="362">
        <v>0</v>
      </c>
      <c r="Z49" s="362">
        <v>0</v>
      </c>
      <c r="AA49" s="362">
        <v>0</v>
      </c>
      <c r="AB49" s="362">
        <v>0</v>
      </c>
      <c r="AC49" s="362">
        <v>0</v>
      </c>
      <c r="AD49" s="220">
        <v>0</v>
      </c>
      <c r="AE49" s="363">
        <v>0</v>
      </c>
      <c r="AF49" s="221">
        <v>0</v>
      </c>
      <c r="AG49" s="221">
        <v>0</v>
      </c>
      <c r="AH49" s="221">
        <v>0</v>
      </c>
      <c r="AI49" s="221">
        <v>0</v>
      </c>
      <c r="AJ49" s="221">
        <v>0</v>
      </c>
      <c r="AK49" s="221">
        <v>0</v>
      </c>
      <c r="AL49" s="221">
        <v>0</v>
      </c>
      <c r="AM49" s="359">
        <v>0</v>
      </c>
      <c r="AN49" s="99">
        <v>1</v>
      </c>
      <c r="AO49" s="100">
        <v>45</v>
      </c>
      <c r="AP49" s="101">
        <v>70</v>
      </c>
      <c r="AQ49" s="355"/>
    </row>
    <row r="50" spans="2:43" ht="16.5" customHeight="1">
      <c r="B50" s="467"/>
      <c r="C50" s="115" t="s">
        <v>133</v>
      </c>
      <c r="D50" s="364">
        <v>0</v>
      </c>
      <c r="E50" s="221">
        <v>0</v>
      </c>
      <c r="F50" s="221">
        <v>0</v>
      </c>
      <c r="G50" s="221">
        <v>1</v>
      </c>
      <c r="H50" s="221">
        <v>33</v>
      </c>
      <c r="I50" s="221">
        <v>116</v>
      </c>
      <c r="J50" s="221">
        <v>0</v>
      </c>
      <c r="K50" s="221">
        <v>0</v>
      </c>
      <c r="L50" s="359">
        <v>0</v>
      </c>
      <c r="M50" s="222">
        <v>0</v>
      </c>
      <c r="N50" s="365">
        <v>0</v>
      </c>
      <c r="O50" s="365">
        <v>0</v>
      </c>
      <c r="P50" s="365">
        <v>0</v>
      </c>
      <c r="Q50" s="365">
        <v>0</v>
      </c>
      <c r="R50" s="365">
        <v>0</v>
      </c>
      <c r="S50" s="365">
        <v>3</v>
      </c>
      <c r="T50" s="365">
        <v>49</v>
      </c>
      <c r="U50" s="361">
        <v>129</v>
      </c>
      <c r="V50" s="364">
        <v>0</v>
      </c>
      <c r="W50" s="221">
        <v>0</v>
      </c>
      <c r="X50" s="221">
        <v>0</v>
      </c>
      <c r="Y50" s="221">
        <v>0</v>
      </c>
      <c r="Z50" s="221">
        <v>0</v>
      </c>
      <c r="AA50" s="221">
        <v>0</v>
      </c>
      <c r="AB50" s="221">
        <v>0</v>
      </c>
      <c r="AC50" s="221">
        <v>0</v>
      </c>
      <c r="AD50" s="220">
        <v>0</v>
      </c>
      <c r="AE50" s="363">
        <v>0</v>
      </c>
      <c r="AF50" s="362">
        <v>0</v>
      </c>
      <c r="AG50" s="362">
        <v>0</v>
      </c>
      <c r="AH50" s="362">
        <v>0</v>
      </c>
      <c r="AI50" s="362">
        <v>0</v>
      </c>
      <c r="AJ50" s="362">
        <v>0</v>
      </c>
      <c r="AK50" s="362">
        <v>1</v>
      </c>
      <c r="AL50" s="362">
        <v>9</v>
      </c>
      <c r="AM50" s="220">
        <v>13</v>
      </c>
      <c r="AN50" s="99">
        <v>5</v>
      </c>
      <c r="AO50" s="100">
        <v>91</v>
      </c>
      <c r="AP50" s="101">
        <v>258</v>
      </c>
      <c r="AQ50" s="355"/>
    </row>
    <row r="51" spans="2:43" ht="16.5" customHeight="1">
      <c r="B51" s="467"/>
      <c r="C51" s="115" t="s">
        <v>134</v>
      </c>
      <c r="D51" s="364">
        <v>0</v>
      </c>
      <c r="E51" s="221">
        <v>0</v>
      </c>
      <c r="F51" s="221">
        <v>0</v>
      </c>
      <c r="G51" s="221">
        <v>0</v>
      </c>
      <c r="H51" s="221">
        <v>0</v>
      </c>
      <c r="I51" s="221">
        <v>0</v>
      </c>
      <c r="J51" s="221">
        <v>0</v>
      </c>
      <c r="K51" s="221">
        <v>0</v>
      </c>
      <c r="L51" s="220">
        <v>0</v>
      </c>
      <c r="M51" s="222">
        <v>0</v>
      </c>
      <c r="N51" s="365">
        <v>0</v>
      </c>
      <c r="O51" s="365">
        <v>0</v>
      </c>
      <c r="P51" s="365">
        <v>0</v>
      </c>
      <c r="Q51" s="365">
        <v>0</v>
      </c>
      <c r="R51" s="365">
        <v>0</v>
      </c>
      <c r="S51" s="365">
        <v>3</v>
      </c>
      <c r="T51" s="365">
        <v>52</v>
      </c>
      <c r="U51" s="361">
        <v>101</v>
      </c>
      <c r="V51" s="360">
        <v>0</v>
      </c>
      <c r="W51" s="362">
        <v>0</v>
      </c>
      <c r="X51" s="362">
        <v>0</v>
      </c>
      <c r="Y51" s="362">
        <v>0</v>
      </c>
      <c r="Z51" s="362">
        <v>0</v>
      </c>
      <c r="AA51" s="362">
        <v>0</v>
      </c>
      <c r="AB51" s="362">
        <v>0</v>
      </c>
      <c r="AC51" s="362">
        <v>0</v>
      </c>
      <c r="AD51" s="366">
        <v>0</v>
      </c>
      <c r="AE51" s="363">
        <v>0</v>
      </c>
      <c r="AF51" s="367">
        <v>0</v>
      </c>
      <c r="AG51" s="221">
        <v>0</v>
      </c>
      <c r="AH51" s="221">
        <v>0</v>
      </c>
      <c r="AI51" s="221">
        <v>0</v>
      </c>
      <c r="AJ51" s="221">
        <v>0</v>
      </c>
      <c r="AK51" s="221">
        <v>0</v>
      </c>
      <c r="AL51" s="221">
        <v>0</v>
      </c>
      <c r="AM51" s="361">
        <v>0</v>
      </c>
      <c r="AN51" s="99">
        <v>3</v>
      </c>
      <c r="AO51" s="100">
        <v>52</v>
      </c>
      <c r="AP51" s="101">
        <v>101</v>
      </c>
      <c r="AQ51" s="355"/>
    </row>
    <row r="52" spans="2:43" ht="16.5" customHeight="1">
      <c r="B52" s="467"/>
      <c r="C52" s="115" t="s">
        <v>135</v>
      </c>
      <c r="D52" s="364">
        <v>0</v>
      </c>
      <c r="E52" s="365">
        <v>0</v>
      </c>
      <c r="F52" s="365">
        <v>0</v>
      </c>
      <c r="G52" s="365">
        <v>0</v>
      </c>
      <c r="H52" s="365">
        <v>0</v>
      </c>
      <c r="I52" s="365">
        <v>0</v>
      </c>
      <c r="J52" s="365">
        <v>0</v>
      </c>
      <c r="K52" s="365">
        <v>0</v>
      </c>
      <c r="L52" s="366">
        <v>0</v>
      </c>
      <c r="M52" s="364">
        <v>0</v>
      </c>
      <c r="N52" s="365">
        <v>0</v>
      </c>
      <c r="O52" s="365">
        <v>0</v>
      </c>
      <c r="P52" s="365">
        <v>0</v>
      </c>
      <c r="Q52" s="365">
        <v>0</v>
      </c>
      <c r="R52" s="365">
        <v>0</v>
      </c>
      <c r="S52" s="365">
        <v>1</v>
      </c>
      <c r="T52" s="365">
        <v>19</v>
      </c>
      <c r="U52" s="220">
        <v>41</v>
      </c>
      <c r="V52" s="222">
        <v>0</v>
      </c>
      <c r="W52" s="221">
        <v>0</v>
      </c>
      <c r="X52" s="221">
        <v>0</v>
      </c>
      <c r="Y52" s="221">
        <v>0</v>
      </c>
      <c r="Z52" s="221">
        <v>0</v>
      </c>
      <c r="AA52" s="221">
        <v>0</v>
      </c>
      <c r="AB52" s="221">
        <v>0</v>
      </c>
      <c r="AC52" s="221">
        <v>0</v>
      </c>
      <c r="AD52" s="366">
        <v>0</v>
      </c>
      <c r="AE52" s="222">
        <v>0</v>
      </c>
      <c r="AF52" s="221">
        <v>0</v>
      </c>
      <c r="AG52" s="365">
        <v>0</v>
      </c>
      <c r="AH52" s="365">
        <v>0</v>
      </c>
      <c r="AI52" s="365">
        <v>0</v>
      </c>
      <c r="AJ52" s="365">
        <v>0</v>
      </c>
      <c r="AK52" s="365">
        <v>3</v>
      </c>
      <c r="AL52" s="365">
        <v>39</v>
      </c>
      <c r="AM52" s="220">
        <v>106</v>
      </c>
      <c r="AN52" s="99">
        <v>4</v>
      </c>
      <c r="AO52" s="100">
        <v>58</v>
      </c>
      <c r="AP52" s="101">
        <v>147</v>
      </c>
      <c r="AQ52" s="355"/>
    </row>
    <row r="53" spans="2:43" ht="16.5" customHeight="1">
      <c r="B53" s="468"/>
      <c r="C53" s="116"/>
      <c r="D53" s="102">
        <v>1</v>
      </c>
      <c r="E53" s="157">
        <v>142</v>
      </c>
      <c r="F53" s="157">
        <v>1006</v>
      </c>
      <c r="G53" s="157">
        <v>4</v>
      </c>
      <c r="H53" s="157">
        <v>254</v>
      </c>
      <c r="I53" s="157">
        <v>697</v>
      </c>
      <c r="J53" s="157">
        <v>4</v>
      </c>
      <c r="K53" s="157">
        <v>37</v>
      </c>
      <c r="L53" s="158">
        <v>118</v>
      </c>
      <c r="M53" s="102">
        <v>0</v>
      </c>
      <c r="N53" s="157">
        <v>0</v>
      </c>
      <c r="O53" s="157">
        <v>0</v>
      </c>
      <c r="P53" s="157">
        <v>2</v>
      </c>
      <c r="Q53" s="157">
        <v>99</v>
      </c>
      <c r="R53" s="157">
        <v>200</v>
      </c>
      <c r="S53" s="157">
        <v>28</v>
      </c>
      <c r="T53" s="157">
        <v>338</v>
      </c>
      <c r="U53" s="158">
        <v>766</v>
      </c>
      <c r="V53" s="102">
        <v>0</v>
      </c>
      <c r="W53" s="157">
        <v>0</v>
      </c>
      <c r="X53" s="157">
        <v>0</v>
      </c>
      <c r="Y53" s="157">
        <v>0</v>
      </c>
      <c r="Z53" s="157">
        <v>0</v>
      </c>
      <c r="AA53" s="157">
        <v>0</v>
      </c>
      <c r="AB53" s="157">
        <v>0</v>
      </c>
      <c r="AC53" s="157">
        <v>0</v>
      </c>
      <c r="AD53" s="158">
        <v>0</v>
      </c>
      <c r="AE53" s="102">
        <v>0</v>
      </c>
      <c r="AF53" s="157">
        <v>0</v>
      </c>
      <c r="AG53" s="157">
        <v>0</v>
      </c>
      <c r="AH53" s="157">
        <v>0</v>
      </c>
      <c r="AI53" s="157">
        <v>0</v>
      </c>
      <c r="AJ53" s="157">
        <v>0</v>
      </c>
      <c r="AK53" s="157">
        <v>4</v>
      </c>
      <c r="AL53" s="157">
        <v>48</v>
      </c>
      <c r="AM53" s="158">
        <v>119</v>
      </c>
      <c r="AN53" s="102">
        <v>43</v>
      </c>
      <c r="AO53" s="157">
        <v>918</v>
      </c>
      <c r="AP53" s="158">
        <v>2906</v>
      </c>
      <c r="AQ53" s="355"/>
    </row>
    <row r="54" spans="2:43" ht="16.5" customHeight="1">
      <c r="B54" s="464" t="s">
        <v>81</v>
      </c>
      <c r="C54" s="465"/>
      <c r="D54" s="109">
        <v>75</v>
      </c>
      <c r="E54" s="110">
        <v>17334</v>
      </c>
      <c r="F54" s="110">
        <v>56456</v>
      </c>
      <c r="G54" s="110">
        <v>54</v>
      </c>
      <c r="H54" s="110">
        <v>3355</v>
      </c>
      <c r="I54" s="110">
        <v>10029</v>
      </c>
      <c r="J54" s="110">
        <v>67</v>
      </c>
      <c r="K54" s="110">
        <v>923</v>
      </c>
      <c r="L54" s="111">
        <v>2879</v>
      </c>
      <c r="M54" s="109">
        <v>31</v>
      </c>
      <c r="N54" s="110">
        <v>6039</v>
      </c>
      <c r="O54" s="110">
        <v>14563</v>
      </c>
      <c r="P54" s="110">
        <v>130</v>
      </c>
      <c r="Q54" s="110">
        <v>9772</v>
      </c>
      <c r="R54" s="110">
        <v>22092</v>
      </c>
      <c r="S54" s="110">
        <v>490</v>
      </c>
      <c r="T54" s="110">
        <v>7821</v>
      </c>
      <c r="U54" s="111">
        <v>19208</v>
      </c>
      <c r="V54" s="109">
        <v>26</v>
      </c>
      <c r="W54" s="110">
        <v>6176</v>
      </c>
      <c r="X54" s="110">
        <v>15839</v>
      </c>
      <c r="Y54" s="110">
        <v>10</v>
      </c>
      <c r="Z54" s="110">
        <v>908</v>
      </c>
      <c r="AA54" s="110">
        <v>2269</v>
      </c>
      <c r="AB54" s="110">
        <v>2</v>
      </c>
      <c r="AC54" s="110">
        <v>15</v>
      </c>
      <c r="AD54" s="111">
        <v>48</v>
      </c>
      <c r="AE54" s="109">
        <v>0</v>
      </c>
      <c r="AF54" s="110">
        <v>0</v>
      </c>
      <c r="AG54" s="110">
        <v>0</v>
      </c>
      <c r="AH54" s="110">
        <v>0</v>
      </c>
      <c r="AI54" s="110">
        <v>0</v>
      </c>
      <c r="AJ54" s="110">
        <v>0</v>
      </c>
      <c r="AK54" s="110">
        <v>23</v>
      </c>
      <c r="AL54" s="110">
        <v>244</v>
      </c>
      <c r="AM54" s="111">
        <v>639</v>
      </c>
      <c r="AN54" s="112">
        <v>908</v>
      </c>
      <c r="AO54" s="113">
        <v>52587</v>
      </c>
      <c r="AP54" s="114">
        <v>144022</v>
      </c>
    </row>
    <row r="55" spans="2:43" ht="3" customHeight="1">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8"/>
      <c r="AO55" s="98"/>
      <c r="AP55" s="98"/>
    </row>
    <row r="56" spans="2:43">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8"/>
      <c r="AO56" s="98"/>
      <c r="AP56" s="98"/>
    </row>
    <row r="57" spans="2:43">
      <c r="AN57" s="98"/>
      <c r="AO57" s="98"/>
      <c r="AP57" s="98"/>
    </row>
    <row r="58" spans="2:43">
      <c r="D58" s="98"/>
      <c r="E58" s="98"/>
      <c r="F58" s="98"/>
    </row>
  </sheetData>
  <mergeCells count="26">
    <mergeCell ref="AJ3:AP3"/>
    <mergeCell ref="AN4:AP5"/>
    <mergeCell ref="D5:F5"/>
    <mergeCell ref="G5:I5"/>
    <mergeCell ref="J5:L5"/>
    <mergeCell ref="M5:O5"/>
    <mergeCell ref="P5:R5"/>
    <mergeCell ref="S5:U5"/>
    <mergeCell ref="V5:X5"/>
    <mergeCell ref="AE4:AM4"/>
    <mergeCell ref="AE5:AG5"/>
    <mergeCell ref="AH5:AJ5"/>
    <mergeCell ref="AK5:AM5"/>
    <mergeCell ref="Y5:AA5"/>
    <mergeCell ref="AB5:AD5"/>
    <mergeCell ref="V4:AD4"/>
    <mergeCell ref="B4:C6"/>
    <mergeCell ref="D4:L4"/>
    <mergeCell ref="M4:U4"/>
    <mergeCell ref="B54:C54"/>
    <mergeCell ref="B7:B14"/>
    <mergeCell ref="B15:B25"/>
    <mergeCell ref="B26:B35"/>
    <mergeCell ref="B36:B38"/>
    <mergeCell ref="B39:B42"/>
    <mergeCell ref="B43:B53"/>
  </mergeCells>
  <phoneticPr fontId="7"/>
  <printOptions horizontalCentered="1"/>
  <pageMargins left="0.78740157480314965" right="0.59055118110236227" top="0.51181102362204722" bottom="0" header="0" footer="0"/>
  <pageSetup paperSize="9" scale="57" orientation="landscape" r:id="rId1"/>
  <headerFooter scaleWithDoc="0" alignWithMargins="0">
    <oddFooter>&amp;C7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4"/>
    <pageSetUpPr fitToPage="1"/>
  </sheetPr>
  <dimension ref="A1:BI45"/>
  <sheetViews>
    <sheetView showGridLines="0" view="pageBreakPreview" topLeftCell="A2" zoomScale="80" zoomScaleNormal="100" zoomScaleSheetLayoutView="80" workbookViewId="0">
      <pane xSplit="1" ySplit="5" topLeftCell="B24" activePane="bottomRight" state="frozen"/>
      <selection activeCell="B146" sqref="B146"/>
      <selection pane="topRight" activeCell="B146" sqref="B146"/>
      <selection pane="bottomLeft" activeCell="B146" sqref="B146"/>
      <selection pane="bottomRight" activeCell="C49" sqref="C49"/>
    </sheetView>
  </sheetViews>
  <sheetFormatPr defaultColWidth="5.26953125" defaultRowHeight="30" customHeight="1"/>
  <cols>
    <col min="1" max="1" width="8.7265625" style="5" customWidth="1"/>
    <col min="2" max="22" width="9.36328125" style="3" customWidth="1"/>
    <col min="23" max="23" width="19.26953125" style="3" bestFit="1" customWidth="1"/>
    <col min="24" max="24" width="5.26953125" style="3" customWidth="1"/>
    <col min="25" max="25" width="2.6328125" style="3" customWidth="1"/>
    <col min="26" max="32" width="7.6328125" style="3" customWidth="1"/>
    <col min="33" max="33" width="8.90625" style="3" customWidth="1"/>
    <col min="34" max="34" width="6.6328125" style="3" customWidth="1"/>
    <col min="35" max="35" width="5.90625" style="3" bestFit="1" customWidth="1"/>
    <col min="36" max="36" width="8.36328125" style="3" bestFit="1" customWidth="1"/>
    <col min="37" max="38" width="5.26953125" style="3"/>
    <col min="39" max="42" width="3.08984375" style="3" customWidth="1"/>
    <col min="43" max="45" width="3.26953125" style="3" customWidth="1"/>
    <col min="46" max="46" width="0.36328125" style="3" customWidth="1"/>
    <col min="47" max="61" width="3.26953125" style="3" customWidth="1"/>
    <col min="62" max="16384" width="5.26953125" style="3"/>
  </cols>
  <sheetData>
    <row r="1" spans="1:61" ht="21" customHeight="1">
      <c r="A1" s="2"/>
      <c r="B1" s="18"/>
      <c r="C1" s="18"/>
      <c r="D1" s="18"/>
      <c r="E1" s="18"/>
      <c r="F1" s="18"/>
      <c r="G1" s="18"/>
      <c r="H1" s="18"/>
      <c r="I1" s="18"/>
      <c r="J1" s="18"/>
      <c r="K1" s="18"/>
      <c r="L1" s="18"/>
      <c r="M1" s="18"/>
      <c r="N1" s="18"/>
      <c r="O1" s="18"/>
      <c r="P1" s="18"/>
      <c r="Q1" s="18"/>
      <c r="R1" s="18"/>
      <c r="S1" s="18"/>
      <c r="T1" s="18"/>
      <c r="U1" s="18"/>
      <c r="V1" s="18"/>
      <c r="W1" s="18"/>
    </row>
    <row r="2" spans="1:61" ht="21" customHeight="1">
      <c r="A2" s="19" t="s">
        <v>136</v>
      </c>
      <c r="V2" s="20"/>
      <c r="W2" s="20"/>
    </row>
    <row r="3" spans="1:61" s="255" customFormat="1" ht="21" customHeight="1">
      <c r="A3" s="254"/>
      <c r="W3" s="256"/>
      <c r="X3" s="6"/>
      <c r="Z3" s="6"/>
      <c r="AA3" s="6"/>
      <c r="AB3" s="6"/>
      <c r="AC3" s="6"/>
      <c r="AD3" s="6"/>
      <c r="AE3" s="6"/>
      <c r="AF3" s="6"/>
    </row>
    <row r="4" spans="1:61" s="21" customFormat="1" ht="21" customHeight="1">
      <c r="A4" s="519"/>
      <c r="B4" s="520" t="s">
        <v>55</v>
      </c>
      <c r="C4" s="517"/>
      <c r="D4" s="517"/>
      <c r="E4" s="517"/>
      <c r="F4" s="517"/>
      <c r="G4" s="517"/>
      <c r="H4" s="517"/>
      <c r="I4" s="517"/>
      <c r="J4" s="517"/>
      <c r="K4" s="517"/>
      <c r="L4" s="517"/>
      <c r="M4" s="521"/>
      <c r="N4" s="516" t="s">
        <v>71</v>
      </c>
      <c r="O4" s="517"/>
      <c r="P4" s="518"/>
      <c r="Q4" s="513" t="s">
        <v>72</v>
      </c>
      <c r="R4" s="514"/>
      <c r="S4" s="515"/>
      <c r="T4" s="516" t="s">
        <v>73</v>
      </c>
      <c r="U4" s="517"/>
      <c r="V4" s="518"/>
      <c r="W4" s="31"/>
      <c r="Z4" s="29"/>
      <c r="AA4" s="29"/>
      <c r="AB4" s="29"/>
    </row>
    <row r="5" spans="1:61" s="21" customFormat="1" ht="21" customHeight="1">
      <c r="A5" s="519"/>
      <c r="B5" s="140" t="s">
        <v>74</v>
      </c>
      <c r="C5" s="141"/>
      <c r="D5" s="142"/>
      <c r="E5" s="143" t="s">
        <v>75</v>
      </c>
      <c r="F5" s="141"/>
      <c r="G5" s="142"/>
      <c r="H5" s="143" t="s">
        <v>76</v>
      </c>
      <c r="I5" s="141"/>
      <c r="J5" s="142"/>
      <c r="K5" s="143" t="s">
        <v>70</v>
      </c>
      <c r="L5" s="141"/>
      <c r="M5" s="142"/>
      <c r="N5" s="516"/>
      <c r="O5" s="517"/>
      <c r="P5" s="518"/>
      <c r="Q5" s="513"/>
      <c r="R5" s="514"/>
      <c r="S5" s="515"/>
      <c r="T5" s="516"/>
      <c r="U5" s="517"/>
      <c r="V5" s="518"/>
      <c r="W5" s="32"/>
      <c r="Y5" s="56"/>
      <c r="Z5" s="510" t="s">
        <v>80</v>
      </c>
      <c r="AA5" s="511"/>
      <c r="AB5" s="512"/>
      <c r="AC5" s="216" t="s">
        <v>196</v>
      </c>
      <c r="AD5" s="216"/>
      <c r="AE5" s="216"/>
      <c r="AF5" s="509" t="s">
        <v>198</v>
      </c>
      <c r="AG5" s="509"/>
      <c r="AH5" s="509"/>
      <c r="AI5" s="216" t="s">
        <v>197</v>
      </c>
      <c r="AJ5" s="216"/>
      <c r="AK5" s="216"/>
    </row>
    <row r="6" spans="1:61" s="4" customFormat="1" ht="21" customHeight="1">
      <c r="A6" s="519"/>
      <c r="B6" s="144" t="s">
        <v>64</v>
      </c>
      <c r="C6" s="145" t="s">
        <v>0</v>
      </c>
      <c r="D6" s="152" t="s">
        <v>181</v>
      </c>
      <c r="E6" s="146" t="s">
        <v>64</v>
      </c>
      <c r="F6" s="145" t="s">
        <v>0</v>
      </c>
      <c r="G6" s="152" t="s">
        <v>181</v>
      </c>
      <c r="H6" s="146" t="s">
        <v>64</v>
      </c>
      <c r="I6" s="145" t="s">
        <v>0</v>
      </c>
      <c r="J6" s="152" t="s">
        <v>181</v>
      </c>
      <c r="K6" s="146" t="s">
        <v>64</v>
      </c>
      <c r="L6" s="145" t="s">
        <v>0</v>
      </c>
      <c r="M6" s="152" t="s">
        <v>181</v>
      </c>
      <c r="N6" s="146" t="s">
        <v>64</v>
      </c>
      <c r="O6" s="145" t="s">
        <v>0</v>
      </c>
      <c r="P6" s="153" t="s">
        <v>181</v>
      </c>
      <c r="Q6" s="144" t="s">
        <v>64</v>
      </c>
      <c r="R6" s="145" t="s">
        <v>0</v>
      </c>
      <c r="S6" s="152" t="s">
        <v>181</v>
      </c>
      <c r="T6" s="146" t="s">
        <v>64</v>
      </c>
      <c r="U6" s="145" t="s">
        <v>0</v>
      </c>
      <c r="V6" s="153" t="s">
        <v>181</v>
      </c>
      <c r="W6" s="22" t="s">
        <v>79</v>
      </c>
      <c r="X6" s="23" t="s">
        <v>78</v>
      </c>
      <c r="Z6" s="53" t="s">
        <v>64</v>
      </c>
      <c r="AA6" s="54" t="s">
        <v>0</v>
      </c>
      <c r="AB6" s="55" t="s">
        <v>65</v>
      </c>
      <c r="AC6" s="53" t="s">
        <v>64</v>
      </c>
      <c r="AD6" s="54" t="s">
        <v>0</v>
      </c>
      <c r="AE6" s="55" t="s">
        <v>65</v>
      </c>
      <c r="AF6" s="53" t="s">
        <v>64</v>
      </c>
      <c r="AG6" s="54" t="s">
        <v>0</v>
      </c>
      <c r="AH6" s="55" t="s">
        <v>65</v>
      </c>
      <c r="AI6" s="53" t="s">
        <v>64</v>
      </c>
      <c r="AJ6" s="54" t="s">
        <v>0</v>
      </c>
      <c r="AK6" s="55" t="s">
        <v>65</v>
      </c>
    </row>
    <row r="7" spans="1:61" ht="21" customHeight="1">
      <c r="A7" s="147" t="s">
        <v>143</v>
      </c>
      <c r="B7" s="119" t="s">
        <v>66</v>
      </c>
      <c r="C7" s="120" t="s">
        <v>66</v>
      </c>
      <c r="D7" s="121" t="s">
        <v>66</v>
      </c>
      <c r="E7" s="122" t="s">
        <v>66</v>
      </c>
      <c r="F7" s="120" t="s">
        <v>66</v>
      </c>
      <c r="G7" s="121" t="s">
        <v>66</v>
      </c>
      <c r="H7" s="122" t="s">
        <v>66</v>
      </c>
      <c r="I7" s="120" t="s">
        <v>66</v>
      </c>
      <c r="J7" s="121" t="s">
        <v>66</v>
      </c>
      <c r="K7" s="123">
        <v>170</v>
      </c>
      <c r="L7" s="124">
        <v>4160</v>
      </c>
      <c r="M7" s="125">
        <v>9307</v>
      </c>
      <c r="N7" s="123">
        <v>94</v>
      </c>
      <c r="O7" s="124">
        <v>1376</v>
      </c>
      <c r="P7" s="126">
        <v>2751</v>
      </c>
      <c r="Q7" s="127">
        <v>20</v>
      </c>
      <c r="R7" s="124">
        <v>209</v>
      </c>
      <c r="S7" s="125">
        <v>996</v>
      </c>
      <c r="T7" s="123">
        <v>284</v>
      </c>
      <c r="U7" s="124">
        <v>5745</v>
      </c>
      <c r="V7" s="126">
        <v>13054</v>
      </c>
      <c r="W7" s="24">
        <v>4777764</v>
      </c>
      <c r="X7" s="25">
        <v>366</v>
      </c>
      <c r="Z7" s="215"/>
      <c r="AA7" s="215"/>
      <c r="AB7" s="215"/>
    </row>
    <row r="8" spans="1:61" ht="21" customHeight="1">
      <c r="A8" s="148" t="s">
        <v>142</v>
      </c>
      <c r="B8" s="128" t="s">
        <v>66</v>
      </c>
      <c r="C8" s="129" t="s">
        <v>66</v>
      </c>
      <c r="D8" s="130" t="s">
        <v>66</v>
      </c>
      <c r="E8" s="131" t="s">
        <v>66</v>
      </c>
      <c r="F8" s="129" t="s">
        <v>66</v>
      </c>
      <c r="G8" s="130" t="s">
        <v>66</v>
      </c>
      <c r="H8" s="131" t="s">
        <v>66</v>
      </c>
      <c r="I8" s="129" t="s">
        <v>66</v>
      </c>
      <c r="J8" s="130" t="s">
        <v>66</v>
      </c>
      <c r="K8" s="132">
        <v>404</v>
      </c>
      <c r="L8" s="133">
        <v>14861</v>
      </c>
      <c r="M8" s="134">
        <v>34563</v>
      </c>
      <c r="N8" s="132">
        <v>342</v>
      </c>
      <c r="O8" s="133">
        <v>2461</v>
      </c>
      <c r="P8" s="135">
        <v>7882</v>
      </c>
      <c r="Q8" s="136">
        <v>28</v>
      </c>
      <c r="R8" s="133">
        <v>456</v>
      </c>
      <c r="S8" s="134">
        <v>1848</v>
      </c>
      <c r="T8" s="132">
        <v>774</v>
      </c>
      <c r="U8" s="133">
        <v>17778</v>
      </c>
      <c r="V8" s="135">
        <v>44293</v>
      </c>
      <c r="W8" s="26">
        <v>16166945</v>
      </c>
      <c r="X8" s="25">
        <v>365</v>
      </c>
      <c r="Z8" s="57">
        <f>T8/T7</f>
        <v>2.7253521126760565</v>
      </c>
      <c r="AA8" s="57">
        <f>U8/U7</f>
        <v>3.0945169712793734</v>
      </c>
      <c r="AB8" s="57">
        <f>V8/V7</f>
        <v>3.3930595985904706</v>
      </c>
      <c r="AC8" s="217">
        <f>RANK(Z8,$Z$8:$Z$42,0)</f>
        <v>1</v>
      </c>
      <c r="AD8" s="217">
        <f>RANK(AA8,$AA$8:$AA$42,0)</f>
        <v>1</v>
      </c>
      <c r="AE8" s="217">
        <f>RANK(AB8,$AB$8:$AB$42,0)</f>
        <v>1</v>
      </c>
      <c r="AF8" s="219">
        <f>T8-T7</f>
        <v>490</v>
      </c>
      <c r="AG8" s="219">
        <f>U8-U7</f>
        <v>12033</v>
      </c>
      <c r="AH8" s="219">
        <f>V8-V7</f>
        <v>31239</v>
      </c>
      <c r="AI8" s="217">
        <f>RANK(AF8,$AF$8:$AF$42,0)</f>
        <v>2</v>
      </c>
      <c r="AJ8" s="217">
        <f>RANK(AG8,$AG$8:$AG$42,0)</f>
        <v>1</v>
      </c>
      <c r="AK8" s="217">
        <f>RANK(AH8,$AH$8:$AH$42,0)</f>
        <v>1</v>
      </c>
      <c r="AL8" s="219"/>
      <c r="AM8" s="503"/>
      <c r="AN8" s="504"/>
      <c r="AO8" s="504"/>
      <c r="AP8" s="505"/>
      <c r="AQ8" s="506" t="s">
        <v>185</v>
      </c>
      <c r="AR8" s="506"/>
      <c r="AS8" s="506"/>
      <c r="AT8" s="201"/>
      <c r="AU8" s="506" t="s">
        <v>186</v>
      </c>
      <c r="AV8" s="506"/>
      <c r="AW8" s="506"/>
      <c r="AX8" s="506" t="s">
        <v>187</v>
      </c>
      <c r="AY8" s="506"/>
      <c r="AZ8" s="506"/>
      <c r="BA8" s="506" t="s">
        <v>188</v>
      </c>
      <c r="BB8" s="506"/>
      <c r="BC8" s="506"/>
      <c r="BD8" s="506" t="s">
        <v>189</v>
      </c>
      <c r="BE8" s="506"/>
      <c r="BF8" s="506"/>
      <c r="BG8" s="506" t="s">
        <v>190</v>
      </c>
      <c r="BH8" s="506"/>
      <c r="BI8" s="507"/>
    </row>
    <row r="9" spans="1:61" ht="21" customHeight="1">
      <c r="A9" s="148" t="s">
        <v>144</v>
      </c>
      <c r="B9" s="128" t="s">
        <v>66</v>
      </c>
      <c r="C9" s="129" t="s">
        <v>66</v>
      </c>
      <c r="D9" s="130" t="s">
        <v>66</v>
      </c>
      <c r="E9" s="131" t="s">
        <v>66</v>
      </c>
      <c r="F9" s="129" t="s">
        <v>66</v>
      </c>
      <c r="G9" s="130" t="s">
        <v>66</v>
      </c>
      <c r="H9" s="131" t="s">
        <v>66</v>
      </c>
      <c r="I9" s="129" t="s">
        <v>66</v>
      </c>
      <c r="J9" s="130" t="s">
        <v>66</v>
      </c>
      <c r="K9" s="132">
        <v>344</v>
      </c>
      <c r="L9" s="133">
        <v>12180</v>
      </c>
      <c r="M9" s="134">
        <v>29018</v>
      </c>
      <c r="N9" s="132">
        <v>309</v>
      </c>
      <c r="O9" s="129" t="s">
        <v>66</v>
      </c>
      <c r="P9" s="135">
        <v>6967</v>
      </c>
      <c r="Q9" s="136">
        <v>30</v>
      </c>
      <c r="R9" s="133">
        <v>491</v>
      </c>
      <c r="S9" s="134">
        <v>1901</v>
      </c>
      <c r="T9" s="132">
        <v>683</v>
      </c>
      <c r="U9" s="129" t="s">
        <v>66</v>
      </c>
      <c r="V9" s="135">
        <v>37886</v>
      </c>
      <c r="W9" s="26">
        <v>13866276</v>
      </c>
      <c r="X9" s="25">
        <v>366</v>
      </c>
      <c r="Z9" s="57">
        <f>T9/T8</f>
        <v>0.88242894056847543</v>
      </c>
      <c r="AA9" s="218"/>
      <c r="AB9" s="57">
        <f>V9/V8</f>
        <v>0.8553496037748628</v>
      </c>
      <c r="AC9" s="217">
        <f t="shared" ref="AC9:AC42" si="0">RANK(Z9,$Z$8:$Z$42,0)</f>
        <v>35</v>
      </c>
      <c r="AD9" s="217" t="e">
        <f t="shared" ref="AD9:AD42" si="1">RANK(AA9,$AA$8:$AA$42,0)</f>
        <v>#N/A</v>
      </c>
      <c r="AE9" s="217">
        <f t="shared" ref="AE9:AE41" si="2">RANK(AB9,$AB$8:$AB$42,0)</f>
        <v>35</v>
      </c>
      <c r="AF9" s="219">
        <f t="shared" ref="AF9:AG39" si="3">T9-T8</f>
        <v>-91</v>
      </c>
      <c r="AG9" s="219"/>
      <c r="AH9" s="219">
        <f t="shared" ref="AH9:AH39" si="4">V9-V8</f>
        <v>-6407</v>
      </c>
      <c r="AI9" s="217">
        <f t="shared" ref="AI9:AI42" si="5">RANK(AF9,$AF$8:$AF$42,0)</f>
        <v>35</v>
      </c>
      <c r="AJ9" s="217" t="e">
        <f t="shared" ref="AJ9:AJ42" si="6">RANK(AG9,$AG$8:$AG$42,0)</f>
        <v>#N/A</v>
      </c>
      <c r="AK9" s="217">
        <f t="shared" ref="AK9:AK42" si="7">RANK(AH9,$AH$8:$AH$42,0)</f>
        <v>35</v>
      </c>
      <c r="AL9" s="219"/>
      <c r="AM9" s="496" t="s">
        <v>182</v>
      </c>
      <c r="AN9" s="497"/>
      <c r="AO9" s="497"/>
      <c r="AP9" s="498"/>
      <c r="AQ9" s="499">
        <v>284</v>
      </c>
      <c r="AR9" s="500"/>
      <c r="AS9" s="501"/>
      <c r="AT9" s="198"/>
      <c r="AU9" s="499">
        <v>1441</v>
      </c>
      <c r="AV9" s="500"/>
      <c r="AW9" s="501"/>
      <c r="AX9" s="499">
        <v>1541</v>
      </c>
      <c r="AY9" s="500"/>
      <c r="AZ9" s="501"/>
      <c r="BA9" s="499">
        <v>1664</v>
      </c>
      <c r="BB9" s="500"/>
      <c r="BC9" s="501"/>
      <c r="BD9" s="499">
        <v>1823</v>
      </c>
      <c r="BE9" s="500"/>
      <c r="BF9" s="501"/>
      <c r="BG9" s="499">
        <v>2082</v>
      </c>
      <c r="BH9" s="500"/>
      <c r="BI9" s="502"/>
    </row>
    <row r="10" spans="1:61" ht="21" customHeight="1">
      <c r="A10" s="148" t="s">
        <v>145</v>
      </c>
      <c r="B10" s="136">
        <v>15</v>
      </c>
      <c r="C10" s="133">
        <v>3566</v>
      </c>
      <c r="D10" s="134">
        <v>7657</v>
      </c>
      <c r="E10" s="132">
        <v>60</v>
      </c>
      <c r="F10" s="133">
        <v>3938</v>
      </c>
      <c r="G10" s="134">
        <v>9155</v>
      </c>
      <c r="H10" s="132">
        <v>248</v>
      </c>
      <c r="I10" s="133">
        <v>3865</v>
      </c>
      <c r="J10" s="134">
        <v>9464</v>
      </c>
      <c r="K10" s="132">
        <v>323</v>
      </c>
      <c r="L10" s="133">
        <v>11369</v>
      </c>
      <c r="M10" s="134">
        <v>26276</v>
      </c>
      <c r="N10" s="132">
        <v>304</v>
      </c>
      <c r="O10" s="133">
        <v>2083</v>
      </c>
      <c r="P10" s="135">
        <v>7585</v>
      </c>
      <c r="Q10" s="136">
        <v>28</v>
      </c>
      <c r="R10" s="133">
        <v>574</v>
      </c>
      <c r="S10" s="134">
        <v>2489</v>
      </c>
      <c r="T10" s="132">
        <v>655</v>
      </c>
      <c r="U10" s="133">
        <v>14026</v>
      </c>
      <c r="V10" s="135">
        <v>36350</v>
      </c>
      <c r="W10" s="26">
        <v>13267750</v>
      </c>
      <c r="X10" s="25">
        <v>365</v>
      </c>
      <c r="Z10" s="57">
        <f t="shared" ref="Z10:Z38" si="8">T10/T9</f>
        <v>0.95900439238653001</v>
      </c>
      <c r="AA10" s="57"/>
      <c r="AB10" s="57">
        <f t="shared" ref="AB10:AB39" si="9">V10/V9</f>
        <v>0.95945731932640022</v>
      </c>
      <c r="AC10" s="217">
        <f t="shared" si="0"/>
        <v>31</v>
      </c>
      <c r="AD10" s="217" t="e">
        <f t="shared" si="1"/>
        <v>#N/A</v>
      </c>
      <c r="AE10" s="217">
        <f t="shared" si="2"/>
        <v>34</v>
      </c>
      <c r="AF10" s="219">
        <f t="shared" si="3"/>
        <v>-28</v>
      </c>
      <c r="AG10" s="219"/>
      <c r="AH10" s="219">
        <f t="shared" si="4"/>
        <v>-1536</v>
      </c>
      <c r="AI10" s="217">
        <f t="shared" si="5"/>
        <v>32</v>
      </c>
      <c r="AJ10" s="217" t="e">
        <f t="shared" si="6"/>
        <v>#N/A</v>
      </c>
      <c r="AK10" s="217">
        <f t="shared" si="7"/>
        <v>34</v>
      </c>
      <c r="AL10" s="219"/>
      <c r="AM10" s="489" t="s">
        <v>137</v>
      </c>
      <c r="AN10" s="490"/>
      <c r="AO10" s="490"/>
      <c r="AP10" s="491"/>
      <c r="AQ10" s="492">
        <v>5745</v>
      </c>
      <c r="AR10" s="493"/>
      <c r="AS10" s="494"/>
      <c r="AT10" s="199"/>
      <c r="AU10" s="492">
        <v>38905</v>
      </c>
      <c r="AV10" s="493"/>
      <c r="AW10" s="494"/>
      <c r="AX10" s="492">
        <v>40243</v>
      </c>
      <c r="AY10" s="493"/>
      <c r="AZ10" s="494"/>
      <c r="BA10" s="492">
        <v>41037</v>
      </c>
      <c r="BB10" s="493"/>
      <c r="BC10" s="494"/>
      <c r="BD10" s="492">
        <v>42695</v>
      </c>
      <c r="BE10" s="493"/>
      <c r="BF10" s="494"/>
      <c r="BG10" s="492">
        <v>46068</v>
      </c>
      <c r="BH10" s="493"/>
      <c r="BI10" s="495"/>
    </row>
    <row r="11" spans="1:61" ht="21" customHeight="1">
      <c r="A11" s="148" t="s">
        <v>146</v>
      </c>
      <c r="B11" s="136">
        <v>17</v>
      </c>
      <c r="C11" s="133">
        <v>3750</v>
      </c>
      <c r="D11" s="134">
        <v>8501</v>
      </c>
      <c r="E11" s="132">
        <v>54</v>
      </c>
      <c r="F11" s="133">
        <v>3451</v>
      </c>
      <c r="G11" s="134">
        <v>8425</v>
      </c>
      <c r="H11" s="132">
        <v>230</v>
      </c>
      <c r="I11" s="133">
        <v>3761</v>
      </c>
      <c r="J11" s="134">
        <v>9032</v>
      </c>
      <c r="K11" s="132">
        <v>301</v>
      </c>
      <c r="L11" s="133">
        <v>10962</v>
      </c>
      <c r="M11" s="134">
        <v>25958</v>
      </c>
      <c r="N11" s="132">
        <v>355</v>
      </c>
      <c r="O11" s="133">
        <v>2807</v>
      </c>
      <c r="P11" s="135">
        <v>9218</v>
      </c>
      <c r="Q11" s="136">
        <v>33</v>
      </c>
      <c r="R11" s="133">
        <v>659</v>
      </c>
      <c r="S11" s="134">
        <v>3102</v>
      </c>
      <c r="T11" s="132">
        <v>689</v>
      </c>
      <c r="U11" s="133">
        <v>14428</v>
      </c>
      <c r="V11" s="135">
        <v>38278</v>
      </c>
      <c r="W11" s="26">
        <v>14009748</v>
      </c>
      <c r="X11" s="25">
        <v>366</v>
      </c>
      <c r="Z11" s="57">
        <f>T11/T10</f>
        <v>1.0519083969465648</v>
      </c>
      <c r="AA11" s="57">
        <f t="shared" ref="AA11:AB40" si="10">U11/U10</f>
        <v>1.0286610580350777</v>
      </c>
      <c r="AB11" s="57">
        <f t="shared" si="9"/>
        <v>1.0530398899587345</v>
      </c>
      <c r="AC11" s="217">
        <f t="shared" si="0"/>
        <v>19</v>
      </c>
      <c r="AD11" s="217">
        <f t="shared" si="1"/>
        <v>25</v>
      </c>
      <c r="AE11" s="217">
        <f t="shared" si="2"/>
        <v>14</v>
      </c>
      <c r="AF11" s="219">
        <f t="shared" si="3"/>
        <v>34</v>
      </c>
      <c r="AG11" s="219">
        <f t="shared" si="3"/>
        <v>402</v>
      </c>
      <c r="AH11" s="219">
        <f t="shared" si="4"/>
        <v>1928</v>
      </c>
      <c r="AI11" s="217">
        <f t="shared" si="5"/>
        <v>21</v>
      </c>
      <c r="AJ11" s="217">
        <f t="shared" si="6"/>
        <v>31</v>
      </c>
      <c r="AK11" s="217">
        <f t="shared" si="7"/>
        <v>26</v>
      </c>
      <c r="AL11" s="219"/>
      <c r="AM11" s="482" t="s">
        <v>179</v>
      </c>
      <c r="AN11" s="483"/>
      <c r="AO11" s="483"/>
      <c r="AP11" s="484"/>
      <c r="AQ11" s="485">
        <v>13054</v>
      </c>
      <c r="AR11" s="486"/>
      <c r="AS11" s="487"/>
      <c r="AT11" s="200"/>
      <c r="AU11" s="485">
        <v>100111</v>
      </c>
      <c r="AV11" s="486"/>
      <c r="AW11" s="487"/>
      <c r="AX11" s="485">
        <v>104724</v>
      </c>
      <c r="AY11" s="486"/>
      <c r="AZ11" s="487"/>
      <c r="BA11" s="485">
        <v>107190</v>
      </c>
      <c r="BB11" s="486"/>
      <c r="BC11" s="487"/>
      <c r="BD11" s="485">
        <v>111982</v>
      </c>
      <c r="BE11" s="486"/>
      <c r="BF11" s="487"/>
      <c r="BG11" s="485">
        <v>121403</v>
      </c>
      <c r="BH11" s="486"/>
      <c r="BI11" s="488"/>
    </row>
    <row r="12" spans="1:61" ht="21" customHeight="1">
      <c r="A12" s="148" t="s">
        <v>147</v>
      </c>
      <c r="B12" s="136">
        <v>18</v>
      </c>
      <c r="C12" s="133">
        <v>3946</v>
      </c>
      <c r="D12" s="134">
        <v>8882</v>
      </c>
      <c r="E12" s="132">
        <v>58</v>
      </c>
      <c r="F12" s="133">
        <v>3960</v>
      </c>
      <c r="G12" s="134">
        <v>9106</v>
      </c>
      <c r="H12" s="132">
        <v>203</v>
      </c>
      <c r="I12" s="133">
        <v>3364</v>
      </c>
      <c r="J12" s="134">
        <v>7867</v>
      </c>
      <c r="K12" s="132">
        <v>279</v>
      </c>
      <c r="L12" s="133">
        <v>11270</v>
      </c>
      <c r="M12" s="134">
        <v>25855</v>
      </c>
      <c r="N12" s="132">
        <v>371</v>
      </c>
      <c r="O12" s="133">
        <v>2945</v>
      </c>
      <c r="P12" s="135">
        <v>9182</v>
      </c>
      <c r="Q12" s="136">
        <v>43</v>
      </c>
      <c r="R12" s="133">
        <v>880</v>
      </c>
      <c r="S12" s="134">
        <v>3867</v>
      </c>
      <c r="T12" s="132">
        <v>693</v>
      </c>
      <c r="U12" s="133">
        <v>15095</v>
      </c>
      <c r="V12" s="135">
        <v>38904</v>
      </c>
      <c r="W12" s="26">
        <v>14199960</v>
      </c>
      <c r="X12" s="25">
        <v>365</v>
      </c>
      <c r="Z12" s="57">
        <f t="shared" si="8"/>
        <v>1.0058055152394776</v>
      </c>
      <c r="AA12" s="57">
        <f t="shared" si="10"/>
        <v>1.0462295536456889</v>
      </c>
      <c r="AB12" s="57">
        <f t="shared" si="9"/>
        <v>1.0163540414859711</v>
      </c>
      <c r="AC12" s="217">
        <f t="shared" si="0"/>
        <v>28</v>
      </c>
      <c r="AD12" s="217">
        <f t="shared" si="1"/>
        <v>15</v>
      </c>
      <c r="AE12" s="217">
        <f t="shared" si="2"/>
        <v>30</v>
      </c>
      <c r="AF12" s="219">
        <f t="shared" si="3"/>
        <v>4</v>
      </c>
      <c r="AG12" s="219">
        <f t="shared" si="3"/>
        <v>667</v>
      </c>
      <c r="AH12" s="219">
        <f t="shared" si="4"/>
        <v>626</v>
      </c>
      <c r="AI12" s="217">
        <f t="shared" si="5"/>
        <v>28</v>
      </c>
      <c r="AJ12" s="217">
        <f t="shared" si="6"/>
        <v>27</v>
      </c>
      <c r="AK12" s="217">
        <f t="shared" si="7"/>
        <v>31</v>
      </c>
      <c r="AL12" s="219"/>
    </row>
    <row r="13" spans="1:61" ht="21" customHeight="1">
      <c r="A13" s="148" t="s">
        <v>148</v>
      </c>
      <c r="B13" s="136">
        <v>21</v>
      </c>
      <c r="C13" s="133">
        <v>4709</v>
      </c>
      <c r="D13" s="134">
        <v>11686</v>
      </c>
      <c r="E13" s="132">
        <v>59</v>
      </c>
      <c r="F13" s="133">
        <v>3959</v>
      </c>
      <c r="G13" s="134">
        <v>9259</v>
      </c>
      <c r="H13" s="132">
        <v>176</v>
      </c>
      <c r="I13" s="133">
        <v>3190</v>
      </c>
      <c r="J13" s="134">
        <v>7287</v>
      </c>
      <c r="K13" s="132">
        <v>256</v>
      </c>
      <c r="L13" s="133">
        <v>11858</v>
      </c>
      <c r="M13" s="134">
        <v>28232</v>
      </c>
      <c r="N13" s="132">
        <v>371</v>
      </c>
      <c r="O13" s="133">
        <v>3058</v>
      </c>
      <c r="P13" s="135">
        <v>9776</v>
      </c>
      <c r="Q13" s="136">
        <v>35</v>
      </c>
      <c r="R13" s="133">
        <v>616</v>
      </c>
      <c r="S13" s="134">
        <v>2395</v>
      </c>
      <c r="T13" s="132">
        <v>662</v>
      </c>
      <c r="U13" s="133">
        <v>15532</v>
      </c>
      <c r="V13" s="135">
        <v>40403</v>
      </c>
      <c r="W13" s="26">
        <v>14787498</v>
      </c>
      <c r="X13" s="25">
        <v>366</v>
      </c>
      <c r="Z13" s="57">
        <f t="shared" si="8"/>
        <v>0.95526695526695526</v>
      </c>
      <c r="AA13" s="57">
        <f t="shared" si="10"/>
        <v>1.0289499834382245</v>
      </c>
      <c r="AB13" s="57">
        <f t="shared" si="9"/>
        <v>1.0385307423401193</v>
      </c>
      <c r="AC13" s="217">
        <f t="shared" si="0"/>
        <v>33</v>
      </c>
      <c r="AD13" s="217">
        <f t="shared" si="1"/>
        <v>24</v>
      </c>
      <c r="AE13" s="217">
        <f t="shared" si="2"/>
        <v>24</v>
      </c>
      <c r="AF13" s="219">
        <f t="shared" si="3"/>
        <v>-31</v>
      </c>
      <c r="AG13" s="219">
        <f t="shared" si="3"/>
        <v>437</v>
      </c>
      <c r="AH13" s="219">
        <f t="shared" si="4"/>
        <v>1499</v>
      </c>
      <c r="AI13" s="217">
        <f t="shared" si="5"/>
        <v>33</v>
      </c>
      <c r="AJ13" s="217">
        <f t="shared" si="6"/>
        <v>29</v>
      </c>
      <c r="AK13" s="217">
        <f t="shared" si="7"/>
        <v>29</v>
      </c>
      <c r="AL13" s="219"/>
    </row>
    <row r="14" spans="1:61" ht="21" customHeight="1">
      <c r="A14" s="148" t="s">
        <v>149</v>
      </c>
      <c r="B14" s="136">
        <v>24</v>
      </c>
      <c r="C14" s="133">
        <v>5223</v>
      </c>
      <c r="D14" s="134">
        <v>13063</v>
      </c>
      <c r="E14" s="132">
        <v>66</v>
      </c>
      <c r="F14" s="133">
        <v>4487</v>
      </c>
      <c r="G14" s="134">
        <v>10547</v>
      </c>
      <c r="H14" s="132">
        <v>191</v>
      </c>
      <c r="I14" s="133">
        <v>3229</v>
      </c>
      <c r="J14" s="134">
        <v>7653</v>
      </c>
      <c r="K14" s="132">
        <v>281</v>
      </c>
      <c r="L14" s="133">
        <v>12939</v>
      </c>
      <c r="M14" s="134">
        <v>31263</v>
      </c>
      <c r="N14" s="132">
        <v>305</v>
      </c>
      <c r="O14" s="133">
        <v>2537</v>
      </c>
      <c r="P14" s="135">
        <v>8217</v>
      </c>
      <c r="Q14" s="136">
        <v>34</v>
      </c>
      <c r="R14" s="133">
        <v>778</v>
      </c>
      <c r="S14" s="134">
        <v>2716</v>
      </c>
      <c r="T14" s="132">
        <v>620</v>
      </c>
      <c r="U14" s="133">
        <v>16254</v>
      </c>
      <c r="V14" s="135">
        <v>42196</v>
      </c>
      <c r="W14" s="26">
        <v>15401540</v>
      </c>
      <c r="X14" s="25">
        <v>365</v>
      </c>
      <c r="Z14" s="57">
        <f t="shared" si="8"/>
        <v>0.93655589123867067</v>
      </c>
      <c r="AA14" s="57">
        <f t="shared" si="10"/>
        <v>1.0464846767962914</v>
      </c>
      <c r="AB14" s="57">
        <f t="shared" si="9"/>
        <v>1.0443778927307379</v>
      </c>
      <c r="AC14" s="217">
        <f t="shared" si="0"/>
        <v>34</v>
      </c>
      <c r="AD14" s="217">
        <f t="shared" si="1"/>
        <v>14</v>
      </c>
      <c r="AE14" s="217">
        <f t="shared" si="2"/>
        <v>21</v>
      </c>
      <c r="AF14" s="219">
        <f t="shared" si="3"/>
        <v>-42</v>
      </c>
      <c r="AG14" s="219">
        <f t="shared" si="3"/>
        <v>722</v>
      </c>
      <c r="AH14" s="219">
        <f t="shared" si="4"/>
        <v>1793</v>
      </c>
      <c r="AI14" s="217">
        <f t="shared" si="5"/>
        <v>34</v>
      </c>
      <c r="AJ14" s="217">
        <f t="shared" si="6"/>
        <v>25</v>
      </c>
      <c r="AK14" s="217">
        <f t="shared" si="7"/>
        <v>27</v>
      </c>
      <c r="AL14" s="219"/>
    </row>
    <row r="15" spans="1:61" ht="21" customHeight="1">
      <c r="A15" s="148" t="s">
        <v>150</v>
      </c>
      <c r="B15" s="136">
        <v>31</v>
      </c>
      <c r="C15" s="133">
        <v>7224</v>
      </c>
      <c r="D15" s="134">
        <v>17996</v>
      </c>
      <c r="E15" s="132">
        <v>59</v>
      </c>
      <c r="F15" s="133">
        <v>4149</v>
      </c>
      <c r="G15" s="134">
        <v>9532</v>
      </c>
      <c r="H15" s="132">
        <v>153</v>
      </c>
      <c r="I15" s="133">
        <v>2863</v>
      </c>
      <c r="J15" s="134">
        <v>6757</v>
      </c>
      <c r="K15" s="132">
        <v>243</v>
      </c>
      <c r="L15" s="133">
        <v>14236</v>
      </c>
      <c r="M15" s="134">
        <v>34285</v>
      </c>
      <c r="N15" s="132">
        <v>317</v>
      </c>
      <c r="O15" s="133">
        <v>2667</v>
      </c>
      <c r="P15" s="135">
        <v>8481</v>
      </c>
      <c r="Q15" s="136">
        <v>33</v>
      </c>
      <c r="R15" s="133">
        <v>761</v>
      </c>
      <c r="S15" s="134">
        <v>2930</v>
      </c>
      <c r="T15" s="132">
        <v>593</v>
      </c>
      <c r="U15" s="133">
        <v>17664</v>
      </c>
      <c r="V15" s="135">
        <v>45696</v>
      </c>
      <c r="W15" s="26">
        <v>16724736</v>
      </c>
      <c r="X15" s="25">
        <v>366</v>
      </c>
      <c r="Z15" s="57">
        <f t="shared" si="8"/>
        <v>0.95645161290322578</v>
      </c>
      <c r="AA15" s="57">
        <f t="shared" si="10"/>
        <v>1.0867478774455519</v>
      </c>
      <c r="AB15" s="57">
        <f t="shared" si="9"/>
        <v>1.0829462508294625</v>
      </c>
      <c r="AC15" s="217">
        <f t="shared" si="0"/>
        <v>32</v>
      </c>
      <c r="AD15" s="217">
        <f t="shared" si="1"/>
        <v>5</v>
      </c>
      <c r="AE15" s="217">
        <f t="shared" si="2"/>
        <v>8</v>
      </c>
      <c r="AF15" s="219">
        <f t="shared" si="3"/>
        <v>-27</v>
      </c>
      <c r="AG15" s="219">
        <f t="shared" si="3"/>
        <v>1410</v>
      </c>
      <c r="AH15" s="219">
        <f t="shared" si="4"/>
        <v>3500</v>
      </c>
      <c r="AI15" s="217">
        <f t="shared" si="5"/>
        <v>31</v>
      </c>
      <c r="AJ15" s="217">
        <f t="shared" si="6"/>
        <v>12</v>
      </c>
      <c r="AK15" s="217">
        <f t="shared" si="7"/>
        <v>18</v>
      </c>
      <c r="AL15" s="219"/>
    </row>
    <row r="16" spans="1:61" ht="21" customHeight="1">
      <c r="A16" s="148" t="s">
        <v>151</v>
      </c>
      <c r="B16" s="136">
        <v>32</v>
      </c>
      <c r="C16" s="133">
        <v>7494</v>
      </c>
      <c r="D16" s="134">
        <v>18395</v>
      </c>
      <c r="E16" s="132">
        <v>65</v>
      </c>
      <c r="F16" s="133">
        <v>4506</v>
      </c>
      <c r="G16" s="134">
        <v>10534</v>
      </c>
      <c r="H16" s="132">
        <v>191</v>
      </c>
      <c r="I16" s="133">
        <v>3762</v>
      </c>
      <c r="J16" s="134">
        <v>8375</v>
      </c>
      <c r="K16" s="132">
        <v>288</v>
      </c>
      <c r="L16" s="133">
        <v>15762</v>
      </c>
      <c r="M16" s="134">
        <v>37304</v>
      </c>
      <c r="N16" s="132">
        <v>311</v>
      </c>
      <c r="O16" s="133">
        <v>2582</v>
      </c>
      <c r="P16" s="135">
        <v>8345</v>
      </c>
      <c r="Q16" s="136">
        <v>35</v>
      </c>
      <c r="R16" s="133">
        <v>632</v>
      </c>
      <c r="S16" s="134">
        <v>3058</v>
      </c>
      <c r="T16" s="132">
        <v>634</v>
      </c>
      <c r="U16" s="133">
        <v>18976</v>
      </c>
      <c r="V16" s="135">
        <v>48707</v>
      </c>
      <c r="W16" s="26">
        <v>17778055</v>
      </c>
      <c r="X16" s="25">
        <v>365</v>
      </c>
      <c r="Z16" s="57">
        <f t="shared" si="8"/>
        <v>1.0691399662731871</v>
      </c>
      <c r="AA16" s="57">
        <f t="shared" si="10"/>
        <v>1.0742753623188406</v>
      </c>
      <c r="AB16" s="57">
        <f t="shared" si="9"/>
        <v>1.065891981792717</v>
      </c>
      <c r="AC16" s="217">
        <f t="shared" si="0"/>
        <v>12</v>
      </c>
      <c r="AD16" s="217">
        <f t="shared" si="1"/>
        <v>9</v>
      </c>
      <c r="AE16" s="217">
        <f t="shared" si="2"/>
        <v>11</v>
      </c>
      <c r="AF16" s="219">
        <f t="shared" si="3"/>
        <v>41</v>
      </c>
      <c r="AG16" s="219">
        <f t="shared" si="3"/>
        <v>1312</v>
      </c>
      <c r="AH16" s="219">
        <f t="shared" si="4"/>
        <v>3011</v>
      </c>
      <c r="AI16" s="217">
        <f t="shared" si="5"/>
        <v>20</v>
      </c>
      <c r="AJ16" s="217">
        <f t="shared" si="6"/>
        <v>17</v>
      </c>
      <c r="AK16" s="217">
        <f t="shared" si="7"/>
        <v>20</v>
      </c>
      <c r="AL16" s="219"/>
    </row>
    <row r="17" spans="1:38" ht="21" customHeight="1">
      <c r="A17" s="148" t="s">
        <v>152</v>
      </c>
      <c r="B17" s="136">
        <v>33</v>
      </c>
      <c r="C17" s="133">
        <v>7597</v>
      </c>
      <c r="D17" s="134">
        <v>19307</v>
      </c>
      <c r="E17" s="132">
        <v>69</v>
      </c>
      <c r="F17" s="133">
        <v>4784</v>
      </c>
      <c r="G17" s="134">
        <v>11508</v>
      </c>
      <c r="H17" s="132">
        <v>212</v>
      </c>
      <c r="I17" s="133">
        <v>4033</v>
      </c>
      <c r="J17" s="134">
        <v>9631</v>
      </c>
      <c r="K17" s="132">
        <v>314</v>
      </c>
      <c r="L17" s="133">
        <v>16414</v>
      </c>
      <c r="M17" s="134">
        <v>40446</v>
      </c>
      <c r="N17" s="132">
        <v>318</v>
      </c>
      <c r="O17" s="133">
        <v>2741</v>
      </c>
      <c r="P17" s="135">
        <v>8482</v>
      </c>
      <c r="Q17" s="136">
        <v>36</v>
      </c>
      <c r="R17" s="133">
        <v>709</v>
      </c>
      <c r="S17" s="134">
        <v>3271</v>
      </c>
      <c r="T17" s="132">
        <v>668</v>
      </c>
      <c r="U17" s="133">
        <v>19864</v>
      </c>
      <c r="V17" s="135">
        <v>52199</v>
      </c>
      <c r="W17" s="26">
        <v>19104834</v>
      </c>
      <c r="X17" s="25">
        <v>366</v>
      </c>
      <c r="Z17" s="57">
        <f t="shared" si="8"/>
        <v>1.053627760252366</v>
      </c>
      <c r="AA17" s="57">
        <f t="shared" si="10"/>
        <v>1.046795952782462</v>
      </c>
      <c r="AB17" s="57">
        <f t="shared" si="9"/>
        <v>1.0716940070215779</v>
      </c>
      <c r="AC17" s="217">
        <f t="shared" si="0"/>
        <v>17</v>
      </c>
      <c r="AD17" s="217">
        <f t="shared" si="1"/>
        <v>13</v>
      </c>
      <c r="AE17" s="217">
        <f t="shared" si="2"/>
        <v>10</v>
      </c>
      <c r="AF17" s="219">
        <f t="shared" si="3"/>
        <v>34</v>
      </c>
      <c r="AG17" s="219">
        <f t="shared" si="3"/>
        <v>888</v>
      </c>
      <c r="AH17" s="219">
        <f t="shared" si="4"/>
        <v>3492</v>
      </c>
      <c r="AI17" s="217">
        <f t="shared" si="5"/>
        <v>21</v>
      </c>
      <c r="AJ17" s="217">
        <f t="shared" si="6"/>
        <v>21</v>
      </c>
      <c r="AK17" s="217">
        <f t="shared" si="7"/>
        <v>19</v>
      </c>
      <c r="AL17" s="219"/>
    </row>
    <row r="18" spans="1:38" ht="21" customHeight="1">
      <c r="A18" s="148" t="s">
        <v>153</v>
      </c>
      <c r="B18" s="136">
        <v>39</v>
      </c>
      <c r="C18" s="133">
        <v>9677</v>
      </c>
      <c r="D18" s="134">
        <v>24662</v>
      </c>
      <c r="E18" s="132">
        <v>71</v>
      </c>
      <c r="F18" s="133">
        <v>5069</v>
      </c>
      <c r="G18" s="134">
        <v>12213</v>
      </c>
      <c r="H18" s="132">
        <v>178</v>
      </c>
      <c r="I18" s="133">
        <v>4085</v>
      </c>
      <c r="J18" s="134">
        <v>8532</v>
      </c>
      <c r="K18" s="132">
        <v>288</v>
      </c>
      <c r="L18" s="133">
        <v>18831</v>
      </c>
      <c r="M18" s="134">
        <v>45407</v>
      </c>
      <c r="N18" s="132">
        <v>349</v>
      </c>
      <c r="O18" s="133">
        <v>2866</v>
      </c>
      <c r="P18" s="135">
        <v>8985</v>
      </c>
      <c r="Q18" s="136">
        <v>39</v>
      </c>
      <c r="R18" s="133">
        <v>1056</v>
      </c>
      <c r="S18" s="134">
        <v>3598</v>
      </c>
      <c r="T18" s="132">
        <v>676</v>
      </c>
      <c r="U18" s="133">
        <v>22753</v>
      </c>
      <c r="V18" s="135">
        <v>57990</v>
      </c>
      <c r="W18" s="26">
        <v>21166350</v>
      </c>
      <c r="X18" s="25">
        <v>365</v>
      </c>
      <c r="Z18" s="57">
        <f t="shared" si="8"/>
        <v>1.0119760479041917</v>
      </c>
      <c r="AA18" s="57">
        <f t="shared" si="10"/>
        <v>1.145438985098671</v>
      </c>
      <c r="AB18" s="57">
        <f t="shared" si="9"/>
        <v>1.110940822621123</v>
      </c>
      <c r="AC18" s="217">
        <f t="shared" si="0"/>
        <v>27</v>
      </c>
      <c r="AD18" s="217">
        <f t="shared" si="1"/>
        <v>2</v>
      </c>
      <c r="AE18" s="217">
        <f t="shared" si="2"/>
        <v>3</v>
      </c>
      <c r="AF18" s="219">
        <f t="shared" si="3"/>
        <v>8</v>
      </c>
      <c r="AG18" s="219">
        <f t="shared" si="3"/>
        <v>2889</v>
      </c>
      <c r="AH18" s="219">
        <f t="shared" si="4"/>
        <v>5791</v>
      </c>
      <c r="AI18" s="217">
        <f t="shared" si="5"/>
        <v>27</v>
      </c>
      <c r="AJ18" s="217">
        <f t="shared" si="6"/>
        <v>8</v>
      </c>
      <c r="AK18" s="217">
        <f t="shared" si="7"/>
        <v>9</v>
      </c>
      <c r="AL18" s="219"/>
    </row>
    <row r="19" spans="1:38" ht="21" customHeight="1">
      <c r="A19" s="148" t="s">
        <v>154</v>
      </c>
      <c r="B19" s="136">
        <v>42</v>
      </c>
      <c r="C19" s="133">
        <v>10380</v>
      </c>
      <c r="D19" s="134">
        <v>26187</v>
      </c>
      <c r="E19" s="132">
        <v>73</v>
      </c>
      <c r="F19" s="133">
        <v>5058</v>
      </c>
      <c r="G19" s="134">
        <v>11764</v>
      </c>
      <c r="H19" s="132">
        <v>165</v>
      </c>
      <c r="I19" s="133">
        <v>3695</v>
      </c>
      <c r="J19" s="134">
        <v>7679</v>
      </c>
      <c r="K19" s="132">
        <v>280</v>
      </c>
      <c r="L19" s="133">
        <v>19133</v>
      </c>
      <c r="M19" s="134">
        <v>45630</v>
      </c>
      <c r="N19" s="132">
        <v>343</v>
      </c>
      <c r="O19" s="133">
        <v>2985</v>
      </c>
      <c r="P19" s="135">
        <v>8599</v>
      </c>
      <c r="Q19" s="136">
        <v>38</v>
      </c>
      <c r="R19" s="133">
        <v>1068</v>
      </c>
      <c r="S19" s="134">
        <v>3410</v>
      </c>
      <c r="T19" s="132">
        <v>661</v>
      </c>
      <c r="U19" s="133">
        <v>23186</v>
      </c>
      <c r="V19" s="135">
        <v>57639</v>
      </c>
      <c r="W19" s="26">
        <v>21095874</v>
      </c>
      <c r="X19" s="25">
        <v>366</v>
      </c>
      <c r="Z19" s="57">
        <f t="shared" si="8"/>
        <v>0.97781065088757402</v>
      </c>
      <c r="AA19" s="57">
        <f t="shared" si="10"/>
        <v>1.019030457522085</v>
      </c>
      <c r="AB19" s="57">
        <f t="shared" si="9"/>
        <v>0.99394723228142778</v>
      </c>
      <c r="AC19" s="217">
        <f t="shared" si="0"/>
        <v>30</v>
      </c>
      <c r="AD19" s="217">
        <f t="shared" si="1"/>
        <v>30</v>
      </c>
      <c r="AE19" s="217">
        <f t="shared" si="2"/>
        <v>33</v>
      </c>
      <c r="AF19" s="219">
        <f t="shared" si="3"/>
        <v>-15</v>
      </c>
      <c r="AG19" s="219">
        <f t="shared" si="3"/>
        <v>433</v>
      </c>
      <c r="AH19" s="219">
        <f t="shared" si="4"/>
        <v>-351</v>
      </c>
      <c r="AI19" s="217">
        <f t="shared" si="5"/>
        <v>30</v>
      </c>
      <c r="AJ19" s="217">
        <f t="shared" si="6"/>
        <v>30</v>
      </c>
      <c r="AK19" s="217">
        <f t="shared" si="7"/>
        <v>33</v>
      </c>
      <c r="AL19" s="219"/>
    </row>
    <row r="20" spans="1:38" ht="21" customHeight="1">
      <c r="A20" s="148" t="s">
        <v>155</v>
      </c>
      <c r="B20" s="136">
        <v>42</v>
      </c>
      <c r="C20" s="133">
        <v>10560</v>
      </c>
      <c r="D20" s="134">
        <v>28633</v>
      </c>
      <c r="E20" s="132">
        <v>74</v>
      </c>
      <c r="F20" s="133">
        <v>5024</v>
      </c>
      <c r="G20" s="134">
        <v>11873</v>
      </c>
      <c r="H20" s="132">
        <v>163</v>
      </c>
      <c r="I20" s="133">
        <v>3487</v>
      </c>
      <c r="J20" s="134">
        <v>7044</v>
      </c>
      <c r="K20" s="132">
        <v>279</v>
      </c>
      <c r="L20" s="133">
        <v>19071</v>
      </c>
      <c r="M20" s="134">
        <v>47550</v>
      </c>
      <c r="N20" s="132">
        <v>361</v>
      </c>
      <c r="O20" s="133">
        <v>3021</v>
      </c>
      <c r="P20" s="135">
        <v>9073</v>
      </c>
      <c r="Q20" s="136">
        <v>42</v>
      </c>
      <c r="R20" s="133">
        <v>1205</v>
      </c>
      <c r="S20" s="134">
        <v>3722</v>
      </c>
      <c r="T20" s="132">
        <v>682</v>
      </c>
      <c r="U20" s="133">
        <v>23297</v>
      </c>
      <c r="V20" s="135">
        <v>60345</v>
      </c>
      <c r="W20" s="26">
        <v>22025925</v>
      </c>
      <c r="X20" s="25">
        <v>365</v>
      </c>
      <c r="Z20" s="57">
        <f t="shared" si="8"/>
        <v>1.0317700453857792</v>
      </c>
      <c r="AA20" s="57">
        <f t="shared" si="10"/>
        <v>1.0047873716898128</v>
      </c>
      <c r="AB20" s="57">
        <f t="shared" si="9"/>
        <v>1.0469473793785458</v>
      </c>
      <c r="AC20" s="217">
        <f t="shared" si="0"/>
        <v>24</v>
      </c>
      <c r="AD20" s="217">
        <f t="shared" si="1"/>
        <v>32</v>
      </c>
      <c r="AE20" s="217">
        <f t="shared" si="2"/>
        <v>15</v>
      </c>
      <c r="AF20" s="219">
        <f t="shared" si="3"/>
        <v>21</v>
      </c>
      <c r="AG20" s="219">
        <f t="shared" si="3"/>
        <v>111</v>
      </c>
      <c r="AH20" s="219">
        <f t="shared" si="4"/>
        <v>2706</v>
      </c>
      <c r="AI20" s="217">
        <f t="shared" si="5"/>
        <v>25</v>
      </c>
      <c r="AJ20" s="217">
        <f t="shared" si="6"/>
        <v>32</v>
      </c>
      <c r="AK20" s="217">
        <f t="shared" si="7"/>
        <v>22</v>
      </c>
      <c r="AL20" s="219"/>
    </row>
    <row r="21" spans="1:38" ht="21" customHeight="1">
      <c r="A21" s="148" t="s">
        <v>156</v>
      </c>
      <c r="B21" s="136">
        <v>45</v>
      </c>
      <c r="C21" s="133">
        <v>11107</v>
      </c>
      <c r="D21" s="134">
        <v>29529</v>
      </c>
      <c r="E21" s="132">
        <v>67</v>
      </c>
      <c r="F21" s="133">
        <v>4988</v>
      </c>
      <c r="G21" s="134">
        <v>11146</v>
      </c>
      <c r="H21" s="132">
        <v>156</v>
      </c>
      <c r="I21" s="133">
        <v>3412</v>
      </c>
      <c r="J21" s="134">
        <v>6714</v>
      </c>
      <c r="K21" s="132">
        <v>268</v>
      </c>
      <c r="L21" s="133">
        <v>19507</v>
      </c>
      <c r="M21" s="134">
        <v>47389</v>
      </c>
      <c r="N21" s="132">
        <v>369</v>
      </c>
      <c r="O21" s="133">
        <v>3118</v>
      </c>
      <c r="P21" s="135">
        <v>9404</v>
      </c>
      <c r="Q21" s="136">
        <v>36</v>
      </c>
      <c r="R21" s="133">
        <v>1156</v>
      </c>
      <c r="S21" s="134">
        <v>3285</v>
      </c>
      <c r="T21" s="132">
        <v>673</v>
      </c>
      <c r="U21" s="133">
        <v>23781</v>
      </c>
      <c r="V21" s="135">
        <v>60078</v>
      </c>
      <c r="W21" s="26">
        <v>21988548</v>
      </c>
      <c r="X21" s="25">
        <v>366</v>
      </c>
      <c r="Z21" s="57">
        <f t="shared" si="8"/>
        <v>0.98680351906158359</v>
      </c>
      <c r="AA21" s="57">
        <f t="shared" si="10"/>
        <v>1.0207752071082115</v>
      </c>
      <c r="AB21" s="57">
        <f t="shared" si="9"/>
        <v>0.9955754412130251</v>
      </c>
      <c r="AC21" s="217">
        <f t="shared" si="0"/>
        <v>29</v>
      </c>
      <c r="AD21" s="217">
        <f t="shared" si="1"/>
        <v>27</v>
      </c>
      <c r="AE21" s="217">
        <f t="shared" si="2"/>
        <v>32</v>
      </c>
      <c r="AF21" s="219">
        <f t="shared" si="3"/>
        <v>-9</v>
      </c>
      <c r="AG21" s="219">
        <f t="shared" si="3"/>
        <v>484</v>
      </c>
      <c r="AH21" s="219">
        <f t="shared" si="4"/>
        <v>-267</v>
      </c>
      <c r="AI21" s="217">
        <f t="shared" si="5"/>
        <v>29</v>
      </c>
      <c r="AJ21" s="217">
        <f t="shared" si="6"/>
        <v>28</v>
      </c>
      <c r="AK21" s="217">
        <f t="shared" si="7"/>
        <v>32</v>
      </c>
      <c r="AL21" s="219"/>
    </row>
    <row r="22" spans="1:38" ht="21" customHeight="1">
      <c r="A22" s="148" t="s">
        <v>157</v>
      </c>
      <c r="B22" s="136">
        <v>51</v>
      </c>
      <c r="C22" s="133">
        <v>12523</v>
      </c>
      <c r="D22" s="134">
        <v>32005</v>
      </c>
      <c r="E22" s="132">
        <v>73</v>
      </c>
      <c r="F22" s="133">
        <v>5474</v>
      </c>
      <c r="G22" s="134">
        <v>11872</v>
      </c>
      <c r="H22" s="132">
        <v>164</v>
      </c>
      <c r="I22" s="133">
        <v>3534</v>
      </c>
      <c r="J22" s="134">
        <v>7252</v>
      </c>
      <c r="K22" s="132">
        <v>288</v>
      </c>
      <c r="L22" s="133">
        <v>21531</v>
      </c>
      <c r="M22" s="134">
        <v>51129</v>
      </c>
      <c r="N22" s="132">
        <v>375</v>
      </c>
      <c r="O22" s="133">
        <v>3145</v>
      </c>
      <c r="P22" s="135">
        <v>9290</v>
      </c>
      <c r="Q22" s="136">
        <v>44</v>
      </c>
      <c r="R22" s="133">
        <v>747</v>
      </c>
      <c r="S22" s="134">
        <v>3378</v>
      </c>
      <c r="T22" s="132">
        <v>707</v>
      </c>
      <c r="U22" s="133">
        <v>25423</v>
      </c>
      <c r="V22" s="135">
        <v>63797</v>
      </c>
      <c r="W22" s="26">
        <v>23285905</v>
      </c>
      <c r="X22" s="25">
        <v>365</v>
      </c>
      <c r="Z22" s="57">
        <f t="shared" si="8"/>
        <v>1.0505200594353641</v>
      </c>
      <c r="AA22" s="57">
        <f t="shared" si="10"/>
        <v>1.0690467179681258</v>
      </c>
      <c r="AB22" s="57">
        <f t="shared" si="9"/>
        <v>1.0619028596158329</v>
      </c>
      <c r="AC22" s="217">
        <f t="shared" si="0"/>
        <v>20</v>
      </c>
      <c r="AD22" s="217">
        <f t="shared" si="1"/>
        <v>10</v>
      </c>
      <c r="AE22" s="217">
        <f t="shared" si="2"/>
        <v>12</v>
      </c>
      <c r="AF22" s="219">
        <f t="shared" si="3"/>
        <v>34</v>
      </c>
      <c r="AG22" s="219">
        <f t="shared" si="3"/>
        <v>1642</v>
      </c>
      <c r="AH22" s="219">
        <f t="shared" si="4"/>
        <v>3719</v>
      </c>
      <c r="AI22" s="217">
        <f t="shared" si="5"/>
        <v>21</v>
      </c>
      <c r="AJ22" s="217">
        <f t="shared" si="6"/>
        <v>11</v>
      </c>
      <c r="AK22" s="217">
        <f t="shared" si="7"/>
        <v>14</v>
      </c>
      <c r="AL22" s="219"/>
    </row>
    <row r="23" spans="1:38" ht="21" customHeight="1">
      <c r="A23" s="148" t="s">
        <v>158</v>
      </c>
      <c r="B23" s="136">
        <v>55</v>
      </c>
      <c r="C23" s="133">
        <v>13297</v>
      </c>
      <c r="D23" s="134">
        <v>34306</v>
      </c>
      <c r="E23" s="132">
        <v>84</v>
      </c>
      <c r="F23" s="133">
        <v>6183</v>
      </c>
      <c r="G23" s="134">
        <v>13587</v>
      </c>
      <c r="H23" s="132">
        <v>160</v>
      </c>
      <c r="I23" s="133">
        <v>3594</v>
      </c>
      <c r="J23" s="134">
        <v>7128</v>
      </c>
      <c r="K23" s="132">
        <v>299</v>
      </c>
      <c r="L23" s="133">
        <v>23074</v>
      </c>
      <c r="M23" s="134">
        <v>55021</v>
      </c>
      <c r="N23" s="132">
        <v>462</v>
      </c>
      <c r="O23" s="133">
        <v>3685</v>
      </c>
      <c r="P23" s="135">
        <v>10863</v>
      </c>
      <c r="Q23" s="136">
        <v>47</v>
      </c>
      <c r="R23" s="133">
        <v>774</v>
      </c>
      <c r="S23" s="134">
        <v>3460</v>
      </c>
      <c r="T23" s="132">
        <v>808</v>
      </c>
      <c r="U23" s="133">
        <v>27533</v>
      </c>
      <c r="V23" s="135">
        <v>69344</v>
      </c>
      <c r="W23" s="26">
        <v>25310560</v>
      </c>
      <c r="X23" s="25">
        <v>365</v>
      </c>
      <c r="Z23" s="57">
        <f t="shared" si="8"/>
        <v>1.1428571428571428</v>
      </c>
      <c r="AA23" s="57">
        <f t="shared" si="10"/>
        <v>1.0829957125437595</v>
      </c>
      <c r="AB23" s="57">
        <f t="shared" si="9"/>
        <v>1.0869476621157734</v>
      </c>
      <c r="AC23" s="217">
        <f t="shared" si="0"/>
        <v>5</v>
      </c>
      <c r="AD23" s="217">
        <f t="shared" si="1"/>
        <v>6</v>
      </c>
      <c r="AE23" s="217">
        <f t="shared" si="2"/>
        <v>5</v>
      </c>
      <c r="AF23" s="219">
        <f t="shared" si="3"/>
        <v>101</v>
      </c>
      <c r="AG23" s="219">
        <f t="shared" si="3"/>
        <v>2110</v>
      </c>
      <c r="AH23" s="219">
        <f t="shared" si="4"/>
        <v>5547</v>
      </c>
      <c r="AI23" s="217">
        <f t="shared" si="5"/>
        <v>11</v>
      </c>
      <c r="AJ23" s="217">
        <f t="shared" si="6"/>
        <v>9</v>
      </c>
      <c r="AK23" s="217">
        <f t="shared" si="7"/>
        <v>10</v>
      </c>
      <c r="AL23" s="219"/>
    </row>
    <row r="24" spans="1:38" ht="21" customHeight="1">
      <c r="A24" s="148" t="s">
        <v>159</v>
      </c>
      <c r="B24" s="136">
        <v>57</v>
      </c>
      <c r="C24" s="133">
        <v>13714</v>
      </c>
      <c r="D24" s="134">
        <v>35258</v>
      </c>
      <c r="E24" s="132">
        <v>87</v>
      </c>
      <c r="F24" s="133">
        <v>6399</v>
      </c>
      <c r="G24" s="134">
        <v>14023</v>
      </c>
      <c r="H24" s="132">
        <v>152</v>
      </c>
      <c r="I24" s="133">
        <v>3562</v>
      </c>
      <c r="J24" s="134">
        <v>6885</v>
      </c>
      <c r="K24" s="132">
        <v>296</v>
      </c>
      <c r="L24" s="133">
        <v>23675</v>
      </c>
      <c r="M24" s="134">
        <v>56166</v>
      </c>
      <c r="N24" s="132">
        <v>481</v>
      </c>
      <c r="O24" s="133">
        <v>3876</v>
      </c>
      <c r="P24" s="135">
        <v>11451</v>
      </c>
      <c r="Q24" s="136">
        <v>45</v>
      </c>
      <c r="R24" s="133">
        <v>752</v>
      </c>
      <c r="S24" s="134">
        <v>3445</v>
      </c>
      <c r="T24" s="132">
        <v>822</v>
      </c>
      <c r="U24" s="133">
        <v>28303</v>
      </c>
      <c r="V24" s="135">
        <v>71062</v>
      </c>
      <c r="W24" s="26">
        <v>26008692</v>
      </c>
      <c r="X24" s="25">
        <v>366</v>
      </c>
      <c r="Z24" s="57">
        <f t="shared" si="8"/>
        <v>1.0173267326732673</v>
      </c>
      <c r="AA24" s="57">
        <f t="shared" si="10"/>
        <v>1.0279664402716739</v>
      </c>
      <c r="AB24" s="57">
        <f t="shared" si="9"/>
        <v>1.0247750346100599</v>
      </c>
      <c r="AC24" s="217">
        <f t="shared" si="0"/>
        <v>26</v>
      </c>
      <c r="AD24" s="217">
        <f t="shared" si="1"/>
        <v>26</v>
      </c>
      <c r="AE24" s="217">
        <f t="shared" si="2"/>
        <v>27</v>
      </c>
      <c r="AF24" s="219">
        <f t="shared" si="3"/>
        <v>14</v>
      </c>
      <c r="AG24" s="219">
        <f t="shared" si="3"/>
        <v>770</v>
      </c>
      <c r="AH24" s="219">
        <f t="shared" si="4"/>
        <v>1718</v>
      </c>
      <c r="AI24" s="217">
        <f t="shared" si="5"/>
        <v>26</v>
      </c>
      <c r="AJ24" s="217">
        <f t="shared" si="6"/>
        <v>23</v>
      </c>
      <c r="AK24" s="217">
        <f t="shared" si="7"/>
        <v>28</v>
      </c>
      <c r="AL24" s="219"/>
    </row>
    <row r="25" spans="1:38" ht="21" customHeight="1">
      <c r="A25" s="148" t="s">
        <v>160</v>
      </c>
      <c r="B25" s="136">
        <v>60</v>
      </c>
      <c r="C25" s="133">
        <v>14407</v>
      </c>
      <c r="D25" s="134">
        <v>37327</v>
      </c>
      <c r="E25" s="132">
        <v>93</v>
      </c>
      <c r="F25" s="133">
        <v>7202</v>
      </c>
      <c r="G25" s="134">
        <v>15165</v>
      </c>
      <c r="H25" s="132">
        <v>182</v>
      </c>
      <c r="I25" s="133">
        <v>3962</v>
      </c>
      <c r="J25" s="134">
        <v>8079</v>
      </c>
      <c r="K25" s="132">
        <v>335</v>
      </c>
      <c r="L25" s="133">
        <v>25571</v>
      </c>
      <c r="M25" s="134">
        <v>60571</v>
      </c>
      <c r="N25" s="132">
        <v>590</v>
      </c>
      <c r="O25" s="133">
        <v>5050</v>
      </c>
      <c r="P25" s="135">
        <v>13415</v>
      </c>
      <c r="Q25" s="136">
        <v>41</v>
      </c>
      <c r="R25" s="133">
        <v>617</v>
      </c>
      <c r="S25" s="134">
        <v>3215</v>
      </c>
      <c r="T25" s="132">
        <v>966</v>
      </c>
      <c r="U25" s="133">
        <v>31238</v>
      </c>
      <c r="V25" s="135">
        <v>77201</v>
      </c>
      <c r="W25" s="26">
        <v>28178365</v>
      </c>
      <c r="X25" s="25">
        <v>365</v>
      </c>
      <c r="Z25" s="57">
        <f t="shared" si="8"/>
        <v>1.1751824817518248</v>
      </c>
      <c r="AA25" s="57">
        <f t="shared" si="10"/>
        <v>1.1036992544959898</v>
      </c>
      <c r="AB25" s="57">
        <f t="shared" si="9"/>
        <v>1.0863893501449438</v>
      </c>
      <c r="AC25" s="217">
        <f t="shared" si="0"/>
        <v>4</v>
      </c>
      <c r="AD25" s="217">
        <f t="shared" si="1"/>
        <v>4</v>
      </c>
      <c r="AE25" s="217">
        <f t="shared" si="2"/>
        <v>6</v>
      </c>
      <c r="AF25" s="219">
        <f t="shared" si="3"/>
        <v>144</v>
      </c>
      <c r="AG25" s="219">
        <f t="shared" si="3"/>
        <v>2935</v>
      </c>
      <c r="AH25" s="219">
        <f t="shared" si="4"/>
        <v>6139</v>
      </c>
      <c r="AI25" s="217">
        <f t="shared" si="5"/>
        <v>8</v>
      </c>
      <c r="AJ25" s="217">
        <f t="shared" si="6"/>
        <v>7</v>
      </c>
      <c r="AK25" s="217">
        <f t="shared" si="7"/>
        <v>8</v>
      </c>
      <c r="AL25" s="219"/>
    </row>
    <row r="26" spans="1:38" ht="21" customHeight="1">
      <c r="A26" s="148" t="s">
        <v>161</v>
      </c>
      <c r="B26" s="136">
        <v>59</v>
      </c>
      <c r="C26" s="133">
        <v>14581</v>
      </c>
      <c r="D26" s="134">
        <v>38585</v>
      </c>
      <c r="E26" s="132">
        <v>99</v>
      </c>
      <c r="F26" s="133">
        <v>7829</v>
      </c>
      <c r="G26" s="134">
        <v>16569</v>
      </c>
      <c r="H26" s="132">
        <v>156</v>
      </c>
      <c r="I26" s="133">
        <v>3673</v>
      </c>
      <c r="J26" s="134">
        <v>7179</v>
      </c>
      <c r="K26" s="132">
        <v>314</v>
      </c>
      <c r="L26" s="133">
        <v>26083</v>
      </c>
      <c r="M26" s="134">
        <v>62333</v>
      </c>
      <c r="N26" s="132">
        <v>667</v>
      </c>
      <c r="O26" s="133">
        <v>5584</v>
      </c>
      <c r="P26" s="135">
        <v>15340</v>
      </c>
      <c r="Q26" s="136">
        <v>41</v>
      </c>
      <c r="R26" s="133">
        <v>653</v>
      </c>
      <c r="S26" s="134">
        <v>3073</v>
      </c>
      <c r="T26" s="132">
        <v>1022</v>
      </c>
      <c r="U26" s="133">
        <v>32320</v>
      </c>
      <c r="V26" s="135">
        <v>80746</v>
      </c>
      <c r="W26" s="26">
        <v>29472290</v>
      </c>
      <c r="X26" s="25">
        <v>365</v>
      </c>
      <c r="Z26" s="57">
        <f t="shared" si="8"/>
        <v>1.0579710144927537</v>
      </c>
      <c r="AA26" s="57">
        <f t="shared" si="10"/>
        <v>1.0346373007234779</v>
      </c>
      <c r="AB26" s="57">
        <f t="shared" si="9"/>
        <v>1.0459190943122498</v>
      </c>
      <c r="AC26" s="217">
        <f t="shared" si="0"/>
        <v>14</v>
      </c>
      <c r="AD26" s="217">
        <f t="shared" si="1"/>
        <v>19</v>
      </c>
      <c r="AE26" s="217">
        <f t="shared" si="2"/>
        <v>18</v>
      </c>
      <c r="AF26" s="219">
        <f t="shared" si="3"/>
        <v>56</v>
      </c>
      <c r="AG26" s="219">
        <f t="shared" si="3"/>
        <v>1082</v>
      </c>
      <c r="AH26" s="219">
        <f t="shared" si="4"/>
        <v>3545</v>
      </c>
      <c r="AI26" s="217">
        <f t="shared" si="5"/>
        <v>18</v>
      </c>
      <c r="AJ26" s="217">
        <f t="shared" si="6"/>
        <v>20</v>
      </c>
      <c r="AK26" s="217">
        <f t="shared" si="7"/>
        <v>16</v>
      </c>
      <c r="AL26" s="219"/>
    </row>
    <row r="27" spans="1:38" ht="21" customHeight="1">
      <c r="A27" s="148" t="s">
        <v>162</v>
      </c>
      <c r="B27" s="136">
        <v>61</v>
      </c>
      <c r="C27" s="133">
        <v>15219</v>
      </c>
      <c r="D27" s="134">
        <v>39550</v>
      </c>
      <c r="E27" s="132">
        <v>101</v>
      </c>
      <c r="F27" s="133">
        <v>8229</v>
      </c>
      <c r="G27" s="134">
        <v>17062</v>
      </c>
      <c r="H27" s="132">
        <v>167</v>
      </c>
      <c r="I27" s="133">
        <v>3946</v>
      </c>
      <c r="J27" s="134">
        <v>7634</v>
      </c>
      <c r="K27" s="132">
        <v>329</v>
      </c>
      <c r="L27" s="133">
        <v>27394</v>
      </c>
      <c r="M27" s="134">
        <v>64246</v>
      </c>
      <c r="N27" s="132">
        <v>720</v>
      </c>
      <c r="O27" s="133">
        <v>5782</v>
      </c>
      <c r="P27" s="135">
        <v>15901</v>
      </c>
      <c r="Q27" s="136">
        <v>38</v>
      </c>
      <c r="R27" s="133">
        <v>478</v>
      </c>
      <c r="S27" s="134">
        <v>2825</v>
      </c>
      <c r="T27" s="132">
        <v>1087</v>
      </c>
      <c r="U27" s="133">
        <v>33654</v>
      </c>
      <c r="V27" s="135">
        <v>82972</v>
      </c>
      <c r="W27" s="26">
        <v>30284780</v>
      </c>
      <c r="X27" s="25">
        <v>365</v>
      </c>
      <c r="Z27" s="57">
        <f t="shared" si="8"/>
        <v>1.0636007827788649</v>
      </c>
      <c r="AA27" s="57">
        <f t="shared" si="10"/>
        <v>1.0412747524752475</v>
      </c>
      <c r="AB27" s="57">
        <f t="shared" si="9"/>
        <v>1.0275679290615014</v>
      </c>
      <c r="AC27" s="217">
        <f t="shared" si="0"/>
        <v>13</v>
      </c>
      <c r="AD27" s="217">
        <f t="shared" si="1"/>
        <v>16</v>
      </c>
      <c r="AE27" s="217">
        <f t="shared" si="2"/>
        <v>26</v>
      </c>
      <c r="AF27" s="219">
        <f t="shared" si="3"/>
        <v>65</v>
      </c>
      <c r="AG27" s="219">
        <f t="shared" si="3"/>
        <v>1334</v>
      </c>
      <c r="AH27" s="219">
        <f t="shared" si="4"/>
        <v>2226</v>
      </c>
      <c r="AI27" s="217">
        <f t="shared" si="5"/>
        <v>15</v>
      </c>
      <c r="AJ27" s="217">
        <f t="shared" si="6"/>
        <v>16</v>
      </c>
      <c r="AK27" s="217">
        <f t="shared" si="7"/>
        <v>24</v>
      </c>
      <c r="AL27" s="219"/>
    </row>
    <row r="28" spans="1:38" ht="21" customHeight="1">
      <c r="A28" s="148" t="s">
        <v>163</v>
      </c>
      <c r="B28" s="136">
        <v>66</v>
      </c>
      <c r="C28" s="133">
        <v>15812</v>
      </c>
      <c r="D28" s="134">
        <v>41578</v>
      </c>
      <c r="E28" s="132">
        <v>104</v>
      </c>
      <c r="F28" s="133">
        <v>8934</v>
      </c>
      <c r="G28" s="134">
        <v>18086</v>
      </c>
      <c r="H28" s="132">
        <v>169</v>
      </c>
      <c r="I28" s="133">
        <v>3691</v>
      </c>
      <c r="J28" s="134">
        <v>7341</v>
      </c>
      <c r="K28" s="132">
        <v>339</v>
      </c>
      <c r="L28" s="133">
        <v>28437</v>
      </c>
      <c r="M28" s="134">
        <v>67005</v>
      </c>
      <c r="N28" s="132">
        <v>794</v>
      </c>
      <c r="O28" s="133">
        <v>6141</v>
      </c>
      <c r="P28" s="135">
        <v>16856</v>
      </c>
      <c r="Q28" s="136">
        <v>37</v>
      </c>
      <c r="R28" s="133">
        <v>427</v>
      </c>
      <c r="S28" s="134">
        <v>2684</v>
      </c>
      <c r="T28" s="132">
        <v>1170</v>
      </c>
      <c r="U28" s="133">
        <v>35005</v>
      </c>
      <c r="V28" s="135">
        <v>86545</v>
      </c>
      <c r="W28" s="26">
        <v>31675470</v>
      </c>
      <c r="X28" s="149">
        <v>366</v>
      </c>
      <c r="Z28" s="57">
        <f t="shared" si="8"/>
        <v>1.0763569457221711</v>
      </c>
      <c r="AA28" s="57">
        <f t="shared" si="10"/>
        <v>1.0401438164854104</v>
      </c>
      <c r="AB28" s="57">
        <f t="shared" si="9"/>
        <v>1.0430627199537192</v>
      </c>
      <c r="AC28" s="217">
        <f t="shared" si="0"/>
        <v>10</v>
      </c>
      <c r="AD28" s="217">
        <f t="shared" si="1"/>
        <v>17</v>
      </c>
      <c r="AE28" s="217">
        <f t="shared" si="2"/>
        <v>22</v>
      </c>
      <c r="AF28" s="219">
        <f t="shared" si="3"/>
        <v>83</v>
      </c>
      <c r="AG28" s="219">
        <f t="shared" si="3"/>
        <v>1351</v>
      </c>
      <c r="AH28" s="219">
        <f t="shared" si="4"/>
        <v>3573</v>
      </c>
      <c r="AI28" s="217">
        <f t="shared" si="5"/>
        <v>13</v>
      </c>
      <c r="AJ28" s="217">
        <f t="shared" si="6"/>
        <v>14</v>
      </c>
      <c r="AK28" s="217">
        <f t="shared" si="7"/>
        <v>15</v>
      </c>
      <c r="AL28" s="219"/>
    </row>
    <row r="29" spans="1:38" ht="21" customHeight="1">
      <c r="A29" s="148" t="s">
        <v>164</v>
      </c>
      <c r="B29" s="136">
        <v>70</v>
      </c>
      <c r="C29" s="133">
        <v>16328</v>
      </c>
      <c r="D29" s="134">
        <v>43867</v>
      </c>
      <c r="E29" s="132">
        <v>107</v>
      </c>
      <c r="F29" s="133">
        <v>9344</v>
      </c>
      <c r="G29" s="134">
        <v>18318</v>
      </c>
      <c r="H29" s="132">
        <v>168</v>
      </c>
      <c r="I29" s="133">
        <v>3699</v>
      </c>
      <c r="J29" s="134">
        <v>7412</v>
      </c>
      <c r="K29" s="132">
        <v>345</v>
      </c>
      <c r="L29" s="133">
        <v>29371</v>
      </c>
      <c r="M29" s="134">
        <v>69597</v>
      </c>
      <c r="N29" s="132">
        <v>851</v>
      </c>
      <c r="O29" s="133">
        <v>6566</v>
      </c>
      <c r="P29" s="135">
        <v>17805</v>
      </c>
      <c r="Q29" s="136">
        <v>36</v>
      </c>
      <c r="R29" s="133">
        <v>422</v>
      </c>
      <c r="S29" s="134">
        <v>2664</v>
      </c>
      <c r="T29" s="132">
        <v>1232</v>
      </c>
      <c r="U29" s="133">
        <v>36359</v>
      </c>
      <c r="V29" s="135">
        <v>90066</v>
      </c>
      <c r="W29" s="33">
        <v>32874090</v>
      </c>
      <c r="X29" s="25">
        <v>365</v>
      </c>
      <c r="Z29" s="57">
        <f t="shared" si="8"/>
        <v>1.052991452991453</v>
      </c>
      <c r="AA29" s="57">
        <f t="shared" si="10"/>
        <v>1.0386801885444936</v>
      </c>
      <c r="AB29" s="57">
        <f t="shared" si="9"/>
        <v>1.0406840372060777</v>
      </c>
      <c r="AC29" s="217">
        <f t="shared" si="0"/>
        <v>18</v>
      </c>
      <c r="AD29" s="217">
        <f t="shared" si="1"/>
        <v>18</v>
      </c>
      <c r="AE29" s="217">
        <f t="shared" si="2"/>
        <v>23</v>
      </c>
      <c r="AF29" s="219">
        <f t="shared" si="3"/>
        <v>62</v>
      </c>
      <c r="AG29" s="219">
        <f t="shared" si="3"/>
        <v>1354</v>
      </c>
      <c r="AH29" s="219">
        <f t="shared" si="4"/>
        <v>3521</v>
      </c>
      <c r="AI29" s="217">
        <f t="shared" si="5"/>
        <v>16</v>
      </c>
      <c r="AJ29" s="217">
        <f t="shared" si="6"/>
        <v>13</v>
      </c>
      <c r="AK29" s="217">
        <f t="shared" si="7"/>
        <v>17</v>
      </c>
      <c r="AL29" s="219"/>
    </row>
    <row r="30" spans="1:38" ht="21" customHeight="1">
      <c r="A30" s="148" t="s">
        <v>165</v>
      </c>
      <c r="B30" s="127">
        <v>71</v>
      </c>
      <c r="C30" s="124">
        <v>16371</v>
      </c>
      <c r="D30" s="125">
        <v>44665</v>
      </c>
      <c r="E30" s="123">
        <v>113</v>
      </c>
      <c r="F30" s="124">
        <v>9871</v>
      </c>
      <c r="G30" s="125">
        <v>19578</v>
      </c>
      <c r="H30" s="123">
        <v>173</v>
      </c>
      <c r="I30" s="124">
        <v>3626</v>
      </c>
      <c r="J30" s="125">
        <v>7395</v>
      </c>
      <c r="K30" s="123">
        <v>357</v>
      </c>
      <c r="L30" s="124">
        <v>29868</v>
      </c>
      <c r="M30" s="125">
        <v>71638</v>
      </c>
      <c r="N30" s="123">
        <v>904</v>
      </c>
      <c r="O30" s="124">
        <v>6753</v>
      </c>
      <c r="P30" s="126">
        <v>18382</v>
      </c>
      <c r="Q30" s="127">
        <v>38</v>
      </c>
      <c r="R30" s="124">
        <v>429</v>
      </c>
      <c r="S30" s="125">
        <v>2813</v>
      </c>
      <c r="T30" s="123">
        <v>1299</v>
      </c>
      <c r="U30" s="124">
        <v>37050</v>
      </c>
      <c r="V30" s="126">
        <v>92833</v>
      </c>
      <c r="W30" s="24">
        <v>33884045</v>
      </c>
      <c r="X30" s="25">
        <v>365</v>
      </c>
      <c r="Z30" s="57">
        <f t="shared" si="8"/>
        <v>1.0543831168831168</v>
      </c>
      <c r="AA30" s="57">
        <f t="shared" si="10"/>
        <v>1.0190049231276987</v>
      </c>
      <c r="AB30" s="57">
        <f t="shared" si="9"/>
        <v>1.0307219150400817</v>
      </c>
      <c r="AC30" s="217">
        <f t="shared" si="0"/>
        <v>16</v>
      </c>
      <c r="AD30" s="217">
        <f t="shared" si="1"/>
        <v>31</v>
      </c>
      <c r="AE30" s="217">
        <f t="shared" si="2"/>
        <v>25</v>
      </c>
      <c r="AF30" s="219">
        <f t="shared" si="3"/>
        <v>67</v>
      </c>
      <c r="AG30" s="219">
        <f t="shared" si="3"/>
        <v>691</v>
      </c>
      <c r="AH30" s="219">
        <f t="shared" si="4"/>
        <v>2767</v>
      </c>
      <c r="AI30" s="217">
        <f t="shared" si="5"/>
        <v>14</v>
      </c>
      <c r="AJ30" s="217">
        <f t="shared" si="6"/>
        <v>26</v>
      </c>
      <c r="AK30" s="217">
        <f t="shared" si="7"/>
        <v>21</v>
      </c>
      <c r="AL30" s="219"/>
    </row>
    <row r="31" spans="1:38" ht="21" customHeight="1">
      <c r="A31" s="148" t="s">
        <v>166</v>
      </c>
      <c r="B31" s="136">
        <v>75</v>
      </c>
      <c r="C31" s="133">
        <v>17726</v>
      </c>
      <c r="D31" s="134">
        <v>48476</v>
      </c>
      <c r="E31" s="132">
        <v>114</v>
      </c>
      <c r="F31" s="133">
        <v>9470</v>
      </c>
      <c r="G31" s="134">
        <v>19816</v>
      </c>
      <c r="H31" s="132">
        <v>176</v>
      </c>
      <c r="I31" s="133">
        <v>3517</v>
      </c>
      <c r="J31" s="134">
        <v>7152</v>
      </c>
      <c r="K31" s="132">
        <v>365</v>
      </c>
      <c r="L31" s="133">
        <v>30713</v>
      </c>
      <c r="M31" s="134">
        <v>75444</v>
      </c>
      <c r="N31" s="132">
        <v>954</v>
      </c>
      <c r="O31" s="133">
        <v>7014</v>
      </c>
      <c r="P31" s="135">
        <v>18711</v>
      </c>
      <c r="Q31" s="136">
        <v>38</v>
      </c>
      <c r="R31" s="133">
        <v>425</v>
      </c>
      <c r="S31" s="134">
        <v>2799</v>
      </c>
      <c r="T31" s="132">
        <v>1357</v>
      </c>
      <c r="U31" s="133">
        <v>38152</v>
      </c>
      <c r="V31" s="135">
        <v>96954</v>
      </c>
      <c r="W31" s="26">
        <v>35388210</v>
      </c>
      <c r="X31" s="25">
        <v>365</v>
      </c>
      <c r="Z31" s="57">
        <f t="shared" si="8"/>
        <v>1.0446497305619709</v>
      </c>
      <c r="AA31" s="57">
        <f t="shared" si="10"/>
        <v>1.0297435897435898</v>
      </c>
      <c r="AB31" s="57">
        <f t="shared" si="9"/>
        <v>1.0443915418008682</v>
      </c>
      <c r="AC31" s="217">
        <f t="shared" si="0"/>
        <v>21</v>
      </c>
      <c r="AD31" s="217">
        <f t="shared" si="1"/>
        <v>21</v>
      </c>
      <c r="AE31" s="217">
        <f t="shared" si="2"/>
        <v>20</v>
      </c>
      <c r="AF31" s="219">
        <f t="shared" si="3"/>
        <v>58</v>
      </c>
      <c r="AG31" s="219">
        <f t="shared" si="3"/>
        <v>1102</v>
      </c>
      <c r="AH31" s="219">
        <f t="shared" si="4"/>
        <v>4121</v>
      </c>
      <c r="AI31" s="217">
        <f t="shared" si="5"/>
        <v>17</v>
      </c>
      <c r="AJ31" s="217">
        <f t="shared" si="6"/>
        <v>19</v>
      </c>
      <c r="AK31" s="217">
        <f t="shared" si="7"/>
        <v>13</v>
      </c>
      <c r="AL31" s="219"/>
    </row>
    <row r="32" spans="1:38" ht="21" customHeight="1">
      <c r="A32" s="148" t="s">
        <v>167</v>
      </c>
      <c r="B32" s="132">
        <v>76</v>
      </c>
      <c r="C32" s="136">
        <v>17941</v>
      </c>
      <c r="D32" s="137">
        <v>48983</v>
      </c>
      <c r="E32" s="132">
        <v>118</v>
      </c>
      <c r="F32" s="136">
        <v>9977</v>
      </c>
      <c r="G32" s="135">
        <v>20970</v>
      </c>
      <c r="H32" s="136">
        <v>170</v>
      </c>
      <c r="I32" s="136">
        <v>3450</v>
      </c>
      <c r="J32" s="137">
        <v>7078</v>
      </c>
      <c r="K32" s="132">
        <v>364</v>
      </c>
      <c r="L32" s="136">
        <v>31368</v>
      </c>
      <c r="M32" s="137">
        <v>77031</v>
      </c>
      <c r="N32" s="132">
        <v>1010</v>
      </c>
      <c r="O32" s="136">
        <v>7108</v>
      </c>
      <c r="P32" s="137">
        <v>19203</v>
      </c>
      <c r="Q32" s="132">
        <v>37</v>
      </c>
      <c r="R32" s="136">
        <v>415</v>
      </c>
      <c r="S32" s="137">
        <v>2827</v>
      </c>
      <c r="T32" s="132">
        <v>1411</v>
      </c>
      <c r="U32" s="136">
        <v>38891</v>
      </c>
      <c r="V32" s="135">
        <v>99061</v>
      </c>
      <c r="W32" s="33">
        <v>36256326</v>
      </c>
      <c r="X32" s="149">
        <v>366</v>
      </c>
      <c r="Z32" s="57">
        <f t="shared" si="8"/>
        <v>1.0397936624907884</v>
      </c>
      <c r="AA32" s="57">
        <f t="shared" si="10"/>
        <v>1.0193698888655902</v>
      </c>
      <c r="AB32" s="57">
        <f t="shared" si="9"/>
        <v>1.0217319553602739</v>
      </c>
      <c r="AC32" s="217">
        <f t="shared" si="0"/>
        <v>23</v>
      </c>
      <c r="AD32" s="217">
        <f t="shared" si="1"/>
        <v>29</v>
      </c>
      <c r="AE32" s="217">
        <f t="shared" si="2"/>
        <v>29</v>
      </c>
      <c r="AF32" s="219">
        <f t="shared" si="3"/>
        <v>54</v>
      </c>
      <c r="AG32" s="219">
        <f t="shared" si="3"/>
        <v>739</v>
      </c>
      <c r="AH32" s="219">
        <f t="shared" si="4"/>
        <v>2107</v>
      </c>
      <c r="AI32" s="217">
        <f t="shared" si="5"/>
        <v>19</v>
      </c>
      <c r="AJ32" s="217">
        <f t="shared" si="6"/>
        <v>24</v>
      </c>
      <c r="AK32" s="217">
        <f t="shared" si="7"/>
        <v>25</v>
      </c>
      <c r="AL32" s="219"/>
    </row>
    <row r="33" spans="1:38" ht="21" customHeight="1">
      <c r="A33" s="148" t="s">
        <v>168</v>
      </c>
      <c r="B33" s="137">
        <v>78</v>
      </c>
      <c r="C33" s="134">
        <v>18454</v>
      </c>
      <c r="D33" s="135">
        <v>51294</v>
      </c>
      <c r="E33" s="137">
        <v>111</v>
      </c>
      <c r="F33" s="134">
        <v>9425</v>
      </c>
      <c r="G33" s="134">
        <v>19470</v>
      </c>
      <c r="H33" s="132">
        <v>161</v>
      </c>
      <c r="I33" s="133">
        <v>3317</v>
      </c>
      <c r="J33" s="137">
        <v>6780</v>
      </c>
      <c r="K33" s="138">
        <v>350</v>
      </c>
      <c r="L33" s="133">
        <v>31196</v>
      </c>
      <c r="M33" s="139">
        <v>77544</v>
      </c>
      <c r="N33" s="132">
        <v>1055</v>
      </c>
      <c r="O33" s="137">
        <v>7321</v>
      </c>
      <c r="P33" s="135">
        <v>19808</v>
      </c>
      <c r="Q33" s="132">
        <v>36</v>
      </c>
      <c r="R33" s="134">
        <v>388</v>
      </c>
      <c r="S33" s="134">
        <v>2759</v>
      </c>
      <c r="T33" s="132">
        <v>1441</v>
      </c>
      <c r="U33" s="137">
        <v>38905</v>
      </c>
      <c r="V33" s="135">
        <v>100111</v>
      </c>
      <c r="W33" s="33">
        <v>36540515</v>
      </c>
      <c r="X33" s="25">
        <v>365</v>
      </c>
      <c r="Z33" s="57">
        <f t="shared" si="8"/>
        <v>1.0212615166548547</v>
      </c>
      <c r="AA33" s="57">
        <f t="shared" si="10"/>
        <v>1.0003599804582037</v>
      </c>
      <c r="AB33" s="57">
        <f t="shared" si="9"/>
        <v>1.0105995295827823</v>
      </c>
      <c r="AC33" s="217">
        <f t="shared" si="0"/>
        <v>25</v>
      </c>
      <c r="AD33" s="217">
        <f t="shared" si="1"/>
        <v>33</v>
      </c>
      <c r="AE33" s="217">
        <f t="shared" si="2"/>
        <v>31</v>
      </c>
      <c r="AF33" s="219">
        <f t="shared" si="3"/>
        <v>30</v>
      </c>
      <c r="AG33" s="219">
        <f t="shared" si="3"/>
        <v>14</v>
      </c>
      <c r="AH33" s="219">
        <f t="shared" si="4"/>
        <v>1050</v>
      </c>
      <c r="AI33" s="217">
        <f t="shared" si="5"/>
        <v>24</v>
      </c>
      <c r="AJ33" s="217">
        <f t="shared" si="6"/>
        <v>33</v>
      </c>
      <c r="AK33" s="217">
        <f t="shared" si="7"/>
        <v>30</v>
      </c>
      <c r="AL33" s="219"/>
    </row>
    <row r="34" spans="1:38" ht="21" customHeight="1">
      <c r="A34" s="148" t="s">
        <v>169</v>
      </c>
      <c r="B34" s="137">
        <v>81</v>
      </c>
      <c r="C34" s="133">
        <v>19230</v>
      </c>
      <c r="D34" s="135">
        <v>54556</v>
      </c>
      <c r="E34" s="137">
        <v>114</v>
      </c>
      <c r="F34" s="134">
        <v>9681</v>
      </c>
      <c r="G34" s="134">
        <v>20017</v>
      </c>
      <c r="H34" s="132">
        <v>161</v>
      </c>
      <c r="I34" s="133">
        <v>3366</v>
      </c>
      <c r="J34" s="137">
        <v>6797</v>
      </c>
      <c r="K34" s="138">
        <v>356</v>
      </c>
      <c r="L34" s="133">
        <v>32277</v>
      </c>
      <c r="M34" s="139">
        <v>81370</v>
      </c>
      <c r="N34" s="132">
        <v>1149</v>
      </c>
      <c r="O34" s="137">
        <v>7577</v>
      </c>
      <c r="P34" s="135">
        <v>20590</v>
      </c>
      <c r="Q34" s="132">
        <v>36</v>
      </c>
      <c r="R34" s="134">
        <v>389</v>
      </c>
      <c r="S34" s="134">
        <v>2764</v>
      </c>
      <c r="T34" s="132">
        <v>1541</v>
      </c>
      <c r="U34" s="133">
        <v>40243</v>
      </c>
      <c r="V34" s="135">
        <v>104724</v>
      </c>
      <c r="W34" s="33">
        <v>38224260</v>
      </c>
      <c r="X34" s="25">
        <v>365</v>
      </c>
      <c r="Z34" s="57">
        <f t="shared" si="8"/>
        <v>1.0693962526023595</v>
      </c>
      <c r="AA34" s="57">
        <f t="shared" si="10"/>
        <v>1.0343914663924945</v>
      </c>
      <c r="AB34" s="57">
        <f t="shared" si="9"/>
        <v>1.0460788524737541</v>
      </c>
      <c r="AC34" s="217">
        <f t="shared" si="0"/>
        <v>11</v>
      </c>
      <c r="AD34" s="217">
        <f t="shared" si="1"/>
        <v>20</v>
      </c>
      <c r="AE34" s="217">
        <f t="shared" si="2"/>
        <v>17</v>
      </c>
      <c r="AF34" s="219">
        <f t="shared" si="3"/>
        <v>100</v>
      </c>
      <c r="AG34" s="219">
        <f t="shared" si="3"/>
        <v>1338</v>
      </c>
      <c r="AH34" s="219">
        <f t="shared" si="4"/>
        <v>4613</v>
      </c>
      <c r="AI34" s="217">
        <f t="shared" si="5"/>
        <v>12</v>
      </c>
      <c r="AJ34" s="217">
        <f t="shared" si="6"/>
        <v>15</v>
      </c>
      <c r="AK34" s="217">
        <f t="shared" si="7"/>
        <v>12</v>
      </c>
      <c r="AL34" s="219"/>
    </row>
    <row r="35" spans="1:38" ht="21" customHeight="1">
      <c r="A35" s="159" t="s">
        <v>170</v>
      </c>
      <c r="B35" s="132">
        <v>85</v>
      </c>
      <c r="C35" s="133">
        <v>20144</v>
      </c>
      <c r="D35" s="135">
        <v>56138</v>
      </c>
      <c r="E35" s="132">
        <v>111</v>
      </c>
      <c r="F35" s="133">
        <v>9075</v>
      </c>
      <c r="G35" s="135">
        <v>19347</v>
      </c>
      <c r="H35" s="132">
        <v>166</v>
      </c>
      <c r="I35" s="133">
        <v>3429</v>
      </c>
      <c r="J35" s="135">
        <v>6949</v>
      </c>
      <c r="K35" s="132">
        <v>362</v>
      </c>
      <c r="L35" s="133">
        <v>32648</v>
      </c>
      <c r="M35" s="135">
        <v>82434</v>
      </c>
      <c r="N35" s="132">
        <v>1266</v>
      </c>
      <c r="O35" s="133">
        <v>8000</v>
      </c>
      <c r="P35" s="135">
        <v>22004</v>
      </c>
      <c r="Q35" s="132">
        <v>36</v>
      </c>
      <c r="R35" s="133">
        <v>389</v>
      </c>
      <c r="S35" s="135">
        <v>2752</v>
      </c>
      <c r="T35" s="132">
        <v>1664</v>
      </c>
      <c r="U35" s="133">
        <v>41037</v>
      </c>
      <c r="V35" s="135">
        <v>107190</v>
      </c>
      <c r="W35" s="33">
        <v>39124350</v>
      </c>
      <c r="X35" s="25">
        <v>365</v>
      </c>
      <c r="Z35" s="57">
        <f t="shared" si="8"/>
        <v>1.0798182998053212</v>
      </c>
      <c r="AA35" s="57">
        <f t="shared" si="10"/>
        <v>1.019730139403126</v>
      </c>
      <c r="AB35" s="57">
        <f t="shared" si="9"/>
        <v>1.0235476108628394</v>
      </c>
      <c r="AC35" s="217">
        <f t="shared" si="0"/>
        <v>9</v>
      </c>
      <c r="AD35" s="217">
        <f t="shared" si="1"/>
        <v>28</v>
      </c>
      <c r="AE35" s="217">
        <f t="shared" si="2"/>
        <v>28</v>
      </c>
      <c r="AF35" s="219">
        <f t="shared" si="3"/>
        <v>123</v>
      </c>
      <c r="AG35" s="219">
        <f t="shared" si="3"/>
        <v>794</v>
      </c>
      <c r="AH35" s="219">
        <f t="shared" si="4"/>
        <v>2466</v>
      </c>
      <c r="AI35" s="217">
        <f t="shared" si="5"/>
        <v>10</v>
      </c>
      <c r="AJ35" s="217">
        <f t="shared" si="6"/>
        <v>22</v>
      </c>
      <c r="AK35" s="217">
        <f t="shared" si="7"/>
        <v>23</v>
      </c>
      <c r="AL35" s="219"/>
    </row>
    <row r="36" spans="1:38" ht="21" customHeight="1">
      <c r="A36" s="148" t="s">
        <v>183</v>
      </c>
      <c r="B36" s="132">
        <v>88</v>
      </c>
      <c r="C36" s="133">
        <v>20755</v>
      </c>
      <c r="D36" s="135">
        <v>57772</v>
      </c>
      <c r="E36" s="132">
        <v>118</v>
      </c>
      <c r="F36" s="133">
        <v>9517</v>
      </c>
      <c r="G36" s="135">
        <v>20540</v>
      </c>
      <c r="H36" s="132">
        <v>192</v>
      </c>
      <c r="I36" s="133">
        <v>3535</v>
      </c>
      <c r="J36" s="135">
        <v>7428</v>
      </c>
      <c r="K36" s="132">
        <v>398</v>
      </c>
      <c r="L36" s="133">
        <v>33807</v>
      </c>
      <c r="M36" s="135">
        <v>85740</v>
      </c>
      <c r="N36" s="132">
        <v>1389</v>
      </c>
      <c r="O36" s="133">
        <v>8441</v>
      </c>
      <c r="P36" s="135">
        <v>23542</v>
      </c>
      <c r="Q36" s="132">
        <v>36</v>
      </c>
      <c r="R36" s="133">
        <v>447</v>
      </c>
      <c r="S36" s="135">
        <v>2700</v>
      </c>
      <c r="T36" s="132">
        <f>SUM(K36,N36,Q36)</f>
        <v>1823</v>
      </c>
      <c r="U36" s="133">
        <f>SUM(L36,O36,R47)</f>
        <v>42248</v>
      </c>
      <c r="V36" s="135">
        <f>SUM(M36,P36,S36)</f>
        <v>111982</v>
      </c>
      <c r="W36" s="33">
        <f t="shared" ref="W36:W43" si="11">V36*X36</f>
        <v>40985412</v>
      </c>
      <c r="X36" s="149">
        <v>366</v>
      </c>
      <c r="Z36" s="57">
        <f t="shared" si="8"/>
        <v>1.0955528846153846</v>
      </c>
      <c r="AA36" s="57">
        <f t="shared" si="10"/>
        <v>1.0295099544313668</v>
      </c>
      <c r="AB36" s="57">
        <f t="shared" si="9"/>
        <v>1.0447056628416831</v>
      </c>
      <c r="AC36" s="217">
        <f t="shared" si="0"/>
        <v>7</v>
      </c>
      <c r="AD36" s="217">
        <f t="shared" si="1"/>
        <v>22</v>
      </c>
      <c r="AE36" s="217">
        <f t="shared" si="2"/>
        <v>19</v>
      </c>
      <c r="AF36" s="219">
        <f t="shared" si="3"/>
        <v>159</v>
      </c>
      <c r="AG36" s="219">
        <f t="shared" si="3"/>
        <v>1211</v>
      </c>
      <c r="AH36" s="219">
        <f t="shared" si="4"/>
        <v>4792</v>
      </c>
      <c r="AI36" s="217">
        <f t="shared" si="5"/>
        <v>7</v>
      </c>
      <c r="AJ36" s="217">
        <f t="shared" si="6"/>
        <v>18</v>
      </c>
      <c r="AK36" s="217">
        <f t="shared" si="7"/>
        <v>11</v>
      </c>
      <c r="AL36" s="219"/>
    </row>
    <row r="37" spans="1:38" ht="21" customHeight="1">
      <c r="A37" s="148" t="s">
        <v>184</v>
      </c>
      <c r="B37" s="132">
        <v>93</v>
      </c>
      <c r="C37" s="133">
        <v>21745</v>
      </c>
      <c r="D37" s="135">
        <v>60678</v>
      </c>
      <c r="E37" s="132">
        <v>128</v>
      </c>
      <c r="F37" s="133">
        <v>10265</v>
      </c>
      <c r="G37" s="135">
        <v>22391</v>
      </c>
      <c r="H37" s="132">
        <v>245</v>
      </c>
      <c r="I37" s="133">
        <v>4478</v>
      </c>
      <c r="J37" s="135">
        <v>9670</v>
      </c>
      <c r="K37" s="132">
        <v>466</v>
      </c>
      <c r="L37" s="133">
        <v>36488</v>
      </c>
      <c r="M37" s="135">
        <v>92739</v>
      </c>
      <c r="N37" s="132">
        <v>1579</v>
      </c>
      <c r="O37" s="133">
        <v>9173</v>
      </c>
      <c r="P37" s="135">
        <v>25573</v>
      </c>
      <c r="Q37" s="132">
        <v>37</v>
      </c>
      <c r="R37" s="133">
        <v>407</v>
      </c>
      <c r="S37" s="135">
        <v>3091</v>
      </c>
      <c r="T37" s="132">
        <f>SUM(K37,N37,Q37)</f>
        <v>2082</v>
      </c>
      <c r="U37" s="133">
        <f>SUM(L37,O37,R48)</f>
        <v>45661</v>
      </c>
      <c r="V37" s="135">
        <f>SUM(M37,P37,S37)</f>
        <v>121403</v>
      </c>
      <c r="W37" s="33">
        <f t="shared" si="11"/>
        <v>44312095</v>
      </c>
      <c r="X37" s="25">
        <v>365</v>
      </c>
      <c r="Z37" s="57">
        <f t="shared" si="8"/>
        <v>1.1420735052111903</v>
      </c>
      <c r="AA37" s="57">
        <f t="shared" si="10"/>
        <v>1.0807848892255254</v>
      </c>
      <c r="AB37" s="57">
        <f t="shared" si="9"/>
        <v>1.0841295922558982</v>
      </c>
      <c r="AC37" s="217">
        <f t="shared" si="0"/>
        <v>6</v>
      </c>
      <c r="AD37" s="217">
        <f t="shared" si="1"/>
        <v>7</v>
      </c>
      <c r="AE37" s="217">
        <f t="shared" si="2"/>
        <v>7</v>
      </c>
      <c r="AF37" s="219">
        <f t="shared" si="3"/>
        <v>259</v>
      </c>
      <c r="AG37" s="219">
        <f t="shared" si="3"/>
        <v>3413</v>
      </c>
      <c r="AH37" s="219">
        <f t="shared" si="4"/>
        <v>9421</v>
      </c>
      <c r="AI37" s="217">
        <f t="shared" si="5"/>
        <v>4</v>
      </c>
      <c r="AJ37" s="217">
        <f t="shared" si="6"/>
        <v>5</v>
      </c>
      <c r="AK37" s="217">
        <f t="shared" si="7"/>
        <v>6</v>
      </c>
      <c r="AL37" s="219"/>
    </row>
    <row r="38" spans="1:38" ht="21" customHeight="1">
      <c r="A38" s="148" t="s">
        <v>192</v>
      </c>
      <c r="B38" s="132">
        <v>96</v>
      </c>
      <c r="C38" s="133">
        <v>22433</v>
      </c>
      <c r="D38" s="135">
        <v>63472</v>
      </c>
      <c r="E38" s="132">
        <v>141</v>
      </c>
      <c r="F38" s="133">
        <v>11166</v>
      </c>
      <c r="G38" s="135">
        <v>24659</v>
      </c>
      <c r="H38" s="132">
        <v>324</v>
      </c>
      <c r="I38" s="133">
        <v>5815</v>
      </c>
      <c r="J38" s="135">
        <v>12629</v>
      </c>
      <c r="K38" s="132">
        <f t="shared" ref="K38:M39" si="12">SUM(B38,E38,H38)</f>
        <v>561</v>
      </c>
      <c r="L38" s="133">
        <f t="shared" si="12"/>
        <v>39414</v>
      </c>
      <c r="M38" s="135">
        <f t="shared" si="12"/>
        <v>100760</v>
      </c>
      <c r="N38" s="132">
        <v>1890</v>
      </c>
      <c r="O38" s="133">
        <v>9730</v>
      </c>
      <c r="P38" s="135">
        <v>28447</v>
      </c>
      <c r="Q38" s="132">
        <v>37</v>
      </c>
      <c r="R38" s="133">
        <v>416</v>
      </c>
      <c r="S38" s="135">
        <v>3238</v>
      </c>
      <c r="T38" s="132">
        <f>SUM(K38,N38,Q38)</f>
        <v>2488</v>
      </c>
      <c r="U38" s="133">
        <f>SUM(L38,O38,R49)</f>
        <v>49144</v>
      </c>
      <c r="V38" s="135">
        <f>SUM(M38,P38,S38)</f>
        <v>132445</v>
      </c>
      <c r="W38" s="33">
        <f t="shared" si="11"/>
        <v>48342425</v>
      </c>
      <c r="X38" s="25">
        <v>365</v>
      </c>
      <c r="Z38" s="57">
        <f t="shared" si="8"/>
        <v>1.1950048030739673</v>
      </c>
      <c r="AA38" s="57">
        <f t="shared" si="10"/>
        <v>1.076279538336874</v>
      </c>
      <c r="AB38" s="57">
        <f t="shared" si="9"/>
        <v>1.0909532713359638</v>
      </c>
      <c r="AC38" s="217">
        <f t="shared" si="0"/>
        <v>3</v>
      </c>
      <c r="AD38" s="217">
        <f t="shared" si="1"/>
        <v>8</v>
      </c>
      <c r="AE38" s="217">
        <f t="shared" si="2"/>
        <v>4</v>
      </c>
      <c r="AF38" s="219">
        <f t="shared" si="3"/>
        <v>406</v>
      </c>
      <c r="AG38" s="219">
        <f t="shared" si="3"/>
        <v>3483</v>
      </c>
      <c r="AH38" s="219">
        <f t="shared" si="4"/>
        <v>11042</v>
      </c>
      <c r="AI38" s="217">
        <f t="shared" si="5"/>
        <v>3</v>
      </c>
      <c r="AJ38" s="217">
        <f t="shared" si="6"/>
        <v>4</v>
      </c>
      <c r="AK38" s="217">
        <f t="shared" si="7"/>
        <v>3</v>
      </c>
      <c r="AL38" s="219"/>
    </row>
    <row r="39" spans="1:38" ht="21" customHeight="1">
      <c r="A39" s="148" t="s">
        <v>195</v>
      </c>
      <c r="B39" s="132">
        <v>102</v>
      </c>
      <c r="C39" s="133">
        <v>23682</v>
      </c>
      <c r="D39" s="135">
        <v>67514</v>
      </c>
      <c r="E39" s="132">
        <v>158</v>
      </c>
      <c r="F39" s="133">
        <v>12330</v>
      </c>
      <c r="G39" s="135">
        <v>27568</v>
      </c>
      <c r="H39" s="132">
        <v>440</v>
      </c>
      <c r="I39" s="133">
        <v>7038</v>
      </c>
      <c r="J39" s="135">
        <v>16358</v>
      </c>
      <c r="K39" s="132">
        <f t="shared" si="12"/>
        <v>700</v>
      </c>
      <c r="L39" s="133">
        <f t="shared" si="12"/>
        <v>43050</v>
      </c>
      <c r="M39" s="135">
        <f t="shared" si="12"/>
        <v>111440</v>
      </c>
      <c r="N39" s="132">
        <v>2347</v>
      </c>
      <c r="O39" s="133">
        <v>10950</v>
      </c>
      <c r="P39" s="135">
        <v>34623</v>
      </c>
      <c r="Q39" s="132">
        <v>37</v>
      </c>
      <c r="R39" s="133">
        <v>380</v>
      </c>
      <c r="S39" s="135">
        <v>3153</v>
      </c>
      <c r="T39" s="132">
        <f>SUM(K39,N39,Q39)</f>
        <v>3084</v>
      </c>
      <c r="U39" s="133">
        <f>SUM(L39,O39,R39)</f>
        <v>54380</v>
      </c>
      <c r="V39" s="135">
        <f>SUM(M39,P39,S39)</f>
        <v>149216</v>
      </c>
      <c r="W39" s="33">
        <f t="shared" si="11"/>
        <v>54463840</v>
      </c>
      <c r="X39" s="25">
        <v>365</v>
      </c>
      <c r="Z39" s="57">
        <f>T39/T38</f>
        <v>1.2395498392282958</v>
      </c>
      <c r="AA39" s="57">
        <f t="shared" si="10"/>
        <v>1.1065440338596777</v>
      </c>
      <c r="AB39" s="57">
        <f t="shared" si="9"/>
        <v>1.1266261467024048</v>
      </c>
      <c r="AC39" s="217">
        <f t="shared" si="0"/>
        <v>2</v>
      </c>
      <c r="AD39" s="217">
        <f t="shared" si="1"/>
        <v>3</v>
      </c>
      <c r="AE39" s="217">
        <f t="shared" si="2"/>
        <v>2</v>
      </c>
      <c r="AF39" s="219">
        <f t="shared" si="3"/>
        <v>596</v>
      </c>
      <c r="AG39" s="219">
        <f t="shared" si="3"/>
        <v>5236</v>
      </c>
      <c r="AH39" s="219">
        <f t="shared" si="4"/>
        <v>16771</v>
      </c>
      <c r="AI39" s="217">
        <f t="shared" si="5"/>
        <v>1</v>
      </c>
      <c r="AJ39" s="217">
        <f t="shared" si="6"/>
        <v>2</v>
      </c>
      <c r="AK39" s="217">
        <f t="shared" si="7"/>
        <v>2</v>
      </c>
      <c r="AL39" s="219"/>
    </row>
    <row r="40" spans="1:38" ht="21" customHeight="1">
      <c r="A40" s="148" t="s">
        <v>199</v>
      </c>
      <c r="B40" s="132">
        <v>112</v>
      </c>
      <c r="C40" s="133">
        <v>25755</v>
      </c>
      <c r="D40" s="135">
        <v>72705</v>
      </c>
      <c r="E40" s="132">
        <v>171</v>
      </c>
      <c r="F40" s="133">
        <v>12905</v>
      </c>
      <c r="G40" s="135">
        <v>29547</v>
      </c>
      <c r="H40" s="132">
        <v>514</v>
      </c>
      <c r="I40" s="133">
        <v>7794</v>
      </c>
      <c r="J40" s="135">
        <v>19180</v>
      </c>
      <c r="K40" s="132">
        <v>797</v>
      </c>
      <c r="L40" s="133">
        <v>46454</v>
      </c>
      <c r="M40" s="135">
        <v>121432</v>
      </c>
      <c r="N40" s="132">
        <v>2510</v>
      </c>
      <c r="O40" s="133">
        <v>10944</v>
      </c>
      <c r="P40" s="135">
        <v>35699</v>
      </c>
      <c r="Q40" s="132">
        <v>35</v>
      </c>
      <c r="R40" s="133">
        <v>361</v>
      </c>
      <c r="S40" s="135">
        <v>3082</v>
      </c>
      <c r="T40" s="132">
        <v>3342</v>
      </c>
      <c r="U40" s="133">
        <f>SUM(L40,O40,R40)</f>
        <v>57759</v>
      </c>
      <c r="V40" s="135">
        <v>160213</v>
      </c>
      <c r="W40" s="33">
        <f t="shared" si="11"/>
        <v>58637958</v>
      </c>
      <c r="X40" s="149">
        <v>366</v>
      </c>
      <c r="Z40" s="57">
        <f>T40/T39</f>
        <v>1.0836575875486381</v>
      </c>
      <c r="AA40" s="57">
        <f t="shared" si="10"/>
        <v>1.0621368150055168</v>
      </c>
      <c r="AB40" s="57">
        <f t="shared" si="10"/>
        <v>1.073698530988634</v>
      </c>
      <c r="AC40" s="217">
        <f t="shared" si="0"/>
        <v>8</v>
      </c>
      <c r="AD40" s="217">
        <f t="shared" si="1"/>
        <v>12</v>
      </c>
      <c r="AE40" s="217">
        <f t="shared" si="2"/>
        <v>9</v>
      </c>
      <c r="AF40" s="219">
        <f>T40-T39</f>
        <v>258</v>
      </c>
      <c r="AG40" s="219">
        <f>U40-U39</f>
        <v>3379</v>
      </c>
      <c r="AH40" s="219">
        <f>V40-V39</f>
        <v>10997</v>
      </c>
      <c r="AI40" s="217">
        <f t="shared" si="5"/>
        <v>5</v>
      </c>
      <c r="AJ40" s="217">
        <f t="shared" si="6"/>
        <v>6</v>
      </c>
      <c r="AK40" s="217">
        <f t="shared" si="7"/>
        <v>4</v>
      </c>
      <c r="AL40" s="219"/>
    </row>
    <row r="41" spans="1:38" ht="21" customHeight="1">
      <c r="A41" s="148" t="s">
        <v>200</v>
      </c>
      <c r="B41" s="132">
        <v>115</v>
      </c>
      <c r="C41" s="133">
        <v>26169</v>
      </c>
      <c r="D41" s="135">
        <v>75327</v>
      </c>
      <c r="E41" s="132">
        <v>179</v>
      </c>
      <c r="F41" s="133">
        <v>13223</v>
      </c>
      <c r="G41" s="135">
        <v>31372</v>
      </c>
      <c r="H41" s="132">
        <v>543</v>
      </c>
      <c r="I41" s="133">
        <v>8330</v>
      </c>
      <c r="J41" s="135">
        <v>20660</v>
      </c>
      <c r="K41" s="132">
        <v>837</v>
      </c>
      <c r="L41" s="133">
        <v>47722</v>
      </c>
      <c r="M41" s="135">
        <v>127359</v>
      </c>
      <c r="N41" s="132">
        <v>2607</v>
      </c>
      <c r="O41" s="133">
        <v>11351</v>
      </c>
      <c r="P41" s="135">
        <v>37177</v>
      </c>
      <c r="Q41" s="132">
        <v>36</v>
      </c>
      <c r="R41" s="133">
        <v>375</v>
      </c>
      <c r="S41" s="135">
        <v>3126</v>
      </c>
      <c r="T41" s="132">
        <v>3480</v>
      </c>
      <c r="U41" s="133">
        <f>SUM(L41,O41,R41)</f>
        <v>59448</v>
      </c>
      <c r="V41" s="135">
        <v>167662</v>
      </c>
      <c r="W41" s="33">
        <f t="shared" si="11"/>
        <v>61196630</v>
      </c>
      <c r="X41" s="25">
        <v>365</v>
      </c>
      <c r="Z41" s="57">
        <f>T41/T40</f>
        <v>1.0412926391382407</v>
      </c>
      <c r="AA41" s="57">
        <f t="shared" ref="AA41:AB43" si="13">U41/U40</f>
        <v>1.0292421960213993</v>
      </c>
      <c r="AB41" s="57">
        <f t="shared" si="13"/>
        <v>1.0464943543907173</v>
      </c>
      <c r="AC41" s="217">
        <f t="shared" si="0"/>
        <v>22</v>
      </c>
      <c r="AD41" s="217">
        <f t="shared" si="1"/>
        <v>23</v>
      </c>
      <c r="AE41" s="217">
        <f t="shared" si="2"/>
        <v>16</v>
      </c>
      <c r="AF41" s="219">
        <f t="shared" ref="AF41:AH43" si="14">T41-T40</f>
        <v>138</v>
      </c>
      <c r="AG41" s="219">
        <f t="shared" si="14"/>
        <v>1689</v>
      </c>
      <c r="AH41" s="219">
        <f t="shared" si="14"/>
        <v>7449</v>
      </c>
      <c r="AI41" s="217">
        <f t="shared" si="5"/>
        <v>9</v>
      </c>
      <c r="AJ41" s="217">
        <f t="shared" si="6"/>
        <v>10</v>
      </c>
      <c r="AK41" s="217">
        <f t="shared" si="7"/>
        <v>7</v>
      </c>
      <c r="AL41" s="219"/>
    </row>
    <row r="42" spans="1:38" ht="21" customHeight="1">
      <c r="A42" s="148" t="s">
        <v>204</v>
      </c>
      <c r="B42" s="132">
        <f>SUM('[1](3)ホテル内訳'!D54,'[1](3)ホテル内訳'!M54,'[1](3)ホテル内訳'!V54,'[1](3)ホテル内訳'!AE54)</f>
        <v>126</v>
      </c>
      <c r="C42" s="133">
        <f>SUM('[1](3)ホテル内訳'!E54,'[1](3)ホテル内訳'!N54,'[1](3)ホテル内訳'!W54,'[1](3)ホテル内訳'!AF54)</f>
        <v>28629</v>
      </c>
      <c r="D42" s="135">
        <f>SUM('[1](3)ホテル内訳'!F54,'[1](3)ホテル内訳'!O54,'[1](3)ホテル内訳'!X54,'[1](3)ホテル内訳'!AG54)</f>
        <v>81657</v>
      </c>
      <c r="E42" s="132">
        <f>SUM('[1](3)ホテル内訳'!G54,'[1](3)ホテル内訳'!P54,'[1](3)ホテル内訳'!Y54,'[1](3)ホテル内訳'!AH54)</f>
        <v>187</v>
      </c>
      <c r="F42" s="133">
        <f>SUM('[1](3)ホテル内訳'!H54,'[1](3)ホテル内訳'!Q54,'[1](3)ホテル内訳'!Z54,'[1](3)ホテル内訳'!AI54)</f>
        <v>13904</v>
      </c>
      <c r="G42" s="135">
        <f>SUM('[1](3)ホテル内訳'!I54,'[1](3)ホテル内訳'!R54,'[1](3)ホテル内訳'!AA54,'[1](3)ホテル内訳'!AJ54)</f>
        <v>32763</v>
      </c>
      <c r="H42" s="132">
        <f>SUM('[1](3)ホテル内訳'!J54,'[1](3)ホテル内訳'!S54,'[1](3)ホテル内訳'!AB54,'[1](3)ホテル内訳'!AK54)</f>
        <v>590</v>
      </c>
      <c r="I42" s="133">
        <f>SUM('[1](3)ホテル内訳'!K54,'[1](3)ホテル内訳'!T54,'[1](3)ホテル内訳'!AC54,'[1](3)ホテル内訳'!AL54)</f>
        <v>8630</v>
      </c>
      <c r="J42" s="135">
        <f>SUM('[1](3)ホテル内訳'!L54,'[1](3)ホテル内訳'!U54,'[1](3)ホテル内訳'!AD54,'[1](3)ホテル内訳'!AM54)</f>
        <v>21488</v>
      </c>
      <c r="K42" s="132">
        <f t="shared" ref="K42:M43" si="15">SUM(B42,E42,H42)</f>
        <v>903</v>
      </c>
      <c r="L42" s="133">
        <f t="shared" si="15"/>
        <v>51163</v>
      </c>
      <c r="M42" s="135">
        <f t="shared" si="15"/>
        <v>135908</v>
      </c>
      <c r="N42" s="132">
        <f>'[1](1)市町村別・種別'!I53+'[1](1)市町村別・種別'!N53+'[1](1)市町村別・種別'!S53+'[1](1)市町村別・種別'!X53</f>
        <v>2740</v>
      </c>
      <c r="O42" s="133">
        <f>'[1](1)市町村別・種別'!L53+'[1](1)市町村別・種別'!Q53+'[1](1)市町村別・種別'!V53+'[1](1)市町村別・種別'!AA53</f>
        <v>11663</v>
      </c>
      <c r="P42" s="135">
        <f>'[1](1)市町村別・種別'!M53+'[1](1)市町村別・種別'!R53+'[1](1)市町村別・種別'!W53+'[1](1)市町村別・種別'!AB53</f>
        <v>38099</v>
      </c>
      <c r="Q42" s="132">
        <f>'[1](1)市町村別・種別'!AC53+'[1](1)市町村別・種別'!AH53</f>
        <v>38</v>
      </c>
      <c r="R42" s="133">
        <f>'[1](1)市町村別・種別'!AF53+'[1](1)市町村別・種別'!AK53</f>
        <v>389</v>
      </c>
      <c r="S42" s="135">
        <f>'[1](1)市町村別・種別'!AG53+'[1](1)市町村別・種別'!AL53</f>
        <v>3184</v>
      </c>
      <c r="T42" s="132">
        <f>SUM(K42,N42,Q42)</f>
        <v>3681</v>
      </c>
      <c r="U42" s="133">
        <f>SUM(L42,O42,R42)</f>
        <v>63215</v>
      </c>
      <c r="V42" s="135">
        <f>SUM(M42,P42,S42)</f>
        <v>177191</v>
      </c>
      <c r="W42" s="33">
        <f t="shared" si="11"/>
        <v>64674715</v>
      </c>
      <c r="X42" s="25">
        <v>365</v>
      </c>
      <c r="Z42" s="57">
        <f>T42/T41</f>
        <v>1.0577586206896552</v>
      </c>
      <c r="AA42" s="57">
        <f t="shared" si="13"/>
        <v>1.0633663033239134</v>
      </c>
      <c r="AB42" s="57">
        <f t="shared" si="13"/>
        <v>1.0568345838651574</v>
      </c>
      <c r="AC42" s="217">
        <f t="shared" si="0"/>
        <v>15</v>
      </c>
      <c r="AD42" s="217">
        <f t="shared" si="1"/>
        <v>11</v>
      </c>
      <c r="AE42" s="217">
        <f>RANK(AB42,$AB$8:$AB$42,0)</f>
        <v>13</v>
      </c>
      <c r="AF42" s="219">
        <f>T42-T41</f>
        <v>201</v>
      </c>
      <c r="AG42" s="219">
        <f t="shared" si="14"/>
        <v>3767</v>
      </c>
      <c r="AH42" s="219">
        <f t="shared" si="14"/>
        <v>9529</v>
      </c>
      <c r="AI42" s="217">
        <f t="shared" si="5"/>
        <v>6</v>
      </c>
      <c r="AJ42" s="217">
        <f t="shared" si="6"/>
        <v>3</v>
      </c>
      <c r="AK42" s="217">
        <f t="shared" si="7"/>
        <v>5</v>
      </c>
      <c r="AL42" s="219"/>
    </row>
    <row r="43" spans="1:38" ht="21" customHeight="1">
      <c r="A43" s="148" t="s">
        <v>206</v>
      </c>
      <c r="B43" s="368">
        <f>SUM('[1](3)ホテル内訳 (2)'!D54+'[1](3)ホテル内訳 (2)'!M54+'[1](3)ホテル内訳 (2)'!V54+'[1](3)ホテル内訳 (2)'!AE54)</f>
        <v>132</v>
      </c>
      <c r="C43" s="369">
        <f>SUM('[1](3)ホテル内訳 (2)'!E54+'[1](3)ホテル内訳 (2)'!N54+'[1](3)ホテル内訳 (2)'!W54+'[1](3)ホテル内訳 (2)'!AF54)</f>
        <v>29549</v>
      </c>
      <c r="D43" s="370">
        <f>SUM('[1](3)ホテル内訳 (2)'!F54+'[1](3)ホテル内訳 (2)'!O54+'[1](3)ホテル内訳 (2)'!X54+'[1](3)ホテル内訳 (2)'!AG54)</f>
        <v>86858</v>
      </c>
      <c r="E43" s="368">
        <f>SUM('[1](3)ホテル内訳 (2)'!G54+'[1](3)ホテル内訳 (2)'!P54+'[1](3)ホテル内訳 (2)'!Y54+'[1](3)ホテル内訳 (2)'!AH54)</f>
        <v>194</v>
      </c>
      <c r="F43" s="369">
        <f>SUM('[1](3)ホテル内訳 (2)'!H54+'[1](3)ホテル内訳 (2)'!Q54+'[1](3)ホテル内訳 (2)'!Z54+'[1](3)ホテル内訳 (2)'!AI54)</f>
        <v>14035</v>
      </c>
      <c r="G43" s="370">
        <f>SUM('[1](3)ホテル内訳 (2)'!I54+'[1](3)ホテル内訳 (2)'!R54+'[1](3)ホテル内訳 (2)'!AA54+'[1](3)ホテル内訳 (2)'!AJ54)</f>
        <v>34390</v>
      </c>
      <c r="H43" s="368">
        <f>SUM('[1](3)ホテル内訳 (2)'!J54+'[1](3)ホテル内訳 (2)'!S54+'[1](3)ホテル内訳 (2)'!AB54+'[1](3)ホテル内訳 (2)'!AK54)</f>
        <v>582</v>
      </c>
      <c r="I43" s="369">
        <f>SUM('[1](3)ホテル内訳 (2)'!K54+'[1](3)ホテル内訳 (2)'!T54+'[1](3)ホテル内訳 (2)'!AC54+'[1](3)ホテル内訳 (2)'!AL54)</f>
        <v>9003</v>
      </c>
      <c r="J43" s="370">
        <f>SUM('[1](3)ホテル内訳 (2)'!L54+'[1](3)ホテル内訳 (2)'!U54+'[1](3)ホテル内訳 (2)'!AD54+'[1](3)ホテル内訳 (2)'!AM54)</f>
        <v>22774</v>
      </c>
      <c r="K43" s="132">
        <f t="shared" si="15"/>
        <v>908</v>
      </c>
      <c r="L43" s="133">
        <f t="shared" si="15"/>
        <v>52587</v>
      </c>
      <c r="M43" s="135">
        <f t="shared" si="15"/>
        <v>144022</v>
      </c>
      <c r="N43" s="370" cm="1">
        <f t="array" ref="N43">SUM([1]R5まとめ!O46:R46+[1]R5まとめ!Y46:AB46+[1]R5まとめ!AI46:AL46)</f>
        <v>2972</v>
      </c>
      <c r="O43" s="371" cm="1">
        <f t="array" ref="O43">SUM([1]R5まとめ!AT46:AW46+[1]R5まとめ!BD46:BG46+[1]R5まとめ!BN46:BQ46+[1]R5まとめ!BY46:CB46+[1]R5まとめ!CI46:CL46+[1]R5まとめ!CS46:CV46)</f>
        <v>10563</v>
      </c>
      <c r="P43" s="372" cm="1">
        <f t="array" ref="P43">SUM([1]R5まとめ!DD46:DG46+[1]R5まとめ!DN46:DQ46+[1]R5まとめ!DX46:EA46)</f>
        <v>38061</v>
      </c>
      <c r="Q43" s="370" cm="1">
        <f t="array" ref="Q43">SUM([1]R5まとめ!S46:T46+[1]R5まとめ!AC46:AD46+[1]R5まとめ!AM46:AN46)</f>
        <v>34</v>
      </c>
      <c r="R43" s="371" cm="1">
        <f t="array" ref="R43">SUM([1]R5まとめ!AX46:AY46+[1]R5まとめ!BH46:BI46+[1]R5まとめ!BR46:BS46+[1]R5まとめ!CC46:CD46+[1]R5まとめ!CM46:CN46+[1]R5まとめ!CW46:CX46)</f>
        <v>347</v>
      </c>
      <c r="S43" s="372" cm="1">
        <f t="array" ref="S43">SUM([1]R5まとめ!DH46:DI46+[1]R5まとめ!DR46:DS46+[1]R5まとめ!EB46:EC46)</f>
        <v>2649</v>
      </c>
      <c r="T43" s="132">
        <f>SUM(K43,N43,Q43)</f>
        <v>3914</v>
      </c>
      <c r="U43" s="370">
        <f>SUM(L43,O43,R43)</f>
        <v>63497</v>
      </c>
      <c r="V43" s="135">
        <f>SUM(M43,P43,S43)</f>
        <v>184732</v>
      </c>
      <c r="W43" s="21">
        <f t="shared" si="11"/>
        <v>67427180</v>
      </c>
      <c r="X43" s="373">
        <v>365</v>
      </c>
      <c r="Z43" s="57">
        <f>T43/T42</f>
        <v>1.0632980168432491</v>
      </c>
      <c r="AA43" s="57">
        <f t="shared" si="13"/>
        <v>1.0044609665427509</v>
      </c>
      <c r="AB43" s="57">
        <f t="shared" si="13"/>
        <v>1.042558594962498</v>
      </c>
      <c r="AC43" s="217">
        <f>RANK(Z43,$Z$8:$Z$43,0)</f>
        <v>14</v>
      </c>
      <c r="AD43" s="217">
        <f>RANK(AA43,$AA$8:$AA$43,0)</f>
        <v>33</v>
      </c>
      <c r="AE43" s="217">
        <f>RANK(AB43,$AB$8:$AB$43,0)</f>
        <v>23</v>
      </c>
      <c r="AF43" s="219">
        <f>T43-T42</f>
        <v>233</v>
      </c>
      <c r="AG43" s="219">
        <f t="shared" si="14"/>
        <v>282</v>
      </c>
      <c r="AH43" s="219">
        <f t="shared" si="14"/>
        <v>7541</v>
      </c>
      <c r="AI43" s="217">
        <f>RANK(AF43,$AF$8:$AF$43,0)</f>
        <v>6</v>
      </c>
      <c r="AJ43" s="217">
        <f>RANK(AG43,$AG$8:$AG$43,0)</f>
        <v>32</v>
      </c>
      <c r="AK43" s="217">
        <f>RANK(AH43,$AH$8:$AH$43,0)</f>
        <v>7</v>
      </c>
      <c r="AL43" s="219"/>
    </row>
    <row r="44" spans="1:38" ht="16.5" customHeight="1">
      <c r="A44" s="27" t="s">
        <v>77</v>
      </c>
      <c r="B44" s="28"/>
      <c r="C44" s="28"/>
      <c r="D44" s="28"/>
      <c r="E44" s="28"/>
      <c r="F44" s="28"/>
      <c r="G44" s="28"/>
      <c r="H44" s="28"/>
      <c r="I44" s="28"/>
      <c r="J44" s="28"/>
      <c r="K44" s="28"/>
      <c r="L44" s="28"/>
      <c r="M44" s="28"/>
      <c r="N44" s="28"/>
      <c r="O44" s="28"/>
      <c r="P44" s="28"/>
      <c r="Q44" s="28"/>
      <c r="R44" s="28"/>
      <c r="S44" s="28"/>
      <c r="T44" s="28"/>
      <c r="U44" s="28"/>
      <c r="V44" s="28"/>
      <c r="W44" s="28"/>
    </row>
    <row r="45" spans="1:38" ht="16.5" customHeight="1">
      <c r="A45" s="508" t="s">
        <v>171</v>
      </c>
      <c r="B45" s="508"/>
      <c r="C45" s="508"/>
      <c r="D45" s="508"/>
      <c r="E45" s="508"/>
      <c r="F45" s="508"/>
      <c r="G45" s="508"/>
      <c r="H45" s="508"/>
      <c r="I45" s="508"/>
      <c r="J45" s="508"/>
      <c r="K45" s="508"/>
      <c r="L45" s="508"/>
      <c r="M45" s="508"/>
      <c r="N45" s="508"/>
      <c r="O45" s="508"/>
      <c r="P45" s="508"/>
      <c r="Q45" s="508"/>
      <c r="R45" s="508"/>
      <c r="S45" s="508"/>
      <c r="T45" s="508"/>
      <c r="U45" s="508"/>
      <c r="V45" s="508"/>
      <c r="W45" s="30"/>
    </row>
  </sheetData>
  <mergeCells count="36">
    <mergeCell ref="A45:V45"/>
    <mergeCell ref="AF5:AH5"/>
    <mergeCell ref="Z5:AB5"/>
    <mergeCell ref="Q4:S5"/>
    <mergeCell ref="N4:P5"/>
    <mergeCell ref="A4:A6"/>
    <mergeCell ref="T4:V5"/>
    <mergeCell ref="B4:M4"/>
    <mergeCell ref="AM8:AP8"/>
    <mergeCell ref="AQ8:AS8"/>
    <mergeCell ref="BG8:BI8"/>
    <mergeCell ref="AU8:AW8"/>
    <mergeCell ref="AX8:AZ8"/>
    <mergeCell ref="BA8:BC8"/>
    <mergeCell ref="BD8:BF8"/>
    <mergeCell ref="AM9:AP9"/>
    <mergeCell ref="AQ9:AS9"/>
    <mergeCell ref="BG9:BI9"/>
    <mergeCell ref="AU9:AW9"/>
    <mergeCell ref="AX9:AZ9"/>
    <mergeCell ref="BA9:BC9"/>
    <mergeCell ref="BD9:BF9"/>
    <mergeCell ref="AM10:AP10"/>
    <mergeCell ref="AQ10:AS10"/>
    <mergeCell ref="BG10:BI10"/>
    <mergeCell ref="AU10:AW10"/>
    <mergeCell ref="AX10:AZ10"/>
    <mergeCell ref="BA10:BC10"/>
    <mergeCell ref="BD10:BF10"/>
    <mergeCell ref="AM11:AP11"/>
    <mergeCell ref="AQ11:AS11"/>
    <mergeCell ref="BG11:BI11"/>
    <mergeCell ref="AU11:AW11"/>
    <mergeCell ref="AX11:AZ11"/>
    <mergeCell ref="BA11:BC11"/>
    <mergeCell ref="BD11:BF11"/>
  </mergeCells>
  <phoneticPr fontId="7"/>
  <conditionalFormatting sqref="AC8:AC39 AC41">
    <cfRule type="top10" dxfId="5" priority="6" rank="1"/>
  </conditionalFormatting>
  <conditionalFormatting sqref="AC40">
    <cfRule type="top10" dxfId="4" priority="4" rank="1"/>
  </conditionalFormatting>
  <conditionalFormatting sqref="AC42:AC43 AD43:AE43">
    <cfRule type="top10" dxfId="3" priority="2" rank="1"/>
  </conditionalFormatting>
  <conditionalFormatting sqref="AI8:AI39 AI41">
    <cfRule type="top10" dxfId="2" priority="5" rank="1"/>
  </conditionalFormatting>
  <conditionalFormatting sqref="AI40">
    <cfRule type="top10" dxfId="1" priority="3" rank="1"/>
  </conditionalFormatting>
  <conditionalFormatting sqref="AI42:AI43">
    <cfRule type="top10" dxfId="0" priority="1" rank="1"/>
  </conditionalFormatting>
  <printOptions horizontalCentered="1"/>
  <pageMargins left="0.78740157480314965" right="0.59055118110236227" top="0.51181102362204722" bottom="0" header="0" footer="0"/>
  <pageSetup paperSize="9" scale="61" orientation="landscape" r:id="rId1"/>
  <headerFooter scaleWithDoc="0" alignWithMargins="0">
    <oddFooter>&amp;C8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CCFF"/>
  </sheetPr>
  <dimension ref="A1:F56"/>
  <sheetViews>
    <sheetView showGridLines="0" tabSelected="1" workbookViewId="0">
      <selection activeCell="H19" sqref="H19"/>
    </sheetView>
  </sheetViews>
  <sheetFormatPr defaultColWidth="9" defaultRowHeight="13"/>
  <cols>
    <col min="1" max="1" width="7.26953125" style="210" customWidth="1"/>
    <col min="2" max="2" width="4" style="210" customWidth="1"/>
    <col min="3" max="3" width="9" style="210"/>
    <col min="4" max="4" width="14.7265625" style="210" bestFit="1" customWidth="1"/>
    <col min="5" max="5" width="14.7265625" style="204" bestFit="1" customWidth="1"/>
    <col min="6" max="6" width="10.26953125" style="204" customWidth="1"/>
    <col min="7" max="7" width="9" style="204"/>
    <col min="8" max="8" width="3.26953125" style="204" customWidth="1"/>
    <col min="9" max="10" width="9" style="204" customWidth="1"/>
    <col min="11" max="16384" width="9" style="204"/>
  </cols>
  <sheetData>
    <row r="1" spans="1:6" ht="15.5">
      <c r="A1" s="19" t="s">
        <v>194</v>
      </c>
      <c r="B1" s="34"/>
      <c r="C1" s="34"/>
      <c r="D1" s="34"/>
    </row>
    <row r="2" spans="1:6" ht="15.5">
      <c r="A2" s="19"/>
      <c r="B2" s="34"/>
      <c r="C2" s="34"/>
      <c r="D2" s="34"/>
    </row>
    <row r="3" spans="1:6">
      <c r="A3" s="233" t="s">
        <v>207</v>
      </c>
      <c r="B3" s="234"/>
      <c r="C3" s="234"/>
      <c r="D3" s="234"/>
    </row>
    <row r="4" spans="1:6">
      <c r="A4" s="233"/>
      <c r="B4" s="234"/>
      <c r="C4" s="234"/>
      <c r="D4" s="235"/>
      <c r="E4" s="374"/>
    </row>
    <row r="5" spans="1:6" ht="13" customHeight="1">
      <c r="A5" s="539"/>
      <c r="B5" s="540"/>
      <c r="C5" s="541"/>
      <c r="D5" s="532" t="s">
        <v>208</v>
      </c>
      <c r="E5" s="532" t="s">
        <v>203</v>
      </c>
      <c r="F5" s="522" t="s">
        <v>202</v>
      </c>
    </row>
    <row r="6" spans="1:6">
      <c r="A6" s="542"/>
      <c r="B6" s="543"/>
      <c r="C6" s="544"/>
      <c r="D6" s="533"/>
      <c r="E6" s="533"/>
      <c r="F6" s="523" t="s">
        <v>201</v>
      </c>
    </row>
    <row r="7" spans="1:6">
      <c r="A7" s="545"/>
      <c r="B7" s="546"/>
      <c r="C7" s="547"/>
      <c r="D7" s="534"/>
      <c r="E7" s="534"/>
      <c r="F7" s="524"/>
    </row>
    <row r="8" spans="1:6">
      <c r="A8" s="548" t="s">
        <v>6</v>
      </c>
      <c r="B8" s="36">
        <v>1</v>
      </c>
      <c r="C8" s="151" t="s">
        <v>172</v>
      </c>
      <c r="D8" s="214">
        <v>8</v>
      </c>
      <c r="E8" s="214">
        <v>31</v>
      </c>
      <c r="F8" s="236">
        <f>D8-E8</f>
        <v>-23</v>
      </c>
    </row>
    <row r="9" spans="1:6">
      <c r="A9" s="549"/>
      <c r="B9" s="37">
        <v>2</v>
      </c>
      <c r="C9" s="37" t="s">
        <v>8</v>
      </c>
      <c r="D9" s="214">
        <v>5</v>
      </c>
      <c r="E9" s="214">
        <v>4</v>
      </c>
      <c r="F9" s="236">
        <f t="shared" ref="F9:F55" si="0">D9-E9</f>
        <v>1</v>
      </c>
    </row>
    <row r="10" spans="1:6">
      <c r="A10" s="549"/>
      <c r="B10" s="37">
        <v>3</v>
      </c>
      <c r="C10" s="37" t="s">
        <v>9</v>
      </c>
      <c r="D10" s="214"/>
      <c r="E10" s="214">
        <v>1</v>
      </c>
      <c r="F10" s="236">
        <f t="shared" si="0"/>
        <v>-1</v>
      </c>
    </row>
    <row r="11" spans="1:6">
      <c r="A11" s="549"/>
      <c r="B11" s="37">
        <v>4</v>
      </c>
      <c r="C11" s="37" t="s">
        <v>10</v>
      </c>
      <c r="D11" s="214">
        <v>1</v>
      </c>
      <c r="E11" s="214"/>
      <c r="F11" s="236">
        <f t="shared" si="0"/>
        <v>1</v>
      </c>
    </row>
    <row r="12" spans="1:6">
      <c r="A12" s="549"/>
      <c r="B12" s="37">
        <v>5</v>
      </c>
      <c r="C12" s="37" t="s">
        <v>11</v>
      </c>
      <c r="D12" s="214">
        <v>6</v>
      </c>
      <c r="E12" s="214">
        <v>3</v>
      </c>
      <c r="F12" s="236">
        <f t="shared" si="0"/>
        <v>3</v>
      </c>
    </row>
    <row r="13" spans="1:6">
      <c r="A13" s="549"/>
      <c r="B13" s="37">
        <v>6</v>
      </c>
      <c r="C13" s="37" t="s">
        <v>12</v>
      </c>
      <c r="D13" s="214">
        <v>3</v>
      </c>
      <c r="E13" s="214"/>
      <c r="F13" s="236">
        <f t="shared" si="0"/>
        <v>3</v>
      </c>
    </row>
    <row r="14" spans="1:6">
      <c r="A14" s="549"/>
      <c r="B14" s="37">
        <v>7</v>
      </c>
      <c r="C14" s="37" t="s">
        <v>13</v>
      </c>
      <c r="D14" s="214">
        <v>1</v>
      </c>
      <c r="E14" s="214"/>
      <c r="F14" s="237">
        <f t="shared" si="0"/>
        <v>1</v>
      </c>
    </row>
    <row r="15" spans="1:6">
      <c r="A15" s="550"/>
      <c r="B15" s="404" t="s">
        <v>63</v>
      </c>
      <c r="C15" s="405"/>
      <c r="D15" s="213">
        <f>SUM(D8:D14)</f>
        <v>24</v>
      </c>
      <c r="E15" s="213">
        <f>SUM(E8:E14)</f>
        <v>39</v>
      </c>
      <c r="F15" s="238">
        <f t="shared" si="0"/>
        <v>-15</v>
      </c>
    </row>
    <row r="16" spans="1:6">
      <c r="A16" s="410" t="s">
        <v>14</v>
      </c>
      <c r="B16" s="38">
        <v>8</v>
      </c>
      <c r="C16" s="38" t="s">
        <v>15</v>
      </c>
      <c r="D16" s="214">
        <v>1</v>
      </c>
      <c r="E16" s="214">
        <v>3</v>
      </c>
      <c r="F16" s="239">
        <f t="shared" si="0"/>
        <v>-2</v>
      </c>
    </row>
    <row r="17" spans="1:6">
      <c r="A17" s="411"/>
      <c r="B17" s="37">
        <v>9</v>
      </c>
      <c r="C17" s="37" t="s">
        <v>16</v>
      </c>
      <c r="D17" s="214">
        <v>1</v>
      </c>
      <c r="E17" s="214"/>
      <c r="F17" s="236">
        <f t="shared" si="0"/>
        <v>1</v>
      </c>
    </row>
    <row r="18" spans="1:6">
      <c r="A18" s="411"/>
      <c r="B18" s="37">
        <v>10</v>
      </c>
      <c r="C18" s="37" t="s">
        <v>17</v>
      </c>
      <c r="D18" s="214">
        <v>1</v>
      </c>
      <c r="E18" s="214">
        <v>1</v>
      </c>
      <c r="F18" s="236">
        <f t="shared" si="0"/>
        <v>0</v>
      </c>
    </row>
    <row r="19" spans="1:6">
      <c r="A19" s="411"/>
      <c r="B19" s="37">
        <v>11</v>
      </c>
      <c r="C19" s="37" t="s">
        <v>18</v>
      </c>
      <c r="D19" s="214">
        <v>5</v>
      </c>
      <c r="E19" s="214">
        <v>5</v>
      </c>
      <c r="F19" s="236">
        <f t="shared" si="0"/>
        <v>0</v>
      </c>
    </row>
    <row r="20" spans="1:6">
      <c r="A20" s="411"/>
      <c r="B20" s="37">
        <v>12</v>
      </c>
      <c r="C20" s="37" t="s">
        <v>19</v>
      </c>
      <c r="D20" s="214">
        <v>11</v>
      </c>
      <c r="E20" s="214">
        <v>4</v>
      </c>
      <c r="F20" s="236">
        <f t="shared" si="0"/>
        <v>7</v>
      </c>
    </row>
    <row r="21" spans="1:6">
      <c r="A21" s="411"/>
      <c r="B21" s="37">
        <v>13</v>
      </c>
      <c r="C21" s="37" t="s">
        <v>20</v>
      </c>
      <c r="D21" s="214"/>
      <c r="E21" s="214"/>
      <c r="F21" s="236">
        <f t="shared" si="0"/>
        <v>0</v>
      </c>
    </row>
    <row r="22" spans="1:6">
      <c r="A22" s="411"/>
      <c r="B22" s="37">
        <v>14</v>
      </c>
      <c r="C22" s="37" t="s">
        <v>21</v>
      </c>
      <c r="D22" s="214">
        <v>3</v>
      </c>
      <c r="E22" s="214"/>
      <c r="F22" s="236">
        <f t="shared" si="0"/>
        <v>3</v>
      </c>
    </row>
    <row r="23" spans="1:6">
      <c r="A23" s="411"/>
      <c r="B23" s="37">
        <v>15</v>
      </c>
      <c r="C23" s="37" t="s">
        <v>22</v>
      </c>
      <c r="D23" s="214">
        <v>2</v>
      </c>
      <c r="E23" s="214">
        <v>1</v>
      </c>
      <c r="F23" s="236">
        <f t="shared" si="0"/>
        <v>1</v>
      </c>
    </row>
    <row r="24" spans="1:6">
      <c r="A24" s="411"/>
      <c r="B24" s="37">
        <v>16</v>
      </c>
      <c r="C24" s="37" t="s">
        <v>23</v>
      </c>
      <c r="D24" s="214"/>
      <c r="E24" s="214"/>
      <c r="F24" s="236">
        <f t="shared" si="0"/>
        <v>0</v>
      </c>
    </row>
    <row r="25" spans="1:6">
      <c r="A25" s="411"/>
      <c r="B25" s="37">
        <v>17</v>
      </c>
      <c r="C25" s="37" t="s">
        <v>24</v>
      </c>
      <c r="D25" s="214">
        <v>1</v>
      </c>
      <c r="E25" s="214"/>
      <c r="F25" s="237">
        <f t="shared" si="0"/>
        <v>1</v>
      </c>
    </row>
    <row r="26" spans="1:6">
      <c r="A26" s="412"/>
      <c r="B26" s="404" t="s">
        <v>63</v>
      </c>
      <c r="C26" s="405"/>
      <c r="D26" s="213">
        <f>SUM(D16:D25)</f>
        <v>25</v>
      </c>
      <c r="E26" s="213">
        <f>SUM(E16:E25)</f>
        <v>14</v>
      </c>
      <c r="F26" s="238">
        <f t="shared" si="0"/>
        <v>11</v>
      </c>
    </row>
    <row r="27" spans="1:6">
      <c r="A27" s="410" t="s">
        <v>25</v>
      </c>
      <c r="B27" s="38">
        <v>18</v>
      </c>
      <c r="C27" s="38" t="s">
        <v>26</v>
      </c>
      <c r="D27" s="214">
        <v>7</v>
      </c>
      <c r="E27" s="214">
        <v>1</v>
      </c>
      <c r="F27" s="239">
        <f t="shared" si="0"/>
        <v>6</v>
      </c>
    </row>
    <row r="28" spans="1:6">
      <c r="A28" s="411"/>
      <c r="B28" s="37">
        <v>19</v>
      </c>
      <c r="C28" s="37" t="s">
        <v>27</v>
      </c>
      <c r="D28" s="214">
        <v>1</v>
      </c>
      <c r="E28" s="214">
        <v>1</v>
      </c>
      <c r="F28" s="236">
        <f t="shared" si="0"/>
        <v>0</v>
      </c>
    </row>
    <row r="29" spans="1:6">
      <c r="A29" s="411"/>
      <c r="B29" s="37">
        <v>20</v>
      </c>
      <c r="C29" s="37" t="s">
        <v>28</v>
      </c>
      <c r="D29" s="214"/>
      <c r="E29" s="214"/>
      <c r="F29" s="236">
        <f t="shared" si="0"/>
        <v>0</v>
      </c>
    </row>
    <row r="30" spans="1:6">
      <c r="A30" s="411"/>
      <c r="B30" s="37">
        <v>21</v>
      </c>
      <c r="C30" s="37" t="s">
        <v>29</v>
      </c>
      <c r="D30" s="214"/>
      <c r="E30" s="214">
        <v>1</v>
      </c>
      <c r="F30" s="236">
        <f t="shared" si="0"/>
        <v>-1</v>
      </c>
    </row>
    <row r="31" spans="1:6">
      <c r="A31" s="411"/>
      <c r="B31" s="37">
        <v>22</v>
      </c>
      <c r="C31" s="37" t="s">
        <v>30</v>
      </c>
      <c r="D31" s="214">
        <v>1</v>
      </c>
      <c r="E31" s="214">
        <v>1</v>
      </c>
      <c r="F31" s="236">
        <f t="shared" si="0"/>
        <v>0</v>
      </c>
    </row>
    <row r="32" spans="1:6">
      <c r="A32" s="411"/>
      <c r="B32" s="37">
        <v>23</v>
      </c>
      <c r="C32" s="202" t="s">
        <v>191</v>
      </c>
      <c r="D32" s="214">
        <v>2</v>
      </c>
      <c r="E32" s="214">
        <v>1</v>
      </c>
      <c r="F32" s="236">
        <f t="shared" si="0"/>
        <v>1</v>
      </c>
    </row>
    <row r="33" spans="1:6">
      <c r="A33" s="411"/>
      <c r="B33" s="37">
        <v>24</v>
      </c>
      <c r="C33" s="37" t="s">
        <v>32</v>
      </c>
      <c r="D33" s="214">
        <v>15</v>
      </c>
      <c r="E33" s="214">
        <v>4</v>
      </c>
      <c r="F33" s="236">
        <f t="shared" si="0"/>
        <v>11</v>
      </c>
    </row>
    <row r="34" spans="1:6">
      <c r="A34" s="411"/>
      <c r="B34" s="37">
        <v>25</v>
      </c>
      <c r="C34" s="37" t="s">
        <v>33</v>
      </c>
      <c r="D34" s="214"/>
      <c r="E34" s="214">
        <v>4</v>
      </c>
      <c r="F34" s="236">
        <f t="shared" si="0"/>
        <v>-4</v>
      </c>
    </row>
    <row r="35" spans="1:6">
      <c r="A35" s="411"/>
      <c r="B35" s="37">
        <v>26</v>
      </c>
      <c r="C35" s="37" t="s">
        <v>34</v>
      </c>
      <c r="D35" s="214">
        <v>5</v>
      </c>
      <c r="E35" s="214">
        <v>5</v>
      </c>
      <c r="F35" s="237">
        <f t="shared" si="0"/>
        <v>0</v>
      </c>
    </row>
    <row r="36" spans="1:6">
      <c r="A36" s="412"/>
      <c r="B36" s="404" t="s">
        <v>63</v>
      </c>
      <c r="C36" s="405"/>
      <c r="D36" s="213">
        <f>SUM(D27:D35)</f>
        <v>31</v>
      </c>
      <c r="E36" s="213">
        <f>SUM(E27:E35)</f>
        <v>18</v>
      </c>
      <c r="F36" s="238">
        <f t="shared" si="0"/>
        <v>13</v>
      </c>
    </row>
    <row r="37" spans="1:6">
      <c r="A37" s="537" t="s">
        <v>35</v>
      </c>
      <c r="B37" s="40">
        <v>27</v>
      </c>
      <c r="C37" s="38" t="s">
        <v>36</v>
      </c>
      <c r="D37" s="214">
        <v>35</v>
      </c>
      <c r="E37" s="214">
        <v>13</v>
      </c>
      <c r="F37" s="239">
        <f t="shared" si="0"/>
        <v>22</v>
      </c>
    </row>
    <row r="38" spans="1:6">
      <c r="A38" s="538"/>
      <c r="B38" s="41">
        <v>28</v>
      </c>
      <c r="C38" s="37" t="s">
        <v>37</v>
      </c>
      <c r="D38" s="214"/>
      <c r="E38" s="214"/>
      <c r="F38" s="237">
        <f t="shared" si="0"/>
        <v>0</v>
      </c>
    </row>
    <row r="39" spans="1:6">
      <c r="A39" s="412"/>
      <c r="B39" s="404" t="s">
        <v>63</v>
      </c>
      <c r="C39" s="405"/>
      <c r="D39" s="213">
        <f>SUM(D37:D38)</f>
        <v>35</v>
      </c>
      <c r="E39" s="213">
        <f>SUM(E37:E38)</f>
        <v>13</v>
      </c>
      <c r="F39" s="238">
        <f t="shared" si="0"/>
        <v>22</v>
      </c>
    </row>
    <row r="40" spans="1:6">
      <c r="A40" s="525" t="s">
        <v>38</v>
      </c>
      <c r="B40" s="42">
        <v>29</v>
      </c>
      <c r="C40" s="38" t="s">
        <v>39</v>
      </c>
      <c r="D40" s="214">
        <v>10</v>
      </c>
      <c r="E40" s="214">
        <v>9</v>
      </c>
      <c r="F40" s="239">
        <f t="shared" si="0"/>
        <v>1</v>
      </c>
    </row>
    <row r="41" spans="1:6">
      <c r="A41" s="526"/>
      <c r="B41" s="43">
        <v>30</v>
      </c>
      <c r="C41" s="37" t="s">
        <v>40</v>
      </c>
      <c r="D41" s="214">
        <v>6</v>
      </c>
      <c r="E41" s="214">
        <v>2</v>
      </c>
      <c r="F41" s="236">
        <f t="shared" si="0"/>
        <v>4</v>
      </c>
    </row>
    <row r="42" spans="1:6">
      <c r="A42" s="526"/>
      <c r="B42" s="211">
        <v>31</v>
      </c>
      <c r="C42" s="212" t="s">
        <v>41</v>
      </c>
      <c r="D42" s="214"/>
      <c r="E42" s="214"/>
      <c r="F42" s="237">
        <f t="shared" si="0"/>
        <v>0</v>
      </c>
    </row>
    <row r="43" spans="1:6">
      <c r="A43" s="527"/>
      <c r="B43" s="528" t="s">
        <v>63</v>
      </c>
      <c r="C43" s="529"/>
      <c r="D43" s="213">
        <f>SUM(D40:D42)</f>
        <v>16</v>
      </c>
      <c r="E43" s="213">
        <f>SUM(E40:E42)</f>
        <v>11</v>
      </c>
      <c r="F43" s="238">
        <f>D43-E43</f>
        <v>5</v>
      </c>
    </row>
    <row r="44" spans="1:6">
      <c r="A44" s="530" t="s">
        <v>42</v>
      </c>
      <c r="B44" s="205">
        <v>32</v>
      </c>
      <c r="C44" s="206" t="s">
        <v>43</v>
      </c>
      <c r="D44" s="214">
        <v>1</v>
      </c>
      <c r="E44" s="214">
        <v>2</v>
      </c>
      <c r="F44" s="239">
        <f>D44-E44</f>
        <v>-1</v>
      </c>
    </row>
    <row r="45" spans="1:6">
      <c r="A45" s="411"/>
      <c r="B45" s="207">
        <v>33</v>
      </c>
      <c r="C45" s="207" t="s">
        <v>44</v>
      </c>
      <c r="D45" s="214"/>
      <c r="E45" s="214"/>
      <c r="F45" s="236">
        <f>D45-E45</f>
        <v>0</v>
      </c>
    </row>
    <row r="46" spans="1:6">
      <c r="A46" s="411"/>
      <c r="B46" s="37">
        <v>34</v>
      </c>
      <c r="C46" s="37" t="s">
        <v>45</v>
      </c>
      <c r="D46" s="214"/>
      <c r="E46" s="214"/>
      <c r="F46" s="236">
        <f t="shared" si="0"/>
        <v>0</v>
      </c>
    </row>
    <row r="47" spans="1:6">
      <c r="A47" s="411"/>
      <c r="B47" s="37">
        <v>35</v>
      </c>
      <c r="C47" s="37" t="s">
        <v>46</v>
      </c>
      <c r="D47" s="214"/>
      <c r="E47" s="214">
        <v>1</v>
      </c>
      <c r="F47" s="236">
        <f t="shared" si="0"/>
        <v>-1</v>
      </c>
    </row>
    <row r="48" spans="1:6">
      <c r="A48" s="411"/>
      <c r="B48" s="37">
        <v>36</v>
      </c>
      <c r="C48" s="37" t="s">
        <v>47</v>
      </c>
      <c r="D48" s="214"/>
      <c r="E48" s="214"/>
      <c r="F48" s="236">
        <f t="shared" si="0"/>
        <v>0</v>
      </c>
    </row>
    <row r="49" spans="1:6">
      <c r="A49" s="411"/>
      <c r="B49" s="37">
        <v>37</v>
      </c>
      <c r="C49" s="37" t="s">
        <v>48</v>
      </c>
      <c r="D49" s="214"/>
      <c r="E49" s="214"/>
      <c r="F49" s="236">
        <f t="shared" si="0"/>
        <v>0</v>
      </c>
    </row>
    <row r="50" spans="1:6">
      <c r="A50" s="411"/>
      <c r="B50" s="37">
        <v>38</v>
      </c>
      <c r="C50" s="37" t="s">
        <v>49</v>
      </c>
      <c r="D50" s="214"/>
      <c r="E50" s="214"/>
      <c r="F50" s="236">
        <f t="shared" si="0"/>
        <v>0</v>
      </c>
    </row>
    <row r="51" spans="1:6">
      <c r="A51" s="411"/>
      <c r="B51" s="37">
        <v>39</v>
      </c>
      <c r="C51" s="37" t="s">
        <v>50</v>
      </c>
      <c r="D51" s="214"/>
      <c r="E51" s="214"/>
      <c r="F51" s="236">
        <f t="shared" si="0"/>
        <v>0</v>
      </c>
    </row>
    <row r="52" spans="1:6">
      <c r="A52" s="411"/>
      <c r="B52" s="37">
        <v>40</v>
      </c>
      <c r="C52" s="37" t="s">
        <v>51</v>
      </c>
      <c r="D52" s="214"/>
      <c r="E52" s="214"/>
      <c r="F52" s="236">
        <f t="shared" si="0"/>
        <v>0</v>
      </c>
    </row>
    <row r="53" spans="1:6">
      <c r="A53" s="411"/>
      <c r="B53" s="37">
        <v>41</v>
      </c>
      <c r="C53" s="37" t="s">
        <v>52</v>
      </c>
      <c r="D53" s="214"/>
      <c r="E53" s="214"/>
      <c r="F53" s="237">
        <f t="shared" si="0"/>
        <v>0</v>
      </c>
    </row>
    <row r="54" spans="1:6">
      <c r="A54" s="531"/>
      <c r="B54" s="404" t="s">
        <v>63</v>
      </c>
      <c r="C54" s="405"/>
      <c r="D54" s="213">
        <f>SUM(D44:D53)</f>
        <v>1</v>
      </c>
      <c r="E54" s="213">
        <f>SUM(E44:E53)</f>
        <v>3</v>
      </c>
      <c r="F54" s="238">
        <f t="shared" si="0"/>
        <v>-2</v>
      </c>
    </row>
    <row r="55" spans="1:6">
      <c r="A55" s="208"/>
      <c r="B55" s="535" t="s">
        <v>57</v>
      </c>
      <c r="C55" s="536"/>
      <c r="D55" s="257">
        <f>SUM(D15,D26,D36,D39,D43,D54)</f>
        <v>132</v>
      </c>
      <c r="E55" s="209">
        <f>SUM(E54,E43,E39,E36,E26,E15)</f>
        <v>98</v>
      </c>
      <c r="F55" s="240">
        <f t="shared" si="0"/>
        <v>34</v>
      </c>
    </row>
    <row r="56" spans="1:6">
      <c r="A56" s="27" t="s">
        <v>193</v>
      </c>
    </row>
  </sheetData>
  <mergeCells count="17">
    <mergeCell ref="B55:C55"/>
    <mergeCell ref="E5:E7"/>
    <mergeCell ref="A16:A26"/>
    <mergeCell ref="B26:C26"/>
    <mergeCell ref="A27:A36"/>
    <mergeCell ref="B36:C36"/>
    <mergeCell ref="A37:A39"/>
    <mergeCell ref="B39:C39"/>
    <mergeCell ref="A5:C7"/>
    <mergeCell ref="A8:A15"/>
    <mergeCell ref="B15:C15"/>
    <mergeCell ref="F5:F7"/>
    <mergeCell ref="A40:A43"/>
    <mergeCell ref="B43:C43"/>
    <mergeCell ref="A44:A54"/>
    <mergeCell ref="B54:C54"/>
    <mergeCell ref="D5:D7"/>
  </mergeCells>
  <phoneticPr fontId="7"/>
  <printOptions horizontalCentered="1"/>
  <pageMargins left="0.78740157480314965" right="0.59055118110236227" top="0.51181102362204722" bottom="0" header="0" footer="0"/>
  <pageSetup paperSize="9" orientation="portrait" r:id="rId1"/>
  <headerFooter scaleWithDoc="0" alignWithMargins="0">
    <oddFooter>&amp;C9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FD5958-6FCD-46BD-B5C0-8E23F09C4E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(1)市町村別・種別</vt:lpstr>
      <vt:lpstr>(2)規模別分類</vt:lpstr>
      <vt:lpstr>(3)ホテル内訳</vt:lpstr>
      <vt:lpstr>(4)推移</vt:lpstr>
      <vt:lpstr>（５）参考（住宅宿泊事業者）</vt:lpstr>
      <vt:lpstr>'(1)市町村別・種別'!Print_Area</vt:lpstr>
      <vt:lpstr>'(2)規模別分類'!Print_Area</vt:lpstr>
      <vt:lpstr>'(3)ホテル内訳'!Print_Area</vt:lpstr>
      <vt:lpstr>'(4)推移'!Print_Area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0081792</cp:lastModifiedBy>
  <cp:lastPrinted>2024-06-24T08:43:47Z</cp:lastPrinted>
  <dcterms:created xsi:type="dcterms:W3CDTF">2012-06-25T04:53:21Z</dcterms:created>
  <dcterms:modified xsi:type="dcterms:W3CDTF">2024-06-24T08:44:17Z</dcterms:modified>
</cp:coreProperties>
</file>