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tabRatio="576" activeTab="0"/>
  </bookViews>
  <sheets>
    <sheet name="個別協定ＤＳ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<sst xmlns="http://schemas.openxmlformats.org/spreadsheetml/2006/main" count="103" uniqueCount="100">
  <si>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②　農道の管理</t>
  </si>
  <si>
    <t>③　その他の施設の管理</t>
  </si>
  <si>
    <t>１　国土保全機能を高める取組</t>
  </si>
  <si>
    <t>２　保健休養機能を高める取組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</si>
  <si>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</si>
  <si>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</si>
  <si>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</si>
  <si>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</si>
  <si>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</si>
  <si>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</si>
  <si>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</si>
  <si>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</si>
  <si>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</si>
  <si>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</si>
  <si>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輪作の実施</t>
  </si>
  <si>
    <t>⑭　緑肥作物の作付け</t>
  </si>
  <si>
    <t>⑮　その他活動</t>
  </si>
  <si>
    <t>適正な多面的機能の維持・増進活動</t>
  </si>
  <si>
    <t>法人設立数</t>
  </si>
  <si>
    <t>認定農業者に準ずる者</t>
  </si>
  <si>
    <t>３　自然生態系の保全に資する取組</t>
  </si>
  <si>
    <t>①　周辺林地の下草刈</t>
  </si>
  <si>
    <t>②　土壌流亡に配慮した営農</t>
  </si>
  <si>
    <t>任意組織</t>
  </si>
  <si>
    <t>取組状況
（実施している場合：1）</t>
  </si>
  <si>
    <t>⑤　農地の法面管理</t>
  </si>
  <si>
    <t>特定農業法人設立数目標</t>
  </si>
  <si>
    <t>設立数実績</t>
  </si>
  <si>
    <t>農業生産法人設立数目標</t>
  </si>
  <si>
    <t>②　既耕作放棄地の復旧</t>
  </si>
  <si>
    <t>③　既耕作放棄地の林地化</t>
  </si>
  <si>
    <t>④　既耕作放棄地の保全管理　</t>
  </si>
  <si>
    <t>⑧　簡易な基盤整備</t>
  </si>
  <si>
    <t>⑨　土地改良事業</t>
  </si>
  <si>
    <t>⑪　地目変換</t>
  </si>
  <si>
    <t>⑫　その他</t>
  </si>
  <si>
    <t>①　水路の管理</t>
  </si>
  <si>
    <t>適正な要件の設定確認</t>
  </si>
  <si>
    <t>①　賃借権設定・農作業の委託</t>
  </si>
  <si>
    <t>適正な道・水路等の管理活動</t>
  </si>
  <si>
    <t>協定変更認定年度</t>
  </si>
  <si>
    <t>協定認定年度（交付開
始年度）</t>
  </si>
  <si>
    <t>実績面積</t>
  </si>
  <si>
    <t>Ⅰ規模拡大加算</t>
  </si>
  <si>
    <t>地目別面積</t>
  </si>
  <si>
    <t>２　水路、農道等の管理活動</t>
  </si>
  <si>
    <t>農業生産法人</t>
  </si>
  <si>
    <t>その他</t>
  </si>
  <si>
    <t>田</t>
  </si>
  <si>
    <t>畑</t>
  </si>
  <si>
    <t>草地</t>
  </si>
  <si>
    <t>特定農業法人</t>
  </si>
  <si>
    <t>農業生産活動等として取り組むべき事項</t>
  </si>
  <si>
    <t>体制整備
単価</t>
  </si>
  <si>
    <t>基礎
単価</t>
  </si>
  <si>
    <t>交付金額
（円）</t>
  </si>
  <si>
    <t>田面積</t>
  </si>
  <si>
    <t>畑面積</t>
  </si>
  <si>
    <t>１　耕作放棄の防止等の活動</t>
  </si>
  <si>
    <t>Ⅰ必須事項（農業生産活動等）</t>
  </si>
  <si>
    <t>Ⅱ選択的必須事項（多面的機能を増進する活動）</t>
  </si>
  <si>
    <t>協定締結面積うち協定に含めた自作地面積</t>
  </si>
  <si>
    <t>取組状況
（実施している場合：1）</t>
  </si>
  <si>
    <t>農業協同組合</t>
  </si>
  <si>
    <t>第3セクター</t>
  </si>
  <si>
    <t>規模拡大加算地目別実績面積</t>
  </si>
  <si>
    <t>規模拡大加算実績面積総計</t>
  </si>
  <si>
    <t>所有権の移転</t>
  </si>
  <si>
    <t>利用権の設定等</t>
  </si>
  <si>
    <t>農作業受委託契約</t>
  </si>
  <si>
    <t>個別協定名</t>
  </si>
  <si>
    <t>一団の農用地を全て耕作しているもの</t>
  </si>
  <si>
    <t>目標面積</t>
  </si>
  <si>
    <t>認定農業者（個人）</t>
  </si>
  <si>
    <t>Ⅳ法人設立加算</t>
  </si>
  <si>
    <t>交付単価区分</t>
  </si>
  <si>
    <t>都府県３ｈａ、北海道30ｈａ以上の経営規模</t>
  </si>
  <si>
    <t>農地・水・環境向上対策の対象の有無</t>
  </si>
  <si>
    <t>協定締結面積の権利種類別内訳</t>
  </si>
  <si>
    <t>複数の市町村にまたがる協定の事項</t>
  </si>
  <si>
    <t>利用権の設定等として取り組むべき事項</t>
  </si>
  <si>
    <t>適正な耕作放棄の防止等の活動</t>
  </si>
  <si>
    <t>⑥　柵、ネット等の設置</t>
  </si>
  <si>
    <t>⑩　自然災害を受けている農用地の復旧</t>
  </si>
  <si>
    <t>水路の延長</t>
  </si>
  <si>
    <t>農道の延長</t>
  </si>
  <si>
    <t>Ⅲ小規模・高齢化集落支援加算</t>
  </si>
  <si>
    <t>小規模・高齢化集落支援加算面積計</t>
  </si>
  <si>
    <t>下草刈の面積</t>
  </si>
  <si>
    <t>棚田オーナー制度対象面積</t>
  </si>
  <si>
    <t>棚田オーナーの数</t>
  </si>
  <si>
    <t>市民農園等の面積</t>
  </si>
  <si>
    <t>市民農園等の利用者数</t>
  </si>
  <si>
    <t>体験民衆の施設数</t>
  </si>
  <si>
    <t>体験民宿の利用者数</t>
  </si>
  <si>
    <t>伊平屋村伊平屋個別協定</t>
  </si>
  <si>
    <t>設定権利等種類別面積</t>
  </si>
  <si>
    <t>伊平屋村伊平屋個別協定(肉用牛生産組合)</t>
  </si>
  <si>
    <t>H24年度個別協定</t>
  </si>
  <si>
    <t>平成24年度　中山間地域等直接支払制度（個別協定の実施状況）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</si>
</sst>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12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shrinkToFit="1"/>
    </xf>
    <xf numFmtId="38" fontId="0" fillId="0" borderId="11" xfId="49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4" borderId="10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4" borderId="13" xfId="0" applyFont="1" applyFill="1" applyBorder="1" applyAlignment="1">
      <alignment vertical="center" shrinkToFit="1"/>
    </xf>
    <xf numFmtId="177" fontId="0" fillId="4" borderId="10" xfId="0" applyNumberFormat="1" applyFont="1" applyFill="1" applyBorder="1" applyAlignment="1">
      <alignment vertical="center" shrinkToFit="1"/>
    </xf>
    <xf numFmtId="0" fontId="0" fillId="4" borderId="17" xfId="0" applyFont="1" applyFill="1" applyBorder="1" applyAlignment="1">
      <alignment vertical="center" shrinkToFit="1"/>
    </xf>
    <xf numFmtId="177" fontId="0" fillId="0" borderId="16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vertical="center" shrinkToFi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38" fontId="0" fillId="0" borderId="10" xfId="49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4" borderId="32" xfId="0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4" borderId="25" xfId="0" applyFont="1" applyFill="1" applyBorder="1" applyAlignment="1">
      <alignment vertical="center" wrapText="1"/>
    </xf>
    <xf numFmtId="0" fontId="0" fillId="0" borderId="19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 shrinkToFi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3" fillId="4" borderId="32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4" borderId="27" xfId="0" applyFont="1" applyFill="1" applyBorder="1" applyAlignment="1">
      <alignment vertical="center" wrapText="1"/>
    </xf>
    <xf numFmtId="0" fontId="0" fillId="4" borderId="2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top" wrapText="1"/>
    </xf>
    <xf numFmtId="0" fontId="0" fillId="0" borderId="16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L15"/>
  <sheetViews>
    <sheetView tabSelected="1" zoomScale="85" zoomScaleNormal="85" zoomScalePageLayoutView="0" workbookViewId="0" topLeftCell="A1">
      <selection activeCell="T15" sqref="T15"/>
    </sheetView>
  </sheetViews>
  <sheetFormatPr defaultColWidth="9.00390625" defaultRowHeight="13.5"/>
  <cols>
    <col min="1" max="1" width="14.875" style="0" customWidth="1"/>
    <col min="2" max="13" width="8.125" style="0" customWidth="1"/>
    <col min="14" max="16" width="10.125" style="0" customWidth="1"/>
    <col min="17" max="65" width="8.125" style="0" customWidth="1"/>
    <col min="66" max="66" width="14.75390625" style="0" customWidth="1"/>
    <col min="67" max="68" width="10.125" style="0" customWidth="1"/>
    <col min="69" max="69" width="10.75390625" style="0" customWidth="1"/>
    <col min="70" max="83" width="8.125" style="0" customWidth="1"/>
    <col min="84" max="90" width="21.625" style="0" customWidth="1"/>
  </cols>
  <sheetData>
    <row r="1" spans="5:12" ht="23.25" customHeight="1">
      <c r="E1" s="29"/>
      <c r="F1" s="29"/>
      <c r="G1" s="29"/>
      <c r="H1" s="29"/>
      <c r="I1" s="29"/>
      <c r="J1" s="29"/>
      <c r="K1" s="29"/>
      <c r="L1" s="29"/>
    </row>
    <row r="2" spans="1:85" s="5" customFormat="1" ht="24" customHeight="1">
      <c r="A2" s="30" t="s">
        <v>98</v>
      </c>
      <c r="B2"/>
      <c r="C2"/>
      <c r="D2"/>
      <c r="E2" s="29"/>
      <c r="F2" s="29"/>
      <c r="G2" s="29"/>
      <c r="H2" s="29"/>
      <c r="I2" s="29"/>
      <c r="J2" s="29"/>
      <c r="K2" s="29"/>
      <c r="L2" s="2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 s="27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85" s="5" customFormat="1" ht="17.25" customHeight="1">
      <c r="A3"/>
      <c r="B3"/>
      <c r="C3"/>
      <c r="D3"/>
      <c r="E3" s="29"/>
      <c r="F3" s="29"/>
      <c r="G3" s="29"/>
      <c r="H3" s="29"/>
      <c r="I3" s="29"/>
      <c r="J3" s="29"/>
      <c r="K3" s="29"/>
      <c r="L3" s="2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56" s="31" customFormat="1" ht="27" customHeight="1">
      <c r="A4" s="33" t="s">
        <v>99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85" s="5" customFormat="1" ht="27" customHeight="1">
      <c r="A5"/>
      <c r="B5"/>
      <c r="C5"/>
      <c r="D5"/>
      <c r="E5" s="29"/>
      <c r="F5" s="29"/>
      <c r="G5" s="29"/>
      <c r="H5" s="29"/>
      <c r="I5" s="29"/>
      <c r="J5" s="29"/>
      <c r="K5" s="29"/>
      <c r="L5" s="2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90" s="6" customFormat="1" ht="18" customHeight="1">
      <c r="A6" s="46" t="s">
        <v>70</v>
      </c>
      <c r="B6" s="49" t="s">
        <v>41</v>
      </c>
      <c r="C6" s="49" t="s">
        <v>40</v>
      </c>
      <c r="D6" s="49" t="s">
        <v>79</v>
      </c>
      <c r="E6" s="69" t="s">
        <v>77</v>
      </c>
      <c r="F6" s="80" t="s">
        <v>73</v>
      </c>
      <c r="G6" s="51" t="s">
        <v>19</v>
      </c>
      <c r="H6" s="51" t="s">
        <v>46</v>
      </c>
      <c r="I6" s="51" t="s">
        <v>51</v>
      </c>
      <c r="J6" s="51" t="s">
        <v>63</v>
      </c>
      <c r="K6" s="51" t="s">
        <v>64</v>
      </c>
      <c r="L6" s="51" t="s">
        <v>23</v>
      </c>
      <c r="M6" s="57" t="s">
        <v>47</v>
      </c>
      <c r="N6" s="60" t="s">
        <v>75</v>
      </c>
      <c r="O6" s="61"/>
      <c r="P6" s="34" t="s">
        <v>55</v>
      </c>
      <c r="Q6" s="66" t="s">
        <v>96</v>
      </c>
      <c r="R6" s="104" t="s">
        <v>78</v>
      </c>
      <c r="S6" s="105"/>
      <c r="T6" s="105"/>
      <c r="U6" s="105"/>
      <c r="V6" s="105"/>
      <c r="W6" s="106"/>
      <c r="X6" s="89" t="s">
        <v>37</v>
      </c>
      <c r="Y6" s="39" t="s">
        <v>52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123" t="s">
        <v>80</v>
      </c>
      <c r="BO6" s="124"/>
      <c r="BP6" s="125"/>
      <c r="BQ6" s="50"/>
      <c r="BR6" s="37" t="s">
        <v>43</v>
      </c>
      <c r="BS6" s="37"/>
      <c r="BT6" s="37"/>
      <c r="BU6" s="37"/>
      <c r="BV6" s="37"/>
      <c r="BW6" s="70" t="s">
        <v>86</v>
      </c>
      <c r="BX6" s="70"/>
      <c r="BY6" s="70"/>
      <c r="BZ6" s="70"/>
      <c r="CA6" s="39" t="s">
        <v>74</v>
      </c>
      <c r="CB6" s="36"/>
      <c r="CC6" s="36"/>
      <c r="CD6" s="36"/>
      <c r="CE6" s="71"/>
      <c r="CF6" s="5"/>
      <c r="CG6" s="5"/>
      <c r="CH6" s="5"/>
      <c r="CI6" s="5"/>
      <c r="CJ6" s="5"/>
      <c r="CK6" s="5"/>
      <c r="CL6" s="5"/>
    </row>
    <row r="7" spans="1:90" s="6" customFormat="1" ht="18" customHeight="1">
      <c r="A7" s="47"/>
      <c r="B7" s="49"/>
      <c r="C7" s="49"/>
      <c r="D7" s="49"/>
      <c r="E7" s="69"/>
      <c r="F7" s="81"/>
      <c r="G7" s="52"/>
      <c r="H7" s="52"/>
      <c r="I7" s="52"/>
      <c r="J7" s="52"/>
      <c r="K7" s="52"/>
      <c r="L7" s="52"/>
      <c r="M7" s="58"/>
      <c r="N7" s="62"/>
      <c r="O7" s="63"/>
      <c r="P7" s="35"/>
      <c r="Q7" s="67"/>
      <c r="R7" s="107"/>
      <c r="S7" s="108"/>
      <c r="T7" s="108"/>
      <c r="U7" s="108"/>
      <c r="V7" s="108"/>
      <c r="W7" s="109"/>
      <c r="X7" s="90"/>
      <c r="Y7" s="70" t="s">
        <v>59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 t="s">
        <v>60</v>
      </c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39"/>
      <c r="BN7" s="104" t="s">
        <v>80</v>
      </c>
      <c r="BO7" s="3"/>
      <c r="BP7" s="4"/>
      <c r="BQ7" s="50"/>
      <c r="BR7" s="113" t="s">
        <v>24</v>
      </c>
      <c r="BS7" s="72" t="s">
        <v>66</v>
      </c>
      <c r="BT7" s="115" t="s">
        <v>65</v>
      </c>
      <c r="BU7" s="116"/>
      <c r="BV7" s="117"/>
      <c r="BW7" s="72" t="s">
        <v>24</v>
      </c>
      <c r="BX7" s="120" t="s">
        <v>87</v>
      </c>
      <c r="BY7" s="112"/>
      <c r="BZ7" s="113"/>
      <c r="CA7" s="72" t="s">
        <v>62</v>
      </c>
      <c r="CB7" s="92" t="s">
        <v>18</v>
      </c>
      <c r="CC7" s="46"/>
      <c r="CD7" s="46"/>
      <c r="CE7" s="114"/>
      <c r="CF7" s="5"/>
      <c r="CG7" s="5"/>
      <c r="CH7" s="5"/>
      <c r="CI7" s="5"/>
      <c r="CJ7" s="5"/>
      <c r="CK7" s="5"/>
      <c r="CL7" s="5"/>
    </row>
    <row r="8" spans="1:90" s="6" customFormat="1" ht="18" customHeight="1">
      <c r="A8" s="47"/>
      <c r="B8" s="49"/>
      <c r="C8" s="49"/>
      <c r="D8" s="49"/>
      <c r="E8" s="69"/>
      <c r="F8" s="81"/>
      <c r="G8" s="52"/>
      <c r="H8" s="52"/>
      <c r="I8" s="52"/>
      <c r="J8" s="52"/>
      <c r="K8" s="52"/>
      <c r="L8" s="52"/>
      <c r="M8" s="58"/>
      <c r="N8" s="64" t="s">
        <v>53</v>
      </c>
      <c r="O8" s="65" t="s">
        <v>54</v>
      </c>
      <c r="P8" s="35"/>
      <c r="Q8" s="67"/>
      <c r="R8" s="92" t="s">
        <v>67</v>
      </c>
      <c r="S8" s="92" t="s">
        <v>68</v>
      </c>
      <c r="T8" s="92" t="s">
        <v>69</v>
      </c>
      <c r="U8" s="101" t="s">
        <v>61</v>
      </c>
      <c r="V8" s="8"/>
      <c r="W8" s="9"/>
      <c r="X8" s="90"/>
      <c r="Y8" s="39" t="s">
        <v>58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71"/>
      <c r="AK8" s="72" t="s">
        <v>39</v>
      </c>
      <c r="AL8" s="75" t="s">
        <v>45</v>
      </c>
      <c r="AM8" s="75"/>
      <c r="AN8" s="75"/>
      <c r="AO8" s="75"/>
      <c r="AP8" s="75"/>
      <c r="AQ8" s="76" t="s">
        <v>17</v>
      </c>
      <c r="AR8" s="85" t="s">
        <v>2</v>
      </c>
      <c r="AS8" s="85"/>
      <c r="AT8" s="85"/>
      <c r="AU8" s="131" t="s">
        <v>3</v>
      </c>
      <c r="AV8" s="132"/>
      <c r="AW8" s="132"/>
      <c r="AX8" s="132"/>
      <c r="AY8" s="132"/>
      <c r="AZ8" s="132"/>
      <c r="BA8" s="132"/>
      <c r="BB8" s="132"/>
      <c r="BC8" s="132"/>
      <c r="BD8" s="133"/>
      <c r="BE8" s="131" t="s">
        <v>20</v>
      </c>
      <c r="BF8" s="132"/>
      <c r="BG8" s="132"/>
      <c r="BH8" s="132"/>
      <c r="BI8" s="132"/>
      <c r="BJ8" s="132"/>
      <c r="BK8" s="132"/>
      <c r="BL8" s="133"/>
      <c r="BM8" s="54" t="s">
        <v>16</v>
      </c>
      <c r="BN8" s="129"/>
      <c r="BO8" s="95" t="s">
        <v>72</v>
      </c>
      <c r="BP8" s="95" t="s">
        <v>42</v>
      </c>
      <c r="BQ8" s="50"/>
      <c r="BR8" s="113"/>
      <c r="BS8" s="72"/>
      <c r="BT8" s="110" t="s">
        <v>48</v>
      </c>
      <c r="BU8" s="73" t="s">
        <v>49</v>
      </c>
      <c r="BV8" s="93" t="s">
        <v>50</v>
      </c>
      <c r="BW8" s="72"/>
      <c r="BX8" s="121"/>
      <c r="BY8" s="122" t="s">
        <v>44</v>
      </c>
      <c r="BZ8" s="69"/>
      <c r="CA8" s="72"/>
      <c r="CB8" s="94"/>
      <c r="CC8" s="48"/>
      <c r="CD8" s="48"/>
      <c r="CE8" s="111"/>
      <c r="CF8" s="5"/>
      <c r="CG8" s="5"/>
      <c r="CH8" s="5"/>
      <c r="CI8" s="5"/>
      <c r="CJ8" s="5"/>
      <c r="CK8" s="5"/>
      <c r="CL8" s="5"/>
    </row>
    <row r="9" spans="1:90" s="6" customFormat="1" ht="13.5" customHeight="1">
      <c r="A9" s="47"/>
      <c r="B9" s="49"/>
      <c r="C9" s="49"/>
      <c r="D9" s="49"/>
      <c r="E9" s="69"/>
      <c r="F9" s="81"/>
      <c r="G9" s="52"/>
      <c r="H9" s="52"/>
      <c r="I9" s="52"/>
      <c r="J9" s="52"/>
      <c r="K9" s="52"/>
      <c r="L9" s="52"/>
      <c r="M9" s="58"/>
      <c r="N9" s="64"/>
      <c r="O9" s="65"/>
      <c r="P9" s="35"/>
      <c r="Q9" s="67"/>
      <c r="R9" s="93"/>
      <c r="S9" s="93"/>
      <c r="T9" s="93"/>
      <c r="U9" s="102"/>
      <c r="V9" s="95" t="s">
        <v>71</v>
      </c>
      <c r="W9" s="98" t="s">
        <v>76</v>
      </c>
      <c r="X9" s="90"/>
      <c r="Y9" s="126" t="s">
        <v>81</v>
      </c>
      <c r="Z9" s="130" t="s">
        <v>38</v>
      </c>
      <c r="AA9" s="43" t="s">
        <v>29</v>
      </c>
      <c r="AB9" s="43" t="s">
        <v>30</v>
      </c>
      <c r="AC9" s="43" t="s">
        <v>31</v>
      </c>
      <c r="AD9" s="43" t="s">
        <v>25</v>
      </c>
      <c r="AE9" s="43" t="s">
        <v>82</v>
      </c>
      <c r="AF9" s="43" t="s">
        <v>32</v>
      </c>
      <c r="AG9" s="43" t="s">
        <v>33</v>
      </c>
      <c r="AH9" s="43" t="s">
        <v>83</v>
      </c>
      <c r="AI9" s="43" t="s">
        <v>34</v>
      </c>
      <c r="AJ9" s="86" t="s">
        <v>35</v>
      </c>
      <c r="AK9" s="72"/>
      <c r="AL9" s="77" t="s">
        <v>36</v>
      </c>
      <c r="AM9" s="24"/>
      <c r="AN9" s="86" t="s">
        <v>0</v>
      </c>
      <c r="AO9" s="23"/>
      <c r="AP9" s="86" t="s">
        <v>1</v>
      </c>
      <c r="AQ9" s="72"/>
      <c r="AR9" s="77" t="s">
        <v>21</v>
      </c>
      <c r="AS9" s="24"/>
      <c r="AT9" s="86" t="s">
        <v>22</v>
      </c>
      <c r="AU9" s="83" t="s">
        <v>4</v>
      </c>
      <c r="AV9" s="25"/>
      <c r="AW9" s="26"/>
      <c r="AX9" s="83" t="s">
        <v>5</v>
      </c>
      <c r="AY9" s="25"/>
      <c r="AZ9" s="26"/>
      <c r="BA9" s="83" t="s">
        <v>6</v>
      </c>
      <c r="BB9" s="25"/>
      <c r="BC9" s="26"/>
      <c r="BD9" s="130" t="s">
        <v>7</v>
      </c>
      <c r="BE9" s="43" t="s">
        <v>8</v>
      </c>
      <c r="BF9" s="43" t="s">
        <v>9</v>
      </c>
      <c r="BG9" s="43" t="s">
        <v>10</v>
      </c>
      <c r="BH9" s="43" t="s">
        <v>11</v>
      </c>
      <c r="BI9" s="43" t="s">
        <v>12</v>
      </c>
      <c r="BJ9" s="43" t="s">
        <v>13</v>
      </c>
      <c r="BK9" s="43" t="s">
        <v>14</v>
      </c>
      <c r="BL9" s="86" t="s">
        <v>15</v>
      </c>
      <c r="BM9" s="55"/>
      <c r="BN9" s="129"/>
      <c r="BO9" s="96"/>
      <c r="BP9" s="96"/>
      <c r="BQ9" s="50"/>
      <c r="BR9" s="113"/>
      <c r="BS9" s="72"/>
      <c r="BT9" s="110"/>
      <c r="BU9" s="73"/>
      <c r="BV9" s="93"/>
      <c r="BW9" s="72"/>
      <c r="BX9" s="121"/>
      <c r="BY9" s="51" t="s">
        <v>56</v>
      </c>
      <c r="BZ9" s="51" t="s">
        <v>57</v>
      </c>
      <c r="CA9" s="72"/>
      <c r="CB9" s="118" t="s">
        <v>26</v>
      </c>
      <c r="CC9" s="12"/>
      <c r="CD9" s="58" t="s">
        <v>28</v>
      </c>
      <c r="CE9" s="12"/>
      <c r="CF9" s="5"/>
      <c r="CG9" s="5"/>
      <c r="CH9" s="5"/>
      <c r="CI9" s="5"/>
      <c r="CJ9" s="5"/>
      <c r="CK9" s="5"/>
      <c r="CL9" s="5"/>
    </row>
    <row r="10" spans="1:90" s="6" customFormat="1" ht="13.5" customHeight="1">
      <c r="A10" s="47"/>
      <c r="B10" s="49"/>
      <c r="C10" s="49"/>
      <c r="D10" s="49"/>
      <c r="E10" s="69"/>
      <c r="F10" s="81"/>
      <c r="G10" s="52"/>
      <c r="H10" s="52"/>
      <c r="I10" s="52"/>
      <c r="J10" s="52"/>
      <c r="K10" s="52"/>
      <c r="L10" s="52"/>
      <c r="M10" s="58"/>
      <c r="N10" s="64"/>
      <c r="O10" s="65"/>
      <c r="P10" s="35"/>
      <c r="Q10" s="67"/>
      <c r="R10" s="93"/>
      <c r="S10" s="93"/>
      <c r="T10" s="93"/>
      <c r="U10" s="102"/>
      <c r="V10" s="96"/>
      <c r="W10" s="99"/>
      <c r="X10" s="90"/>
      <c r="Y10" s="127"/>
      <c r="Z10" s="78"/>
      <c r="AA10" s="44"/>
      <c r="AB10" s="44"/>
      <c r="AC10" s="44"/>
      <c r="AD10" s="44"/>
      <c r="AE10" s="44"/>
      <c r="AF10" s="44"/>
      <c r="AG10" s="44"/>
      <c r="AH10" s="44"/>
      <c r="AI10" s="44"/>
      <c r="AJ10" s="87"/>
      <c r="AK10" s="72"/>
      <c r="AL10" s="78"/>
      <c r="AM10" s="54" t="s">
        <v>84</v>
      </c>
      <c r="AN10" s="44"/>
      <c r="AO10" s="54" t="s">
        <v>85</v>
      </c>
      <c r="AP10" s="87"/>
      <c r="AQ10" s="72"/>
      <c r="AR10" s="78"/>
      <c r="AS10" s="54" t="s">
        <v>88</v>
      </c>
      <c r="AT10" s="87"/>
      <c r="AU10" s="84"/>
      <c r="AV10" s="40" t="s">
        <v>89</v>
      </c>
      <c r="AW10" s="40" t="s">
        <v>90</v>
      </c>
      <c r="AX10" s="84"/>
      <c r="AY10" s="40" t="s">
        <v>91</v>
      </c>
      <c r="AZ10" s="40" t="s">
        <v>92</v>
      </c>
      <c r="BA10" s="84"/>
      <c r="BB10" s="40" t="s">
        <v>93</v>
      </c>
      <c r="BC10" s="40" t="s">
        <v>94</v>
      </c>
      <c r="BD10" s="78"/>
      <c r="BE10" s="44"/>
      <c r="BF10" s="44"/>
      <c r="BG10" s="44"/>
      <c r="BH10" s="44"/>
      <c r="BI10" s="44"/>
      <c r="BJ10" s="44"/>
      <c r="BK10" s="44"/>
      <c r="BL10" s="87"/>
      <c r="BM10" s="55"/>
      <c r="BN10" s="129"/>
      <c r="BO10" s="96"/>
      <c r="BP10" s="96"/>
      <c r="BQ10" s="50"/>
      <c r="BR10" s="113"/>
      <c r="BS10" s="72"/>
      <c r="BT10" s="110"/>
      <c r="BU10" s="73"/>
      <c r="BV10" s="93"/>
      <c r="BW10" s="72"/>
      <c r="BX10" s="121"/>
      <c r="BY10" s="52"/>
      <c r="BZ10" s="52"/>
      <c r="CA10" s="72"/>
      <c r="CB10" s="118"/>
      <c r="CC10" s="51" t="s">
        <v>27</v>
      </c>
      <c r="CD10" s="58"/>
      <c r="CE10" s="51" t="s">
        <v>27</v>
      </c>
      <c r="CF10" s="5"/>
      <c r="CG10" s="5"/>
      <c r="CH10" s="5"/>
      <c r="CI10" s="5"/>
      <c r="CJ10" s="5"/>
      <c r="CK10" s="5"/>
      <c r="CL10" s="5"/>
    </row>
    <row r="11" spans="1:90" s="6" customFormat="1" ht="13.5" customHeight="1">
      <c r="A11" s="47"/>
      <c r="B11" s="49"/>
      <c r="C11" s="49"/>
      <c r="D11" s="49"/>
      <c r="E11" s="69"/>
      <c r="F11" s="81"/>
      <c r="G11" s="52"/>
      <c r="H11" s="52"/>
      <c r="I11" s="52"/>
      <c r="J11" s="52"/>
      <c r="K11" s="52"/>
      <c r="L11" s="52"/>
      <c r="M11" s="58"/>
      <c r="N11" s="64"/>
      <c r="O11" s="65"/>
      <c r="P11" s="35"/>
      <c r="Q11" s="67"/>
      <c r="R11" s="93"/>
      <c r="S11" s="93"/>
      <c r="T11" s="93"/>
      <c r="U11" s="102"/>
      <c r="V11" s="96"/>
      <c r="W11" s="99"/>
      <c r="X11" s="90"/>
      <c r="Y11" s="127"/>
      <c r="Z11" s="78"/>
      <c r="AA11" s="44"/>
      <c r="AB11" s="44"/>
      <c r="AC11" s="44"/>
      <c r="AD11" s="44"/>
      <c r="AE11" s="44"/>
      <c r="AF11" s="44"/>
      <c r="AG11" s="44"/>
      <c r="AH11" s="44"/>
      <c r="AI11" s="44"/>
      <c r="AJ11" s="87"/>
      <c r="AK11" s="72"/>
      <c r="AL11" s="78"/>
      <c r="AM11" s="55"/>
      <c r="AN11" s="44"/>
      <c r="AO11" s="55"/>
      <c r="AP11" s="87"/>
      <c r="AQ11" s="72"/>
      <c r="AR11" s="78"/>
      <c r="AS11" s="55"/>
      <c r="AT11" s="87"/>
      <c r="AU11" s="84"/>
      <c r="AV11" s="41"/>
      <c r="AW11" s="41"/>
      <c r="AX11" s="84"/>
      <c r="AY11" s="41"/>
      <c r="AZ11" s="41"/>
      <c r="BA11" s="84"/>
      <c r="BB11" s="41"/>
      <c r="BC11" s="41"/>
      <c r="BD11" s="78"/>
      <c r="BE11" s="44"/>
      <c r="BF11" s="44"/>
      <c r="BG11" s="44"/>
      <c r="BH11" s="44"/>
      <c r="BI11" s="44"/>
      <c r="BJ11" s="44"/>
      <c r="BK11" s="44"/>
      <c r="BL11" s="87"/>
      <c r="BM11" s="55"/>
      <c r="BN11" s="129"/>
      <c r="BO11" s="96"/>
      <c r="BP11" s="96"/>
      <c r="BQ11" s="50"/>
      <c r="BR11" s="113"/>
      <c r="BS11" s="72"/>
      <c r="BT11" s="110"/>
      <c r="BU11" s="73"/>
      <c r="BV11" s="93"/>
      <c r="BW11" s="72"/>
      <c r="BX11" s="121"/>
      <c r="BY11" s="52"/>
      <c r="BZ11" s="52"/>
      <c r="CA11" s="72"/>
      <c r="CB11" s="118"/>
      <c r="CC11" s="52"/>
      <c r="CD11" s="58"/>
      <c r="CE11" s="52"/>
      <c r="CF11" s="5"/>
      <c r="CG11" s="5"/>
      <c r="CH11" s="5"/>
      <c r="CI11" s="5"/>
      <c r="CJ11" s="5"/>
      <c r="CK11" s="5"/>
      <c r="CL11" s="5"/>
    </row>
    <row r="12" spans="1:90" s="6" customFormat="1" ht="13.5" customHeight="1">
      <c r="A12" s="47"/>
      <c r="B12" s="49"/>
      <c r="C12" s="49"/>
      <c r="D12" s="49"/>
      <c r="E12" s="69"/>
      <c r="F12" s="81"/>
      <c r="G12" s="52"/>
      <c r="H12" s="52"/>
      <c r="I12" s="52"/>
      <c r="J12" s="52"/>
      <c r="K12" s="52"/>
      <c r="L12" s="52"/>
      <c r="M12" s="58"/>
      <c r="N12" s="64"/>
      <c r="O12" s="65"/>
      <c r="P12" s="35"/>
      <c r="Q12" s="67"/>
      <c r="R12" s="93"/>
      <c r="S12" s="93"/>
      <c r="T12" s="93"/>
      <c r="U12" s="102"/>
      <c r="V12" s="96"/>
      <c r="W12" s="99"/>
      <c r="X12" s="90"/>
      <c r="Y12" s="127"/>
      <c r="Z12" s="78"/>
      <c r="AA12" s="44"/>
      <c r="AB12" s="44"/>
      <c r="AC12" s="44"/>
      <c r="AD12" s="44"/>
      <c r="AE12" s="44"/>
      <c r="AF12" s="44"/>
      <c r="AG12" s="44"/>
      <c r="AH12" s="44"/>
      <c r="AI12" s="44"/>
      <c r="AJ12" s="87"/>
      <c r="AK12" s="72"/>
      <c r="AL12" s="78"/>
      <c r="AM12" s="55"/>
      <c r="AN12" s="44"/>
      <c r="AO12" s="55"/>
      <c r="AP12" s="87"/>
      <c r="AQ12" s="72"/>
      <c r="AR12" s="78"/>
      <c r="AS12" s="55"/>
      <c r="AT12" s="87"/>
      <c r="AU12" s="84"/>
      <c r="AV12" s="41"/>
      <c r="AW12" s="41"/>
      <c r="AX12" s="84"/>
      <c r="AY12" s="41"/>
      <c r="AZ12" s="41"/>
      <c r="BA12" s="84"/>
      <c r="BB12" s="41"/>
      <c r="BC12" s="41"/>
      <c r="BD12" s="78"/>
      <c r="BE12" s="44"/>
      <c r="BF12" s="44"/>
      <c r="BG12" s="44"/>
      <c r="BH12" s="44"/>
      <c r="BI12" s="44"/>
      <c r="BJ12" s="44"/>
      <c r="BK12" s="44"/>
      <c r="BL12" s="87"/>
      <c r="BM12" s="55"/>
      <c r="BN12" s="129"/>
      <c r="BO12" s="96"/>
      <c r="BP12" s="96"/>
      <c r="BQ12" s="50"/>
      <c r="BR12" s="113"/>
      <c r="BS12" s="72"/>
      <c r="BT12" s="110"/>
      <c r="BU12" s="73"/>
      <c r="BV12" s="93"/>
      <c r="BW12" s="72"/>
      <c r="BX12" s="121"/>
      <c r="BY12" s="52"/>
      <c r="BZ12" s="52"/>
      <c r="CA12" s="72"/>
      <c r="CB12" s="118"/>
      <c r="CC12" s="52"/>
      <c r="CD12" s="58"/>
      <c r="CE12" s="52"/>
      <c r="CF12" s="5"/>
      <c r="CG12" s="5"/>
      <c r="CH12" s="5"/>
      <c r="CI12" s="5"/>
      <c r="CJ12" s="5"/>
      <c r="CK12" s="5"/>
      <c r="CL12" s="5"/>
    </row>
    <row r="13" spans="1:90" s="6" customFormat="1" ht="24.75" customHeight="1">
      <c r="A13" s="48"/>
      <c r="B13" s="49"/>
      <c r="C13" s="49"/>
      <c r="D13" s="49"/>
      <c r="E13" s="69"/>
      <c r="F13" s="82"/>
      <c r="G13" s="53"/>
      <c r="H13" s="53"/>
      <c r="I13" s="53"/>
      <c r="J13" s="53"/>
      <c r="K13" s="53"/>
      <c r="L13" s="53"/>
      <c r="M13" s="59"/>
      <c r="N13" s="64"/>
      <c r="O13" s="65"/>
      <c r="P13" s="68"/>
      <c r="Q13" s="38"/>
      <c r="R13" s="94"/>
      <c r="S13" s="94"/>
      <c r="T13" s="94"/>
      <c r="U13" s="103"/>
      <c r="V13" s="97"/>
      <c r="W13" s="100"/>
      <c r="X13" s="91"/>
      <c r="Y13" s="128"/>
      <c r="Z13" s="79"/>
      <c r="AA13" s="45"/>
      <c r="AB13" s="45"/>
      <c r="AC13" s="45"/>
      <c r="AD13" s="45"/>
      <c r="AE13" s="45"/>
      <c r="AF13" s="45"/>
      <c r="AG13" s="45"/>
      <c r="AH13" s="45"/>
      <c r="AI13" s="45"/>
      <c r="AJ13" s="88"/>
      <c r="AK13" s="72"/>
      <c r="AL13" s="79"/>
      <c r="AM13" s="56"/>
      <c r="AN13" s="45"/>
      <c r="AO13" s="56"/>
      <c r="AP13" s="88"/>
      <c r="AQ13" s="72"/>
      <c r="AR13" s="79"/>
      <c r="AS13" s="56"/>
      <c r="AT13" s="88"/>
      <c r="AU13" s="84"/>
      <c r="AV13" s="42"/>
      <c r="AW13" s="42"/>
      <c r="AX13" s="84"/>
      <c r="AY13" s="42"/>
      <c r="AZ13" s="42"/>
      <c r="BA13" s="84"/>
      <c r="BB13" s="42"/>
      <c r="BC13" s="42"/>
      <c r="BD13" s="79"/>
      <c r="BE13" s="45"/>
      <c r="BF13" s="45"/>
      <c r="BG13" s="45"/>
      <c r="BH13" s="45"/>
      <c r="BI13" s="45"/>
      <c r="BJ13" s="45"/>
      <c r="BK13" s="45"/>
      <c r="BL13" s="88"/>
      <c r="BM13" s="56"/>
      <c r="BN13" s="107"/>
      <c r="BO13" s="97"/>
      <c r="BP13" s="97"/>
      <c r="BQ13" s="50"/>
      <c r="BR13" s="113"/>
      <c r="BS13" s="72"/>
      <c r="BT13" s="111"/>
      <c r="BU13" s="74"/>
      <c r="BV13" s="94"/>
      <c r="BW13" s="72"/>
      <c r="BX13" s="76"/>
      <c r="BY13" s="53"/>
      <c r="BZ13" s="53"/>
      <c r="CA13" s="119"/>
      <c r="CB13" s="118"/>
      <c r="CC13" s="52"/>
      <c r="CD13" s="58"/>
      <c r="CE13" s="52"/>
      <c r="CF13" s="5"/>
      <c r="CG13" s="5"/>
      <c r="CH13" s="5"/>
      <c r="CI13" s="5"/>
      <c r="CJ13" s="5"/>
      <c r="CK13" s="5"/>
      <c r="CL13" s="5"/>
    </row>
    <row r="14" spans="1:83" s="13" customFormat="1" ht="30" customHeight="1">
      <c r="A14" s="32" t="s">
        <v>95</v>
      </c>
      <c r="B14" s="14">
        <v>22</v>
      </c>
      <c r="C14" s="1"/>
      <c r="D14" s="10"/>
      <c r="E14" s="1">
        <v>2</v>
      </c>
      <c r="F14" s="11"/>
      <c r="G14" s="14"/>
      <c r="H14" s="14"/>
      <c r="I14" s="14"/>
      <c r="J14" s="14">
        <v>1</v>
      </c>
      <c r="K14" s="14"/>
      <c r="L14" s="14"/>
      <c r="M14" s="16"/>
      <c r="N14" s="17">
        <v>1</v>
      </c>
      <c r="O14" s="10"/>
      <c r="P14" s="2">
        <v>5947903</v>
      </c>
      <c r="Q14" s="19">
        <f>R14+S14+T14+U14</f>
        <v>1678784</v>
      </c>
      <c r="R14" s="14"/>
      <c r="S14" s="14"/>
      <c r="T14" s="28">
        <v>1678784</v>
      </c>
      <c r="U14" s="14"/>
      <c r="V14" s="14"/>
      <c r="W14" s="16"/>
      <c r="X14" s="20">
        <f>IF(Y14+AK14+AQ14&gt;2,1,0)</f>
        <v>0</v>
      </c>
      <c r="Y14" s="15">
        <f>IF(SUM(Z14:AJ14)&gt;0,1,0)</f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5">
        <f>IF((AL14+AN14+AP14)&gt;0,1,0)</f>
        <v>0</v>
      </c>
      <c r="AL14" s="10"/>
      <c r="AM14" s="10"/>
      <c r="AN14" s="10"/>
      <c r="AO14" s="10"/>
      <c r="AP14" s="10"/>
      <c r="AQ14" s="15">
        <f>IF(AR14+AT14+AU14+AX14+BA14+SUM(BD14:BM14)&gt;0,1,0)</f>
        <v>0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7"/>
      <c r="BP14" s="21"/>
      <c r="BQ14" s="22"/>
      <c r="BR14" s="18">
        <f>IF(SUM(BT14:BV14)&gt;0,1,0)</f>
        <v>0</v>
      </c>
      <c r="BS14" s="15">
        <f>SUM(BT14:BV14)</f>
        <v>0</v>
      </c>
      <c r="BT14" s="10"/>
      <c r="BU14" s="10"/>
      <c r="BV14" s="10"/>
      <c r="BW14" s="15">
        <f>IF(BX14&gt;0,1,0)</f>
        <v>0</v>
      </c>
      <c r="BX14" s="19">
        <f>BY14+BZ14</f>
        <v>0</v>
      </c>
      <c r="BY14" s="10"/>
      <c r="BZ14" s="10"/>
      <c r="CA14" s="15">
        <f>IF((CB14+CD14)&gt;0,1,0)</f>
        <v>0</v>
      </c>
      <c r="CB14" s="14"/>
      <c r="CC14" s="14"/>
      <c r="CD14" s="14"/>
      <c r="CE14" s="14"/>
    </row>
    <row r="15" spans="1:83" s="13" customFormat="1" ht="30" customHeight="1">
      <c r="A15" s="32" t="s">
        <v>97</v>
      </c>
      <c r="B15" s="14">
        <v>23</v>
      </c>
      <c r="C15" s="1"/>
      <c r="D15" s="10"/>
      <c r="E15" s="1">
        <v>0</v>
      </c>
      <c r="F15" s="11"/>
      <c r="G15" s="14"/>
      <c r="H15" s="14"/>
      <c r="I15" s="14"/>
      <c r="J15" s="14"/>
      <c r="K15" s="14"/>
      <c r="L15" s="14">
        <v>1</v>
      </c>
      <c r="M15" s="16"/>
      <c r="N15" s="17">
        <v>1</v>
      </c>
      <c r="O15" s="10"/>
      <c r="P15" s="2">
        <v>1034184</v>
      </c>
      <c r="Q15" s="19">
        <f>R15+S15+T15+U15</f>
        <v>344728</v>
      </c>
      <c r="R15" s="14"/>
      <c r="S15" s="14"/>
      <c r="T15" s="28">
        <v>344728</v>
      </c>
      <c r="U15" s="14"/>
      <c r="V15" s="14"/>
      <c r="W15" s="16"/>
      <c r="X15" s="20">
        <f>IF(Y15+AK15+AQ15&gt;2,1,0)</f>
        <v>0</v>
      </c>
      <c r="Y15" s="15">
        <f>IF(SUM(Z15:AJ15)&gt;0,1,0)</f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5">
        <f>IF((AL15+AN15+AP15)&gt;0,1,0)</f>
        <v>0</v>
      </c>
      <c r="AL15" s="10"/>
      <c r="AM15" s="10"/>
      <c r="AN15" s="10"/>
      <c r="AO15" s="10"/>
      <c r="AP15" s="10"/>
      <c r="AQ15" s="15">
        <f>IF(AR15+AT15+AU15+AX15+BA15+SUM(BD15:BM15)&gt;0,1,0)</f>
        <v>0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7"/>
      <c r="BP15" s="21"/>
      <c r="BQ15" s="22"/>
      <c r="BR15" s="18">
        <f>IF(SUM(BT15:BV15)&gt;0,1,0)</f>
        <v>0</v>
      </c>
      <c r="BS15" s="15">
        <f>SUM(BT15:BV15)</f>
        <v>0</v>
      </c>
      <c r="BT15" s="10"/>
      <c r="BU15" s="10"/>
      <c r="BV15" s="10"/>
      <c r="BW15" s="15">
        <f>IF(BX15&gt;0,1,0)</f>
        <v>0</v>
      </c>
      <c r="BX15" s="19">
        <f>BY15+BZ15</f>
        <v>0</v>
      </c>
      <c r="BY15" s="10"/>
      <c r="BZ15" s="10"/>
      <c r="CA15" s="15">
        <f>IF((CB15+CD15)&gt;0,1,0)</f>
        <v>0</v>
      </c>
      <c r="CB15" s="14"/>
      <c r="CC15" s="14"/>
      <c r="CD15" s="14"/>
      <c r="CE15" s="14"/>
    </row>
  </sheetData>
  <sheetProtection/>
  <mergeCells count="101">
    <mergeCell ref="AU9:AU13"/>
    <mergeCell ref="BD9:BD13"/>
    <mergeCell ref="BE9:BE13"/>
    <mergeCell ref="BF9:BF13"/>
    <mergeCell ref="Y8:AJ8"/>
    <mergeCell ref="AB9:AB13"/>
    <mergeCell ref="BO8:BO13"/>
    <mergeCell ref="BP8:BP13"/>
    <mergeCell ref="BN7:BN13"/>
    <mergeCell ref="BH9:BH13"/>
    <mergeCell ref="BI9:BI13"/>
    <mergeCell ref="Z9:Z13"/>
    <mergeCell ref="AU8:BD8"/>
    <mergeCell ref="BE8:BL8"/>
    <mergeCell ref="AN9:AN13"/>
    <mergeCell ref="AP9:AP13"/>
    <mergeCell ref="AR9:AR13"/>
    <mergeCell ref="AE9:AE13"/>
    <mergeCell ref="AF9:AF13"/>
    <mergeCell ref="AZ10:AZ13"/>
    <mergeCell ref="BB10:BB13"/>
    <mergeCell ref="BG9:BG13"/>
    <mergeCell ref="BN6:BP6"/>
    <mergeCell ref="BJ9:BJ13"/>
    <mergeCell ref="BK9:BK13"/>
    <mergeCell ref="BL9:BL13"/>
    <mergeCell ref="BY9:BY13"/>
    <mergeCell ref="CA7:CA13"/>
    <mergeCell ref="AC9:AC13"/>
    <mergeCell ref="BZ9:BZ13"/>
    <mergeCell ref="BM8:BM13"/>
    <mergeCell ref="BR7:BR13"/>
    <mergeCell ref="BX7:BX13"/>
    <mergeCell ref="BS7:BS13"/>
    <mergeCell ref="BY8:BZ8"/>
    <mergeCell ref="BV8:BV13"/>
    <mergeCell ref="U8:U13"/>
    <mergeCell ref="R6:W7"/>
    <mergeCell ref="CC10:CC13"/>
    <mergeCell ref="BT8:BT13"/>
    <mergeCell ref="BY7:BZ7"/>
    <mergeCell ref="CB7:CE8"/>
    <mergeCell ref="BT7:BV7"/>
    <mergeCell ref="CE10:CE13"/>
    <mergeCell ref="CB9:CB13"/>
    <mergeCell ref="CD9:CD13"/>
    <mergeCell ref="AA9:AA13"/>
    <mergeCell ref="AD9:AD13"/>
    <mergeCell ref="V9:V13"/>
    <mergeCell ref="W9:W13"/>
    <mergeCell ref="Y9:Y13"/>
    <mergeCell ref="AW10:AW13"/>
    <mergeCell ref="AX9:AX13"/>
    <mergeCell ref="X6:X13"/>
    <mergeCell ref="R8:R13"/>
    <mergeCell ref="S8:S13"/>
    <mergeCell ref="AK8:AK13"/>
    <mergeCell ref="T8:T13"/>
    <mergeCell ref="AI9:AI13"/>
    <mergeCell ref="AJ9:AJ13"/>
    <mergeCell ref="AG9:AG13"/>
    <mergeCell ref="BW6:BZ6"/>
    <mergeCell ref="CA6:CE6"/>
    <mergeCell ref="Y7:AP7"/>
    <mergeCell ref="AQ7:BM7"/>
    <mergeCell ref="BW7:BW13"/>
    <mergeCell ref="BU8:BU13"/>
    <mergeCell ref="AM10:AM13"/>
    <mergeCell ref="AL8:AP8"/>
    <mergeCell ref="AQ8:AQ13"/>
    <mergeCell ref="AL9:AL13"/>
    <mergeCell ref="BR6:BV6"/>
    <mergeCell ref="H6:H13"/>
    <mergeCell ref="I6:I13"/>
    <mergeCell ref="J6:J13"/>
    <mergeCell ref="P6:P13"/>
    <mergeCell ref="BA9:BA13"/>
    <mergeCell ref="AS10:AS13"/>
    <mergeCell ref="AY10:AY13"/>
    <mergeCell ref="AV10:AV13"/>
    <mergeCell ref="AR8:AT8"/>
    <mergeCell ref="BQ6:BQ13"/>
    <mergeCell ref="K6:K13"/>
    <mergeCell ref="L6:L13"/>
    <mergeCell ref="AO10:AO13"/>
    <mergeCell ref="M6:M13"/>
    <mergeCell ref="N6:O7"/>
    <mergeCell ref="N8:N13"/>
    <mergeCell ref="O8:O13"/>
    <mergeCell ref="Q6:Q13"/>
    <mergeCell ref="Y6:BM6"/>
    <mergeCell ref="BC10:BC13"/>
    <mergeCell ref="AH9:AH13"/>
    <mergeCell ref="A6:A13"/>
    <mergeCell ref="B6:B13"/>
    <mergeCell ref="C6:C13"/>
    <mergeCell ref="D6:D13"/>
    <mergeCell ref="E6:E13"/>
    <mergeCell ref="F6:F13"/>
    <mergeCell ref="G6:G13"/>
    <mergeCell ref="AT9:AT13"/>
  </mergeCells>
  <conditionalFormatting sqref="F14:F15">
    <cfRule type="cellIs" priority="24" dxfId="19" operator="lessThanOrEqual" stopIfTrue="1">
      <formula>IF(F14&gt;0,G14+H14+I14+J14+K14+L14+M14,-1)</formula>
    </cfRule>
  </conditionalFormatting>
  <conditionalFormatting sqref="G14:G15">
    <cfRule type="cellIs" priority="25" dxfId="19" operator="lessThanOrEqual" stopIfTrue="1">
      <formula>IF(G14&gt;0,F14+H14+I14+J14+L14+M14,-1)</formula>
    </cfRule>
  </conditionalFormatting>
  <conditionalFormatting sqref="H14:H15">
    <cfRule type="cellIs" priority="26" dxfId="19" operator="lessThanOrEqual" stopIfTrue="1">
      <formula>IF(H14&gt;0,F14+G14+I14+J14+K14+L14+M14,-1)</formula>
    </cfRule>
  </conditionalFormatting>
  <conditionalFormatting sqref="I14:I15">
    <cfRule type="cellIs" priority="27" dxfId="19" operator="lessThanOrEqual" stopIfTrue="1">
      <formula>IF(I14&gt;0,F14+G14+H14+J14+K14+L14+M14,-1)</formula>
    </cfRule>
  </conditionalFormatting>
  <conditionalFormatting sqref="J14:J15">
    <cfRule type="cellIs" priority="28" dxfId="19" operator="lessThanOrEqual" stopIfTrue="1">
      <formula>IF(J14&gt;0,F14+G14+H14+I14+K14+L14+M14,-1)</formula>
    </cfRule>
  </conditionalFormatting>
  <conditionalFormatting sqref="K14:K15">
    <cfRule type="cellIs" priority="29" dxfId="19" operator="lessThanOrEqual" stopIfTrue="1">
      <formula>IF(K14&gt;0,F14+G14+H14+I14+J14+L14+M14,-1)</formula>
    </cfRule>
  </conditionalFormatting>
  <conditionalFormatting sqref="L14:L15">
    <cfRule type="cellIs" priority="30" dxfId="19" operator="lessThanOrEqual" stopIfTrue="1">
      <formula>IF(L14&gt;0,F14+G14+H14+I14+J14+K14+M14,-1)</formula>
    </cfRule>
  </conditionalFormatting>
  <conditionalFormatting sqref="M14:M15">
    <cfRule type="cellIs" priority="31" dxfId="19" operator="lessThanOrEqual" stopIfTrue="1">
      <formula>IF(M14&gt;0,F14+G14+H14+I14+J14+K14+L14,-1)</formula>
    </cfRule>
  </conditionalFormatting>
  <conditionalFormatting sqref="N14:O15">
    <cfRule type="expression" priority="47" dxfId="19" stopIfTrue="1">
      <formula>$N14+$O14&lt;&gt;1</formula>
    </cfRule>
  </conditionalFormatting>
  <conditionalFormatting sqref="AC14:AC15">
    <cfRule type="cellIs" priority="52" dxfId="19" operator="notEqual" stopIfTrue="1">
      <formula>IF(BQ14&gt;0,1,"")</formula>
    </cfRule>
  </conditionalFormatting>
  <conditionalFormatting sqref="V14:V15">
    <cfRule type="cellIs" priority="54" dxfId="19" operator="equal" stopIfTrue="1">
      <formula>IF(U14&gt;0,W14,1)</formula>
    </cfRule>
  </conditionalFormatting>
  <conditionalFormatting sqref="W14:W15">
    <cfRule type="cellIs" priority="56" dxfId="19" operator="equal" stopIfTrue="1">
      <formula>IF(U14&gt;0,V14,1)</formula>
    </cfRule>
  </conditionalFormatting>
  <conditionalFormatting sqref="BW14:BW15">
    <cfRule type="cellIs" priority="60" dxfId="19" operator="notEqual" stopIfTrue="1">
      <formula>IF(BX14&gt;0,1,0)</formula>
    </cfRule>
  </conditionalFormatting>
  <conditionalFormatting sqref="U14:U15">
    <cfRule type="cellIs" priority="69" dxfId="19" operator="lessThan" stopIfTrue="1">
      <formula>IF(O14&gt;0,1,0)</formula>
    </cfRule>
  </conditionalFormatting>
  <conditionalFormatting sqref="CA14:CA15">
    <cfRule type="cellIs" priority="91" dxfId="19" operator="notEqual" stopIfTrue="1">
      <formula>IF((CB14+CD14)&gt;0,1,0)</formula>
    </cfRule>
  </conditionalFormatting>
  <conditionalFormatting sqref="BR14:BR15">
    <cfRule type="cellIs" priority="92" dxfId="19" operator="notEqual" stopIfTrue="1">
      <formula>IF(SUM(BT14:BV14)&gt;0,1,0)</formula>
    </cfRule>
  </conditionalFormatting>
  <conditionalFormatting sqref="CB14:CB15">
    <cfRule type="cellIs" priority="100" dxfId="19" operator="notEqual" stopIfTrue="1">
      <formula>IF(CB14&gt;0,CB14+CD14,0)</formula>
    </cfRule>
  </conditionalFormatting>
  <conditionalFormatting sqref="CD14:CD15">
    <cfRule type="cellIs" priority="102" dxfId="19" operator="notEqual" stopIfTrue="1">
      <formula>IF(CD14&gt;0,CD14+CB14,0)</formula>
    </cfRule>
  </conditionalFormatting>
  <conditionalFormatting sqref="BO14:BO15">
    <cfRule type="expression" priority="112" dxfId="19" stopIfTrue="1">
      <formula>OR(AND(BN14=0,BO14&gt;0),AND(BN14=1,BO14=0))</formula>
    </cfRule>
    <cfRule type="expression" priority="113" dxfId="19" stopIfTrue="1">
      <formula>IF(BO14&lt;&gt;"",BO14&lt;5000)</formula>
    </cfRule>
  </conditionalFormatting>
  <conditionalFormatting sqref="BP14:BP15">
    <cfRule type="cellIs" priority="146" dxfId="19" operator="greaterThan" stopIfTrue="1">
      <formula>R14+S14+T14</formula>
    </cfRule>
  </conditionalFormatting>
  <conditionalFormatting sqref="C14:C15">
    <cfRule type="expression" priority="22" dxfId="19" stopIfTrue="1">
      <formula>AND($C14&lt;&gt;"",$C14&lt;$B14)</formula>
    </cfRule>
    <cfRule type="cellIs" priority="23" dxfId="0" operator="greaterThanOrEqual" stopIfTrue="1">
      <formula>27</formula>
    </cfRule>
  </conditionalFormatting>
  <conditionalFormatting sqref="U14:U15 AU14:AU15 AX14:AX15 BA14:BA15">
    <cfRule type="expression" priority="18" dxfId="0" stopIfTrue="1">
      <formula>IF(OR(V14&gt;0,W14&gt;0),U14=0)</formula>
    </cfRule>
  </conditionalFormatting>
  <conditionalFormatting sqref="AL14:AL15 AN14:AN15 AR14:AR15">
    <cfRule type="expression" priority="17" dxfId="0" stopIfTrue="1">
      <formula>IF(AM14&gt;0,AL14=0)</formula>
    </cfRule>
  </conditionalFormatting>
  <conditionalFormatting sqref="AM14:AM15 AO14:AO15 AS14:AS15 AV14:AV15 AY14:AY15 BB14:BB15">
    <cfRule type="expression" priority="16" dxfId="0" stopIfTrue="1">
      <formula>IF(AL14=1,AM14=0)</formula>
    </cfRule>
  </conditionalFormatting>
  <conditionalFormatting sqref="AW14:AW15 AZ14:AZ15 BC14:BC15">
    <cfRule type="expression" priority="9" dxfId="0" stopIfTrue="1">
      <formula>IF(AU14=1,AW14=0)</formula>
    </cfRule>
  </conditionalFormatting>
  <conditionalFormatting sqref="Q14:Q15">
    <cfRule type="cellIs" priority="154" dxfId="19" operator="notEqual" stopIfTrue="1">
      <formula>#REF!</formula>
    </cfRule>
    <cfRule type="cellIs" priority="155" dxfId="19" operator="notEqual" stopIfTrue="1">
      <formula>R14+S14+T14+U14</formula>
    </cfRule>
  </conditionalFormatting>
  <conditionalFormatting sqref="BN14:BN15">
    <cfRule type="cellIs" priority="159" dxfId="19" operator="notEqual" stopIfTrue="1">
      <formula>IF((N14*U14)&gt;0,1,"")</formula>
    </cfRule>
  </conditionalFormatting>
  <conditionalFormatting sqref="Y14:Y15">
    <cfRule type="cellIs" priority="160" dxfId="19" operator="notEqual" stopIfTrue="1">
      <formula>IF(SUM(Z14:AJ14)&gt;0,1,0)</formula>
    </cfRule>
    <cfRule type="cellIs" priority="161" dxfId="19" operator="notEqual" stopIfTrue="1">
      <formula>O14</formula>
    </cfRule>
  </conditionalFormatting>
  <conditionalFormatting sqref="X14:X15">
    <cfRule type="cellIs" priority="166" dxfId="19" operator="notEqual" stopIfTrue="1">
      <formula>IF(O14=1,1,0)</formula>
    </cfRule>
    <cfRule type="cellIs" priority="167" dxfId="19" operator="notEqual" stopIfTrue="1">
      <formula>IF(Y14+AK14+AQ14&gt;2,1,0)</formula>
    </cfRule>
  </conditionalFormatting>
  <conditionalFormatting sqref="AK14:AK15">
    <cfRule type="cellIs" priority="168" dxfId="19" operator="notEqual" stopIfTrue="1">
      <formula>IF((AL14+AN14+AP14)&gt;0,1,0)</formula>
    </cfRule>
    <cfRule type="cellIs" priority="169" dxfId="19" operator="notEqual" stopIfTrue="1">
      <formula>O14</formula>
    </cfRule>
  </conditionalFormatting>
  <conditionalFormatting sqref="AQ14:AQ15">
    <cfRule type="cellIs" priority="170" dxfId="19" operator="notEqual" stopIfTrue="1">
      <formula>IF(AR14+AT14+AU14+AX14+BA14+SUM(BD14:BM14)&gt;0,1,0)</formula>
    </cfRule>
    <cfRule type="cellIs" priority="171" dxfId="19" operator="notEqual" stopIfTrue="1">
      <formula>O14</formula>
    </cfRule>
  </conditionalFormatting>
  <conditionalFormatting sqref="BS14:BS15">
    <cfRule type="cellIs" priority="172" dxfId="19" operator="greaterThan" stopIfTrue="1">
      <formula>#REF!+#REF!+#REF!</formula>
    </cfRule>
    <cfRule type="cellIs" priority="173" dxfId="19" operator="notEqual" stopIfTrue="1">
      <formula>SUM(BT14:BV14)</formula>
    </cfRule>
  </conditionalFormatting>
  <conditionalFormatting sqref="BX14:BX15">
    <cfRule type="cellIs" priority="176" dxfId="19" operator="notEqual" stopIfTrue="1">
      <formula>BY14+BZ14</formula>
    </cfRule>
    <cfRule type="cellIs" priority="177" dxfId="19" operator="greaterThan" stopIfTrue="1">
      <formula>#REF!+#REF!</formula>
    </cfRule>
  </conditionalFormatting>
  <conditionalFormatting sqref="AA14:AA15">
    <cfRule type="cellIs" priority="89" dxfId="19" operator="notEqual" stopIfTrue="1">
      <formula>IF(#REF!&gt;0,1,"")</formula>
    </cfRule>
  </conditionalFormatting>
  <conditionalFormatting sqref="AB14:AB15">
    <cfRule type="cellIs" priority="90" dxfId="19" operator="notEqual" stopIfTrue="1">
      <formula>IF(#REF!&gt;0,1,"")</formula>
    </cfRule>
  </conditionalFormatting>
  <conditionalFormatting sqref="BT14:BT15 BZ14:BZ15">
    <cfRule type="cellIs" priority="95" dxfId="19" operator="greaterThan" stopIfTrue="1">
      <formula>#REF!</formula>
    </cfRule>
  </conditionalFormatting>
  <conditionalFormatting sqref="BU14:BU15">
    <cfRule type="cellIs" priority="96" dxfId="19" operator="greaterThan" stopIfTrue="1">
      <formula>#REF!</formula>
    </cfRule>
  </conditionalFormatting>
  <conditionalFormatting sqref="BV14:BV15">
    <cfRule type="cellIs" priority="97" dxfId="19" operator="greaterThan" stopIfTrue="1">
      <formula>#REF!</formula>
    </cfRule>
  </conditionalFormatting>
  <conditionalFormatting sqref="BY14:BY15">
    <cfRule type="cellIs" priority="2" dxfId="0" operator="greaterThan" stopIfTrue="1">
      <formula>#REF!</formula>
    </cfRule>
  </conditionalFormatting>
  <conditionalFormatting sqref="B14:B15">
    <cfRule type="cellIs" priority="107" dxfId="19" operator="notBetween" stopIfTrue="1">
      <formula>22</formula>
      <formula>26</formula>
    </cfRule>
  </conditionalFormatting>
  <conditionalFormatting sqref="E14:E15">
    <cfRule type="containsBlanks" priority="20" dxfId="0" stopIfTrue="1">
      <formula>LEN(TRIM(E14))=0</formula>
    </cfRule>
    <cfRule type="cellIs" priority="21" dxfId="0" operator="notBetween" stopIfTrue="1">
      <formula>0</formula>
      <formula>2</formula>
    </cfRule>
  </conditionalFormatting>
  <dataValidations count="26">
    <dataValidation type="whole" allowBlank="1" showInputMessage="1" showErrorMessage="1" errorTitle="法人数入力セル" error="項目に該当する法人数を入力" imeMode="halfAlpha" sqref="CC14:CC15 CE14:CE15">
      <formula1>1</formula1>
      <formula2>CB14</formula2>
    </dataValidation>
    <dataValidation type="list" operator="equal" allowBlank="1" showInputMessage="1" showErrorMessage="1" errorTitle="取組状況セル" error="当該項目に取り組んでいる場合「1」を入力" imeMode="halfAlpha" sqref="AP14:AP15 BA14:BA15 AX14:AX15 AT14:AU15 AR14:AR15 AN14:AN15 AL14:AL15 BD14:BN15 Z14:AJ15">
      <formula1>"1"</formula1>
    </dataValidation>
    <dataValidation type="whole" operator="greaterThan" allowBlank="1" showInputMessage="1" showErrorMessage="1" errorTitle="法人数入力セル" error="項目に該当する法人数を入力" imeMode="halfAlpha" sqref="CB14:CB15 CD14:CD15">
      <formula1>0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AY14:AY15 BY14:BZ15 R14:U15 AS14:AS15 AV14:AV15 BO14:BQ15 BT14:BV15">
      <formula1>0</formula1>
    </dataValidation>
    <dataValidation type="list" operator="equal" allowBlank="1" showInputMessage="1" showErrorMessage="1" errorTitle="該当協定選択セル" error="該当する場合「1」を入力" sqref="V14:W15">
      <formula1>"1"</formula1>
    </dataValidation>
    <dataValidation type="whole" operator="greaterThan" allowBlank="1" showInputMessage="1" showErrorMessage="1" errorTitle="水路の延長入力セル" error="面積の最小単位は㎡&#10;（小数点第１位切り捨て、整数止め）" imeMode="halfAlpha" sqref="AM14:AM15">
      <formula1>0</formula1>
    </dataValidation>
    <dataValidation type="whole" operator="greaterThan" allowBlank="1" showInputMessage="1" showErrorMessage="1" errorTitle="農道の延長入力セル" error="面積の最小単位は㎡&#10;（小数点第１位切り捨て、整数止め）" imeMode="halfAlpha" sqref="AO14:AO15">
      <formula1>0</formula1>
    </dataValidation>
    <dataValidation type="whole" operator="greaterThan" allowBlank="1" showInputMessage="1" showErrorMessage="1" errorTitle="棚田オーナー数入力セル" error="棚田オーナーの数は整数です" imeMode="halfAlpha" sqref="AW14:AW15">
      <formula1>0</formula1>
    </dataValidation>
    <dataValidation type="whole" operator="greaterThan" allowBlank="1" showInputMessage="1" showErrorMessage="1" errorTitle="利用者数入力セル" error="利用者数は整数です" imeMode="halfAlpha" sqref="AZ14:AZ15 BC14:BC15">
      <formula1>0</formula1>
    </dataValidation>
    <dataValidation type="whole" operator="greaterThan" allowBlank="1" showInputMessage="1" showErrorMessage="1" errorTitle="施設数入力セル" error="施設数は整数です" imeMode="halfAlpha" sqref="BB14:BB15">
      <formula1>0</formula1>
    </dataValidation>
    <dataValidation type="custom" allowBlank="1" showInputMessage="1" showErrorMessage="1" errorTitle="関数セル" error="入力不要" sqref="BX14:BX15">
      <formula1>"FK11+FL11"</formula1>
    </dataValidation>
    <dataValidation type="custom" allowBlank="1" showInputMessage="1" showErrorMessage="1" errorTitle="関数セル" error="入力不要&#10;" sqref="Q14:Q15">
      <formula1>"DD11+DE11+DF11+DG11"</formula1>
    </dataValidation>
    <dataValidation type="custom" allowBlank="1" showInputMessage="1" showErrorMessage="1" errorTitle="関数セル" error="入力不要" sqref="X14:X15">
      <formula1>"IF(DK11+DW11+EC11&gt;2,1,0)"</formula1>
    </dataValidation>
    <dataValidation type="custom" allowBlank="1" showInputMessage="1" showErrorMessage="1" errorTitle="関数セル" error="入力不要" sqref="Y14:Y15">
      <formula1>"IF(SUM(DL11:DV11)&gt;0,1,0)"</formula1>
    </dataValidation>
    <dataValidation type="custom" allowBlank="1" showInputMessage="1" showErrorMessage="1" errorTitle="関数セル" error="入力不要" sqref="AK14:AK15">
      <formula1>"IF((DX11+DZ11+EB11)&gt;0,1,0)"</formula1>
    </dataValidation>
    <dataValidation type="custom" allowBlank="1" showInputMessage="1" showErrorMessage="1" errorTitle="関数セル" error="入力不要" sqref="AQ14:AQ15">
      <formula1>"IF(ED11+EF11+EG11+EJ11+EM11+SUM(EP11:EY11)&gt;0,1,0)"</formula1>
    </dataValidation>
    <dataValidation type="custom" allowBlank="1" showInputMessage="1" showErrorMessage="1" errorTitle="関数セル" error="入力不要" sqref="BR14:BR15">
      <formula1>"IF(SUM(FF11:FH11)&gt;0,1,0)"</formula1>
    </dataValidation>
    <dataValidation type="custom" allowBlank="1" showInputMessage="1" showErrorMessage="1" errorTitle="関数セル" error="入力不要" sqref="BS14:BS15">
      <formula1>"SUM(FF11:FH11)"</formula1>
    </dataValidation>
    <dataValidation type="custom" allowBlank="1" showInputMessage="1" showErrorMessage="1" errorTitle="関数セル" error="入力不要" sqref="BW14:BW15">
      <formula1>"IF(FJ11&gt;0,1,0)"</formula1>
    </dataValidation>
    <dataValidation type="custom" allowBlank="1" showInputMessage="1" showErrorMessage="1" errorTitle="関数セル" error="入力不要" sqref="CA14:CA15">
      <formula1>"IF((FN11+FP11)&gt;0,1,0)"</formula1>
    </dataValidation>
    <dataValidation type="list" operator="equal" allowBlank="1" showInputMessage="1" showErrorMessage="1" errorTitle="交付対象者の経営形態" error="該当する経営形態の欄に「1」を入力" imeMode="halfAlpha" sqref="F14:M15">
      <formula1>"1"</formula1>
    </dataValidation>
    <dataValidation type="whole" operator="greaterThan" allowBlank="1" showInputMessage="1" showErrorMessage="1" errorTitle="金額入力セル" error="当該項目の金額を単位（円）で入力" imeMode="halfAlpha" sqref="P14:P15">
      <formula1>0</formula1>
    </dataValidation>
    <dataValidation type="list" operator="equal" allowBlank="1" showInputMessage="1" showErrorMessage="1" errorTitle="交付単価区分セル" error="該当単価区分に「1」を入力" imeMode="halfAlpha" sqref="N14:O15">
      <formula1>"1"</formula1>
    </dataValidation>
    <dataValidation type="list" operator="equal" allowBlank="1" showInputMessage="1" showErrorMessage="1" errorTitle="統合した協定確認セル" error="「0」または「1」または「2」以外入力不可" imeMode="halfAlpha" sqref="E14:E15">
      <formula1>"0,1,2"</formula1>
    </dataValidation>
    <dataValidation type="whole" allowBlank="1" showInputMessage="1" showErrorMessage="1" errorTitle="交付開始年度" error="2桁整数で入力(22～26)" imeMode="halfAlpha" sqref="B14:B15">
      <formula1>22</formula1>
      <formula2>26</formula2>
    </dataValidation>
    <dataValidation type="whole" allowBlank="1" showInputMessage="1" showErrorMessage="1" errorTitle="協定変更認定年度" error="2桁の整数で入力(22～26)" imeMode="halfAlpha" sqref="C14:C15">
      <formula1>22</formula1>
      <formula2>26</formula2>
    </dataValidation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沖縄県</cp:lastModifiedBy>
  <cp:lastPrinted>2013-07-17T09:48:44Z</cp:lastPrinted>
  <dcterms:created xsi:type="dcterms:W3CDTF">2005-06-24T07:25:05Z</dcterms:created>
  <dcterms:modified xsi:type="dcterms:W3CDTF">2013-07-17T09:51:32Z</dcterms:modified>
  <cp:category/>
  <cp:version/>
  <cp:contentType/>
  <cp:contentStatus/>
</cp:coreProperties>
</file>