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⑤交付金使途" sheetId="1" r:id="rId1"/>
  </sheets>
  <externalReferences>
    <externalReference r:id="rId4"/>
  </externalReferences>
  <definedNames>
    <definedName name="_xlnm.Print_Area" localSheetId="0">'⑤交付金使途'!$A$1:$AD$21</definedName>
    <definedName name="_xlnm.Print_Titles" localSheetId="0">'⑤交付金使途'!$B:$B</definedName>
  </definedNames>
  <calcPr fullCalcOnLoad="1"/>
</workbook>
</file>

<file path=xl/sharedStrings.xml><?xml version="1.0" encoding="utf-8"?>
<sst xmlns="http://schemas.openxmlformats.org/spreadsheetml/2006/main" count="34" uniqueCount="33">
  <si>
    <t>集落協定名</t>
  </si>
  <si>
    <t>交付単価区分</t>
  </si>
  <si>
    <t>交付金額（円）</t>
  </si>
  <si>
    <t>交付金の使用方法（共同取組活動分支出内訳）（単位：円）</t>
  </si>
  <si>
    <t>共同取組活動充当額（円）</t>
  </si>
  <si>
    <t>個人配分額（円）</t>
  </si>
  <si>
    <t>役員報酬</t>
  </si>
  <si>
    <t>研修会等費</t>
  </si>
  <si>
    <t>道・水路管理費</t>
  </si>
  <si>
    <t>農地管理費</t>
  </si>
  <si>
    <t>鳥獣被害防止対策費</t>
  </si>
  <si>
    <t>共同利用機械購入等費</t>
  </si>
  <si>
    <t>共同利用施設整備等費</t>
  </si>
  <si>
    <t>多面的機能増進活動費</t>
  </si>
  <si>
    <t>土地利用調整関係費</t>
  </si>
  <si>
    <t>法人設立関係費</t>
  </si>
  <si>
    <t>その他</t>
  </si>
  <si>
    <t>積立等計</t>
  </si>
  <si>
    <t>積立</t>
  </si>
  <si>
    <t>繰越</t>
  </si>
  <si>
    <t>体制整備単価</t>
  </si>
  <si>
    <t>基礎
単価</t>
  </si>
  <si>
    <t>共同取組活動充当割合（％）</t>
  </si>
  <si>
    <t>うち道・水路整備費</t>
  </si>
  <si>
    <t>うち農地整備費</t>
  </si>
  <si>
    <t>機械</t>
  </si>
  <si>
    <t>施設</t>
  </si>
  <si>
    <t>災害</t>
  </si>
  <si>
    <t>耕作継続</t>
  </si>
  <si>
    <t>イベント</t>
  </si>
  <si>
    <t>うち道・水路、農地整備</t>
  </si>
  <si>
    <t>平成19年度　中山間地域等直接支払制度　交付金使途関連データ</t>
  </si>
  <si>
    <t>平成19年度集落協定交付金使途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</si>
</sst>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&quot;*&quot;\)"/>
    <numFmt numFmtId="189" formatCode="\(&quot;#&quot;\)"/>
    <numFmt numFmtId="190" formatCode="&quot;(&quot;#&quot;)&quot;"/>
    <numFmt numFmtId="191" formatCode="0_ "/>
    <numFmt numFmtId="192" formatCode="&quot;【&quot;#&quot;】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b/>
      <sz val="16"/>
      <color indexed="5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2" xfId="0" applyBorder="1" applyAlignment="1">
      <alignment vertical="center" shrinkToFit="1"/>
    </xf>
    <xf numFmtId="38" fontId="0" fillId="0" borderId="12" xfId="48" applyFont="1" applyBorder="1" applyAlignment="1">
      <alignment vertical="center" shrinkToFit="1"/>
    </xf>
    <xf numFmtId="179" fontId="0" fillId="4" borderId="12" xfId="0" applyNumberFormat="1" applyFill="1" applyBorder="1" applyAlignment="1">
      <alignment vertical="center" shrinkToFit="1"/>
    </xf>
    <xf numFmtId="38" fontId="0" fillId="4" borderId="12" xfId="48" applyFont="1" applyFill="1" applyBorder="1" applyAlignment="1">
      <alignment vertical="center" shrinkToFit="1"/>
    </xf>
    <xf numFmtId="38" fontId="0" fillId="0" borderId="13" xfId="48" applyFont="1" applyBorder="1" applyAlignment="1">
      <alignment vertical="center" shrinkToFit="1"/>
    </xf>
    <xf numFmtId="38" fontId="0" fillId="0" borderId="14" xfId="48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21" borderId="12" xfId="0" applyFill="1" applyBorder="1" applyAlignment="1">
      <alignment vertical="center" wrapText="1"/>
    </xf>
    <xf numFmtId="0" fontId="0" fillId="21" borderId="12" xfId="0" applyFill="1" applyBorder="1" applyAlignment="1" applyProtection="1">
      <alignment vertical="center" wrapText="1"/>
      <protection locked="0"/>
    </xf>
    <xf numFmtId="0" fontId="0" fillId="0" borderId="16" xfId="0" applyFill="1" applyBorder="1" applyAlignment="1">
      <alignment vertical="center" shrinkToFit="1"/>
    </xf>
    <xf numFmtId="38" fontId="0" fillId="0" borderId="16" xfId="48" applyFont="1" applyFill="1" applyBorder="1" applyAlignment="1">
      <alignment vertical="center" shrinkToFit="1"/>
    </xf>
    <xf numFmtId="179" fontId="0" fillId="0" borderId="16" xfId="0" applyNumberFormat="1" applyFill="1" applyBorder="1" applyAlignment="1">
      <alignment vertical="center" shrinkToFi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1" borderId="18" xfId="0" applyFill="1" applyBorder="1" applyAlignment="1">
      <alignment vertical="center" wrapText="1"/>
    </xf>
    <xf numFmtId="0" fontId="0" fillId="21" borderId="20" xfId="0" applyFill="1" applyBorder="1" applyAlignment="1">
      <alignment vertical="center" wrapText="1"/>
    </xf>
    <xf numFmtId="0" fontId="0" fillId="4" borderId="22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0" fillId="4" borderId="2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l-5p\usbdisk4\H21&#36786;&#26449;&#27963;&#24615;&#21270;&#25512;&#36914;&#29677;\03%20&#20013;&#23665;&#38291;&#22320;&#22495;&#31561;&#30452;&#25509;&#25903;&#25173;\H21%20&#20013;&#23665;&#38291;&#30452;&#25509;&#25173;&#12356;\&#20013;&#23665;&#38291;\&#12487;&#12540;&#12479;&#12471;&#12540;&#12488;&#38306;&#20418;\H19&#23455;&#26045;&#29366;&#27841;&#35519;&#26619;(&#65411;&#65438;&#65392;&#65408;&#65404;&#65392;&#65412;)\0509&#27744;&#30000;&#26368;&#32066;\&#27096;&#24335;&#65314;&#65297;%20&#38598;&#33853;&#21332;&#23450;DS&#65288;&#27798;&#3226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協定識別+②参加者"/>
      <sheetName val="③協定面積+④加算措置"/>
      <sheetName val="⑤交付金使途"/>
      <sheetName val="⑥全協定共通"/>
      <sheetName val="⑦体制整備単価協定"/>
    </sheetNames>
    <sheetDataSet>
      <sheetData sheetId="0">
        <row r="11">
          <cell r="H11" t="str">
            <v>名護市勝山集落協定</v>
          </cell>
        </row>
        <row r="12">
          <cell r="H12" t="str">
            <v>今帰仁村古呉我地区集落協定</v>
          </cell>
        </row>
        <row r="13">
          <cell r="H13" t="str">
            <v>本部町伊豆味集落協定</v>
          </cell>
        </row>
        <row r="14">
          <cell r="H14" t="str">
            <v>本部町伊並集落協定</v>
          </cell>
        </row>
        <row r="15">
          <cell r="H15" t="str">
            <v>伊是名村伊是名地区集落協定</v>
          </cell>
        </row>
        <row r="16">
          <cell r="H16" t="str">
            <v>北大東村北大東集落協定</v>
          </cell>
        </row>
        <row r="17">
          <cell r="H17" t="str">
            <v>南大東村南大東集落協定</v>
          </cell>
        </row>
        <row r="18">
          <cell r="H18" t="str">
            <v>多良間村多良間集落協定</v>
          </cell>
        </row>
        <row r="19">
          <cell r="H19" t="str">
            <v>与那国町与那国地区集落協定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D22"/>
  <sheetViews>
    <sheetView tabSelected="1" view="pageBreakPreview" zoomScale="75" zoomScaleNormal="85" zoomScaleSheetLayoutView="75" workbookViewId="0" topLeftCell="A1">
      <pane xSplit="2" ySplit="12" topLeftCell="C16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3" sqref="B3"/>
    </sheetView>
  </sheetViews>
  <sheetFormatPr defaultColWidth="7.75390625" defaultRowHeight="13.5"/>
  <cols>
    <col min="1" max="1" width="1.25" style="0" customWidth="1"/>
    <col min="2" max="2" width="18.625" style="0" customWidth="1"/>
    <col min="3" max="4" width="6.75390625" style="0" customWidth="1"/>
    <col min="5" max="5" width="10.875" style="0" customWidth="1"/>
    <col min="6" max="6" width="11.50390625" style="0" customWidth="1"/>
    <col min="7" max="8" width="11.00390625" style="0" customWidth="1"/>
    <col min="9" max="29" width="8.00390625" style="0" customWidth="1"/>
  </cols>
  <sheetData>
    <row r="1" ht="24" customHeight="1">
      <c r="B1" s="15" t="s">
        <v>32</v>
      </c>
    </row>
    <row r="2" ht="21" customHeight="1"/>
    <row r="3" ht="24">
      <c r="B3" s="14" t="s">
        <v>31</v>
      </c>
    </row>
    <row r="4" spans="2:30" s="12" customFormat="1" ht="21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2:30" s="1" customFormat="1" ht="16.5" customHeight="1">
      <c r="B5" s="36" t="s">
        <v>0</v>
      </c>
      <c r="C5" s="30" t="s">
        <v>1</v>
      </c>
      <c r="D5" s="31"/>
      <c r="E5" s="34" t="s">
        <v>2</v>
      </c>
      <c r="F5" s="35"/>
      <c r="G5" s="35"/>
      <c r="H5" s="35"/>
      <c r="I5" s="23" t="s">
        <v>3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5"/>
    </row>
    <row r="6" spans="2:30" s="1" customFormat="1" ht="13.5" customHeight="1">
      <c r="B6" s="36"/>
      <c r="C6" s="32"/>
      <c r="D6" s="33"/>
      <c r="E6" s="34"/>
      <c r="F6" s="26" t="s">
        <v>4</v>
      </c>
      <c r="G6" s="2"/>
      <c r="H6" s="28" t="s">
        <v>5</v>
      </c>
      <c r="I6" s="29" t="s">
        <v>6</v>
      </c>
      <c r="J6" s="22" t="s">
        <v>7</v>
      </c>
      <c r="K6" s="21" t="s">
        <v>8</v>
      </c>
      <c r="L6" s="3"/>
      <c r="M6" s="21" t="s">
        <v>9</v>
      </c>
      <c r="N6" s="3"/>
      <c r="O6" s="22" t="s">
        <v>10</v>
      </c>
      <c r="P6" s="22" t="s">
        <v>11</v>
      </c>
      <c r="Q6" s="22" t="s">
        <v>12</v>
      </c>
      <c r="R6" s="22" t="s">
        <v>13</v>
      </c>
      <c r="S6" s="22" t="s">
        <v>14</v>
      </c>
      <c r="T6" s="22" t="s">
        <v>15</v>
      </c>
      <c r="U6" s="22" t="s">
        <v>16</v>
      </c>
      <c r="V6" s="38" t="s">
        <v>17</v>
      </c>
      <c r="W6" s="41" t="s">
        <v>18</v>
      </c>
      <c r="X6" s="41"/>
      <c r="Y6" s="41"/>
      <c r="Z6" s="41"/>
      <c r="AA6" s="41"/>
      <c r="AB6" s="41"/>
      <c r="AC6" s="41"/>
      <c r="AD6" s="42" t="s">
        <v>19</v>
      </c>
    </row>
    <row r="7" spans="2:30" s="1" customFormat="1" ht="12.75" customHeight="1">
      <c r="B7" s="36"/>
      <c r="C7" s="45" t="s">
        <v>20</v>
      </c>
      <c r="D7" s="45" t="s">
        <v>21</v>
      </c>
      <c r="E7" s="34"/>
      <c r="F7" s="27"/>
      <c r="G7" s="28" t="s">
        <v>22</v>
      </c>
      <c r="H7" s="28"/>
      <c r="I7" s="29"/>
      <c r="J7" s="22"/>
      <c r="K7" s="21"/>
      <c r="L7" s="46" t="s">
        <v>23</v>
      </c>
      <c r="M7" s="21"/>
      <c r="N7" s="46" t="s">
        <v>24</v>
      </c>
      <c r="O7" s="22"/>
      <c r="P7" s="22"/>
      <c r="Q7" s="22"/>
      <c r="R7" s="22"/>
      <c r="S7" s="22"/>
      <c r="T7" s="22"/>
      <c r="U7" s="22"/>
      <c r="V7" s="39"/>
      <c r="W7" s="22" t="s">
        <v>25</v>
      </c>
      <c r="X7" s="21" t="s">
        <v>26</v>
      </c>
      <c r="Y7" s="4"/>
      <c r="Z7" s="22" t="s">
        <v>27</v>
      </c>
      <c r="AA7" s="22" t="s">
        <v>28</v>
      </c>
      <c r="AB7" s="22" t="s">
        <v>29</v>
      </c>
      <c r="AC7" s="48" t="s">
        <v>16</v>
      </c>
      <c r="AD7" s="43"/>
    </row>
    <row r="8" spans="2:30" s="1" customFormat="1" ht="12.75" customHeight="1">
      <c r="B8" s="36"/>
      <c r="C8" s="45"/>
      <c r="D8" s="45"/>
      <c r="E8" s="34"/>
      <c r="F8" s="27"/>
      <c r="G8" s="28"/>
      <c r="H8" s="28"/>
      <c r="I8" s="29"/>
      <c r="J8" s="22"/>
      <c r="K8" s="21"/>
      <c r="L8" s="47"/>
      <c r="M8" s="21"/>
      <c r="N8" s="47"/>
      <c r="O8" s="22"/>
      <c r="P8" s="22"/>
      <c r="Q8" s="22"/>
      <c r="R8" s="22"/>
      <c r="S8" s="22"/>
      <c r="T8" s="22"/>
      <c r="U8" s="22"/>
      <c r="V8" s="39"/>
      <c r="W8" s="22"/>
      <c r="X8" s="22"/>
      <c r="Y8" s="22" t="s">
        <v>30</v>
      </c>
      <c r="Z8" s="22"/>
      <c r="AA8" s="22"/>
      <c r="AB8" s="22"/>
      <c r="AC8" s="48"/>
      <c r="AD8" s="43"/>
    </row>
    <row r="9" spans="2:30" s="1" customFormat="1" ht="12.75" customHeight="1">
      <c r="B9" s="36"/>
      <c r="C9" s="45"/>
      <c r="D9" s="45"/>
      <c r="E9" s="34"/>
      <c r="F9" s="27"/>
      <c r="G9" s="28"/>
      <c r="H9" s="28"/>
      <c r="I9" s="29"/>
      <c r="J9" s="22"/>
      <c r="K9" s="21"/>
      <c r="L9" s="47"/>
      <c r="M9" s="21"/>
      <c r="N9" s="47"/>
      <c r="O9" s="22"/>
      <c r="P9" s="22"/>
      <c r="Q9" s="22"/>
      <c r="R9" s="22"/>
      <c r="S9" s="22"/>
      <c r="T9" s="22"/>
      <c r="U9" s="22"/>
      <c r="V9" s="39"/>
      <c r="W9" s="22"/>
      <c r="X9" s="22"/>
      <c r="Y9" s="22"/>
      <c r="Z9" s="22"/>
      <c r="AA9" s="22"/>
      <c r="AB9" s="22"/>
      <c r="AC9" s="48"/>
      <c r="AD9" s="43"/>
    </row>
    <row r="10" spans="2:30" s="1" customFormat="1" ht="12.75" customHeight="1">
      <c r="B10" s="36"/>
      <c r="C10" s="45"/>
      <c r="D10" s="45"/>
      <c r="E10" s="34"/>
      <c r="F10" s="27"/>
      <c r="G10" s="28"/>
      <c r="H10" s="28"/>
      <c r="I10" s="29"/>
      <c r="J10" s="22"/>
      <c r="K10" s="21"/>
      <c r="L10" s="47"/>
      <c r="M10" s="21"/>
      <c r="N10" s="47"/>
      <c r="O10" s="22"/>
      <c r="P10" s="22"/>
      <c r="Q10" s="22"/>
      <c r="R10" s="22"/>
      <c r="S10" s="22"/>
      <c r="T10" s="22"/>
      <c r="U10" s="22"/>
      <c r="V10" s="39"/>
      <c r="W10" s="22"/>
      <c r="X10" s="22"/>
      <c r="Y10" s="22"/>
      <c r="Z10" s="22"/>
      <c r="AA10" s="22"/>
      <c r="AB10" s="22"/>
      <c r="AC10" s="48"/>
      <c r="AD10" s="43"/>
    </row>
    <row r="11" spans="2:30" s="1" customFormat="1" ht="12.75" customHeight="1">
      <c r="B11" s="36"/>
      <c r="C11" s="45"/>
      <c r="D11" s="45"/>
      <c r="E11" s="34"/>
      <c r="F11" s="27"/>
      <c r="G11" s="28"/>
      <c r="H11" s="28"/>
      <c r="I11" s="29"/>
      <c r="J11" s="22"/>
      <c r="K11" s="21"/>
      <c r="L11" s="47"/>
      <c r="M11" s="21"/>
      <c r="N11" s="47"/>
      <c r="O11" s="22"/>
      <c r="P11" s="22"/>
      <c r="Q11" s="22"/>
      <c r="R11" s="22"/>
      <c r="S11" s="22"/>
      <c r="T11" s="22"/>
      <c r="U11" s="22"/>
      <c r="V11" s="39"/>
      <c r="W11" s="22"/>
      <c r="X11" s="22"/>
      <c r="Y11" s="22"/>
      <c r="Z11" s="22"/>
      <c r="AA11" s="22"/>
      <c r="AB11" s="22"/>
      <c r="AC11" s="48"/>
      <c r="AD11" s="43"/>
    </row>
    <row r="12" spans="2:30" s="1" customFormat="1" ht="12.75" customHeight="1">
      <c r="B12" s="37"/>
      <c r="C12" s="45"/>
      <c r="D12" s="45"/>
      <c r="E12" s="34"/>
      <c r="F12" s="27"/>
      <c r="G12" s="28"/>
      <c r="H12" s="28"/>
      <c r="I12" s="29"/>
      <c r="J12" s="22"/>
      <c r="K12" s="21"/>
      <c r="L12" s="47"/>
      <c r="M12" s="21"/>
      <c r="N12" s="47"/>
      <c r="O12" s="22"/>
      <c r="P12" s="22"/>
      <c r="Q12" s="22"/>
      <c r="R12" s="22"/>
      <c r="S12" s="22"/>
      <c r="T12" s="22"/>
      <c r="U12" s="22"/>
      <c r="V12" s="40"/>
      <c r="W12" s="22"/>
      <c r="X12" s="22"/>
      <c r="Y12" s="22"/>
      <c r="Z12" s="22"/>
      <c r="AA12" s="22"/>
      <c r="AB12" s="22"/>
      <c r="AC12" s="48"/>
      <c r="AD12" s="44"/>
    </row>
    <row r="13" spans="2:30" s="11" customFormat="1" ht="39" customHeight="1">
      <c r="B13" s="17" t="str">
        <f>'[1]①協定識別+②参加者'!H11</f>
        <v>名護市勝山集落協定</v>
      </c>
      <c r="C13" s="5">
        <v>1</v>
      </c>
      <c r="D13" s="5"/>
      <c r="E13" s="6">
        <v>1840636</v>
      </c>
      <c r="F13" s="6">
        <v>1840636</v>
      </c>
      <c r="G13" s="7">
        <f aca="true" t="shared" si="0" ref="G13:G21">F13/E13</f>
        <v>1</v>
      </c>
      <c r="H13" s="8">
        <f aca="true" t="shared" si="1" ref="H13:H21">E13-F13</f>
        <v>0</v>
      </c>
      <c r="I13" s="6">
        <v>130000</v>
      </c>
      <c r="J13" s="6">
        <v>35340</v>
      </c>
      <c r="K13" s="9">
        <v>192256</v>
      </c>
      <c r="L13" s="10"/>
      <c r="M13" s="9">
        <v>192255</v>
      </c>
      <c r="N13" s="10"/>
      <c r="O13" s="6"/>
      <c r="P13" s="6"/>
      <c r="Q13" s="6"/>
      <c r="R13" s="6">
        <v>1075308</v>
      </c>
      <c r="S13" s="6"/>
      <c r="T13" s="6"/>
      <c r="U13" s="6">
        <v>232492</v>
      </c>
      <c r="V13" s="8">
        <f aca="true" t="shared" si="2" ref="V13:V21">W13+X13+Z13+AA13+AB13+AC13+AD13</f>
        <v>2015133</v>
      </c>
      <c r="W13" s="6"/>
      <c r="X13" s="6"/>
      <c r="Y13" s="6"/>
      <c r="Z13" s="6"/>
      <c r="AA13" s="6"/>
      <c r="AB13" s="6">
        <v>2015133</v>
      </c>
      <c r="AC13" s="6"/>
      <c r="AD13" s="5"/>
    </row>
    <row r="14" spans="2:30" s="11" customFormat="1" ht="39" customHeight="1">
      <c r="B14" s="16" t="str">
        <f>'[1]①協定識別+②参加者'!H12</f>
        <v>今帰仁村古呉我地区集落協定</v>
      </c>
      <c r="C14" s="5"/>
      <c r="D14" s="5">
        <v>1</v>
      </c>
      <c r="E14" s="6">
        <v>460000</v>
      </c>
      <c r="F14" s="6">
        <v>230000</v>
      </c>
      <c r="G14" s="7">
        <f t="shared" si="0"/>
        <v>0.5</v>
      </c>
      <c r="H14" s="8">
        <f t="shared" si="1"/>
        <v>230000</v>
      </c>
      <c r="I14" s="6">
        <v>30000</v>
      </c>
      <c r="J14" s="6">
        <v>17024</v>
      </c>
      <c r="K14" s="9">
        <v>118316</v>
      </c>
      <c r="L14" s="10"/>
      <c r="M14" s="9">
        <v>5200</v>
      </c>
      <c r="N14" s="10"/>
      <c r="O14" s="6">
        <v>40000</v>
      </c>
      <c r="P14" s="6"/>
      <c r="Q14" s="6"/>
      <c r="R14" s="6"/>
      <c r="S14" s="6"/>
      <c r="T14" s="6"/>
      <c r="U14" s="6">
        <v>19460</v>
      </c>
      <c r="V14" s="8">
        <f t="shared" si="2"/>
        <v>0</v>
      </c>
      <c r="W14" s="6"/>
      <c r="X14" s="6"/>
      <c r="Y14" s="6"/>
      <c r="Z14" s="6"/>
      <c r="AA14" s="6"/>
      <c r="AB14" s="6"/>
      <c r="AC14" s="6"/>
      <c r="AD14" s="5"/>
    </row>
    <row r="15" spans="2:30" s="11" customFormat="1" ht="39" customHeight="1">
      <c r="B15" s="16" t="str">
        <f>'[1]①協定識別+②参加者'!H13</f>
        <v>本部町伊豆味集落協定</v>
      </c>
      <c r="C15" s="5">
        <v>1</v>
      </c>
      <c r="D15" s="5"/>
      <c r="E15" s="6">
        <v>14113052</v>
      </c>
      <c r="F15" s="6">
        <v>7056775</v>
      </c>
      <c r="G15" s="7">
        <f t="shared" si="0"/>
        <v>0.5000176432425814</v>
      </c>
      <c r="H15" s="8">
        <f t="shared" si="1"/>
        <v>7056277</v>
      </c>
      <c r="I15" s="6">
        <v>967708</v>
      </c>
      <c r="J15" s="6"/>
      <c r="K15" s="9">
        <v>2569726</v>
      </c>
      <c r="L15" s="10"/>
      <c r="M15" s="9"/>
      <c r="N15" s="10"/>
      <c r="O15" s="6">
        <v>700000</v>
      </c>
      <c r="P15" s="6"/>
      <c r="Q15" s="6"/>
      <c r="R15" s="6">
        <v>2438316</v>
      </c>
      <c r="S15" s="6"/>
      <c r="T15" s="6"/>
      <c r="U15" s="6">
        <v>381025</v>
      </c>
      <c r="V15" s="8">
        <f t="shared" si="2"/>
        <v>0</v>
      </c>
      <c r="W15" s="6"/>
      <c r="X15" s="6"/>
      <c r="Y15" s="6"/>
      <c r="Z15" s="6"/>
      <c r="AA15" s="6"/>
      <c r="AB15" s="6"/>
      <c r="AC15" s="6"/>
      <c r="AD15" s="5"/>
    </row>
    <row r="16" spans="2:30" s="11" customFormat="1" ht="39" customHeight="1">
      <c r="B16" s="16" t="str">
        <f>'[1]①協定識別+②参加者'!H14</f>
        <v>本部町伊並集落協定</v>
      </c>
      <c r="C16" s="5">
        <v>1</v>
      </c>
      <c r="D16" s="5"/>
      <c r="E16" s="6">
        <v>4183558</v>
      </c>
      <c r="F16" s="6">
        <v>2091693</v>
      </c>
      <c r="G16" s="7">
        <f t="shared" si="0"/>
        <v>0.49997944333507505</v>
      </c>
      <c r="H16" s="8">
        <f t="shared" si="1"/>
        <v>2091865</v>
      </c>
      <c r="I16" s="6">
        <v>267000</v>
      </c>
      <c r="J16" s="6"/>
      <c r="K16" s="9">
        <v>386000</v>
      </c>
      <c r="L16" s="10"/>
      <c r="M16" s="9">
        <v>730000</v>
      </c>
      <c r="N16" s="10"/>
      <c r="O16" s="6">
        <v>150595</v>
      </c>
      <c r="P16" s="6"/>
      <c r="Q16" s="6"/>
      <c r="R16" s="6">
        <v>238316</v>
      </c>
      <c r="S16" s="6"/>
      <c r="T16" s="6"/>
      <c r="U16" s="6">
        <v>319954</v>
      </c>
      <c r="V16" s="8">
        <f t="shared" si="2"/>
        <v>0</v>
      </c>
      <c r="W16" s="6"/>
      <c r="X16" s="6"/>
      <c r="Y16" s="6"/>
      <c r="Z16" s="6"/>
      <c r="AA16" s="6"/>
      <c r="AB16" s="6"/>
      <c r="AC16" s="6"/>
      <c r="AD16" s="5"/>
    </row>
    <row r="17" spans="2:30" s="11" customFormat="1" ht="39" customHeight="1">
      <c r="B17" s="16" t="str">
        <f>'[1]①協定識別+②参加者'!H15</f>
        <v>伊是名村伊是名地区集落協定</v>
      </c>
      <c r="C17" s="5">
        <v>1</v>
      </c>
      <c r="D17" s="5"/>
      <c r="E17" s="6">
        <v>16018527</v>
      </c>
      <c r="F17" s="6">
        <v>16018527</v>
      </c>
      <c r="G17" s="7">
        <f t="shared" si="0"/>
        <v>1</v>
      </c>
      <c r="H17" s="8">
        <f t="shared" si="1"/>
        <v>0</v>
      </c>
      <c r="I17" s="6">
        <v>60500</v>
      </c>
      <c r="J17" s="6">
        <v>11391</v>
      </c>
      <c r="K17" s="9">
        <v>4340034</v>
      </c>
      <c r="L17" s="10"/>
      <c r="M17" s="9"/>
      <c r="N17" s="10"/>
      <c r="O17" s="6"/>
      <c r="P17" s="6">
        <v>33899</v>
      </c>
      <c r="Q17" s="6"/>
      <c r="R17" s="6">
        <v>1233545</v>
      </c>
      <c r="S17" s="6"/>
      <c r="T17" s="6"/>
      <c r="U17" s="6">
        <v>9786142</v>
      </c>
      <c r="V17" s="8">
        <f t="shared" si="2"/>
        <v>553016</v>
      </c>
      <c r="W17" s="6">
        <v>553016</v>
      </c>
      <c r="X17" s="6"/>
      <c r="Y17" s="6"/>
      <c r="Z17" s="6"/>
      <c r="AA17" s="6"/>
      <c r="AB17" s="6"/>
      <c r="AC17" s="6"/>
      <c r="AD17" s="5"/>
    </row>
    <row r="18" spans="2:30" s="11" customFormat="1" ht="39" customHeight="1">
      <c r="B18" s="16" t="str">
        <f>'[1]①協定識別+②参加者'!H16</f>
        <v>北大東村北大東集落協定</v>
      </c>
      <c r="C18" s="5">
        <v>1</v>
      </c>
      <c r="D18" s="5"/>
      <c r="E18" s="6">
        <v>19116282</v>
      </c>
      <c r="F18" s="6">
        <v>19116282</v>
      </c>
      <c r="G18" s="7">
        <f t="shared" si="0"/>
        <v>1</v>
      </c>
      <c r="H18" s="8">
        <f t="shared" si="1"/>
        <v>0</v>
      </c>
      <c r="I18" s="6">
        <v>394000</v>
      </c>
      <c r="J18" s="6">
        <v>153678</v>
      </c>
      <c r="K18" s="9">
        <v>913720</v>
      </c>
      <c r="L18" s="10"/>
      <c r="M18" s="9">
        <v>17623272</v>
      </c>
      <c r="N18" s="10"/>
      <c r="O18" s="6"/>
      <c r="P18" s="6"/>
      <c r="Q18" s="6"/>
      <c r="R18" s="6"/>
      <c r="S18" s="6"/>
      <c r="T18" s="6"/>
      <c r="U18" s="6"/>
      <c r="V18" s="8">
        <f t="shared" si="2"/>
        <v>294443</v>
      </c>
      <c r="W18" s="6"/>
      <c r="X18" s="6"/>
      <c r="Y18" s="6"/>
      <c r="Z18" s="6"/>
      <c r="AA18" s="6"/>
      <c r="AB18" s="6"/>
      <c r="AC18" s="6"/>
      <c r="AD18" s="5">
        <v>294443</v>
      </c>
    </row>
    <row r="19" spans="2:30" s="11" customFormat="1" ht="39" customHeight="1">
      <c r="B19" s="16" t="str">
        <f>'[1]①協定識別+②参加者'!H17</f>
        <v>南大東村南大東集落協定</v>
      </c>
      <c r="C19" s="5">
        <v>1</v>
      </c>
      <c r="D19" s="5"/>
      <c r="E19" s="6">
        <v>61215137</v>
      </c>
      <c r="F19" s="6">
        <v>30608067</v>
      </c>
      <c r="G19" s="7">
        <f t="shared" si="0"/>
        <v>0.5000081434106731</v>
      </c>
      <c r="H19" s="8">
        <f t="shared" si="1"/>
        <v>30607070</v>
      </c>
      <c r="I19" s="6"/>
      <c r="J19" s="6"/>
      <c r="K19" s="9">
        <v>1556726</v>
      </c>
      <c r="L19" s="10">
        <v>1025866</v>
      </c>
      <c r="M19" s="9">
        <v>11972987</v>
      </c>
      <c r="N19" s="10"/>
      <c r="O19" s="6"/>
      <c r="P19" s="6">
        <v>322718</v>
      </c>
      <c r="Q19" s="6">
        <v>190487</v>
      </c>
      <c r="R19" s="6">
        <v>7102366</v>
      </c>
      <c r="S19" s="6"/>
      <c r="T19" s="6"/>
      <c r="U19" s="6">
        <v>8362783</v>
      </c>
      <c r="V19" s="8">
        <f t="shared" si="2"/>
        <v>1100000</v>
      </c>
      <c r="W19" s="6"/>
      <c r="X19" s="6"/>
      <c r="Y19" s="6"/>
      <c r="Z19" s="6"/>
      <c r="AA19" s="6"/>
      <c r="AB19" s="6"/>
      <c r="AC19" s="6"/>
      <c r="AD19" s="5">
        <v>1100000</v>
      </c>
    </row>
    <row r="20" spans="2:30" s="11" customFormat="1" ht="39" customHeight="1">
      <c r="B20" s="16" t="str">
        <f>'[1]①協定識別+②参加者'!H18</f>
        <v>多良間村多良間集落協定</v>
      </c>
      <c r="C20" s="5">
        <v>1</v>
      </c>
      <c r="D20" s="5"/>
      <c r="E20" s="6">
        <v>8969628</v>
      </c>
      <c r="F20" s="6">
        <v>8969628</v>
      </c>
      <c r="G20" s="7">
        <f t="shared" si="0"/>
        <v>1</v>
      </c>
      <c r="H20" s="8">
        <f t="shared" si="1"/>
        <v>0</v>
      </c>
      <c r="I20" s="6">
        <v>168000</v>
      </c>
      <c r="J20" s="6">
        <v>52300</v>
      </c>
      <c r="K20" s="9">
        <v>692069</v>
      </c>
      <c r="L20" s="10"/>
      <c r="M20" s="9">
        <v>103089</v>
      </c>
      <c r="N20" s="10"/>
      <c r="O20" s="6"/>
      <c r="P20" s="6"/>
      <c r="Q20" s="6">
        <v>345450</v>
      </c>
      <c r="R20" s="6">
        <v>776635</v>
      </c>
      <c r="S20" s="6"/>
      <c r="T20" s="6"/>
      <c r="U20" s="6">
        <v>2591964</v>
      </c>
      <c r="V20" s="8">
        <f t="shared" si="2"/>
        <v>4824697</v>
      </c>
      <c r="W20" s="6">
        <v>4824697</v>
      </c>
      <c r="X20" s="6"/>
      <c r="Y20" s="6"/>
      <c r="Z20" s="6"/>
      <c r="AA20" s="6"/>
      <c r="AB20" s="6"/>
      <c r="AC20" s="6"/>
      <c r="AD20" s="5"/>
    </row>
    <row r="21" spans="2:30" s="11" customFormat="1" ht="39" customHeight="1">
      <c r="B21" s="16" t="str">
        <f>'[1]①協定識別+②参加者'!H19</f>
        <v>与那国町与那国地区集落協定</v>
      </c>
      <c r="C21" s="5">
        <v>1</v>
      </c>
      <c r="D21" s="5"/>
      <c r="E21" s="6">
        <v>14700547</v>
      </c>
      <c r="F21" s="6">
        <v>14700547</v>
      </c>
      <c r="G21" s="7">
        <f t="shared" si="0"/>
        <v>1</v>
      </c>
      <c r="H21" s="8">
        <f t="shared" si="1"/>
        <v>0</v>
      </c>
      <c r="I21" s="6">
        <v>450000</v>
      </c>
      <c r="J21" s="6"/>
      <c r="K21" s="9">
        <v>1000000</v>
      </c>
      <c r="L21" s="10"/>
      <c r="M21" s="9">
        <v>10672147</v>
      </c>
      <c r="N21" s="10"/>
      <c r="O21" s="6"/>
      <c r="P21" s="6"/>
      <c r="Q21" s="6"/>
      <c r="R21" s="6">
        <v>1150000</v>
      </c>
      <c r="S21" s="6"/>
      <c r="T21" s="6"/>
      <c r="U21" s="6">
        <v>1428400</v>
      </c>
      <c r="V21" s="8">
        <f t="shared" si="2"/>
        <v>0</v>
      </c>
      <c r="W21" s="6"/>
      <c r="X21" s="6"/>
      <c r="Y21" s="6"/>
      <c r="Z21" s="6"/>
      <c r="AA21" s="6"/>
      <c r="AB21" s="6"/>
      <c r="AC21" s="6"/>
      <c r="AD21" s="5"/>
    </row>
    <row r="22" spans="2:30" s="11" customFormat="1" ht="16.5" customHeight="1">
      <c r="B22" s="18"/>
      <c r="C22" s="18"/>
      <c r="D22" s="18"/>
      <c r="E22" s="19"/>
      <c r="F22" s="19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8"/>
    </row>
  </sheetData>
  <sheetProtection/>
  <mergeCells count="33">
    <mergeCell ref="AD6:AD12"/>
    <mergeCell ref="C7:C12"/>
    <mergeCell ref="D7:D12"/>
    <mergeCell ref="G7:G12"/>
    <mergeCell ref="L7:L12"/>
    <mergeCell ref="N7:N12"/>
    <mergeCell ref="W7:W12"/>
    <mergeCell ref="AC7:AC12"/>
    <mergeCell ref="Y8:Y12"/>
    <mergeCell ref="R6:R12"/>
    <mergeCell ref="S6:S12"/>
    <mergeCell ref="AA7:AA12"/>
    <mergeCell ref="AB7:AB12"/>
    <mergeCell ref="V6:V12"/>
    <mergeCell ref="W6:AC6"/>
    <mergeCell ref="T6:T12"/>
    <mergeCell ref="U6:U12"/>
    <mergeCell ref="X7:X12"/>
    <mergeCell ref="Z7:Z12"/>
    <mergeCell ref="C5:D6"/>
    <mergeCell ref="E5:E12"/>
    <mergeCell ref="F5:H5"/>
    <mergeCell ref="B5:B12"/>
    <mergeCell ref="M6:M12"/>
    <mergeCell ref="O6:O12"/>
    <mergeCell ref="I5:AD5"/>
    <mergeCell ref="F6:F12"/>
    <mergeCell ref="H6:H12"/>
    <mergeCell ref="I6:I12"/>
    <mergeCell ref="J6:J12"/>
    <mergeCell ref="K6:K12"/>
    <mergeCell ref="P6:P12"/>
    <mergeCell ref="Q6:Q12"/>
  </mergeCells>
  <conditionalFormatting sqref="G13:G22">
    <cfRule type="cellIs" priority="1" dxfId="0" operator="notBetween" stopIfTrue="1">
      <formula>1</formula>
      <formula>0</formula>
    </cfRule>
    <cfRule type="cellIs" priority="2" dxfId="0" operator="notEqual" stopIfTrue="1">
      <formula>F13/E13</formula>
    </cfRule>
  </conditionalFormatting>
  <conditionalFormatting sqref="E13:E22">
    <cfRule type="cellIs" priority="3" dxfId="0" operator="lessThan" stopIfTrue="1">
      <formula>F13</formula>
    </cfRule>
    <cfRule type="cellIs" priority="4" dxfId="0" operator="lessThan" stopIfTrue="1">
      <formula>H13</formula>
    </cfRule>
    <cfRule type="cellIs" priority="5" dxfId="0" operator="notEqual" stopIfTrue="1">
      <formula>F13+H13</formula>
    </cfRule>
  </conditionalFormatting>
  <conditionalFormatting sqref="X13:X22 K13:K22 M13:M22">
    <cfRule type="cellIs" priority="6" dxfId="0" operator="lessThan" stopIfTrue="1">
      <formula>L13</formula>
    </cfRule>
  </conditionalFormatting>
  <conditionalFormatting sqref="Y13:Y22 L13:L22 N13:N22 F13:F22">
    <cfRule type="cellIs" priority="7" dxfId="0" operator="greaterThan" stopIfTrue="1">
      <formula>E13</formula>
    </cfRule>
  </conditionalFormatting>
  <conditionalFormatting sqref="C13:C22">
    <cfRule type="cellIs" priority="8" dxfId="0" operator="equal" stopIfTrue="1">
      <formula>D13</formula>
    </cfRule>
  </conditionalFormatting>
  <conditionalFormatting sqref="D13:D22">
    <cfRule type="cellIs" priority="9" dxfId="0" operator="equal" stopIfTrue="1">
      <formula>C13</formula>
    </cfRule>
  </conditionalFormatting>
  <conditionalFormatting sqref="H13:H22">
    <cfRule type="cellIs" priority="10" dxfId="0" operator="greaterThan" stopIfTrue="1">
      <formula>E13</formula>
    </cfRule>
    <cfRule type="cellIs" priority="11" dxfId="0" operator="notEqual" stopIfTrue="1">
      <formula>E13-F13</formula>
    </cfRule>
    <cfRule type="cellIs" priority="12" dxfId="0" operator="lessThan" stopIfTrue="1">
      <formula>0</formula>
    </cfRule>
  </conditionalFormatting>
  <conditionalFormatting sqref="V13:V22">
    <cfRule type="cellIs" priority="13" dxfId="0" operator="notEqual" stopIfTrue="1">
      <formula>W13+X13+Z13+AA13+AB13+AC13+AD13</formula>
    </cfRule>
  </conditionalFormatting>
  <dataValidations count="7">
    <dataValidation type="whole" operator="equal" allowBlank="1" showInputMessage="1" showErrorMessage="1" errorTitle="関数セル" error="入力不要" sqref="V13:V22">
      <formula1>0</formula1>
    </dataValidation>
    <dataValidation type="whole" operator="greaterThanOrEqual" allowBlank="1" showInputMessage="1" showErrorMessage="1" errorTitle="金額入力セル" error="当該項目の金額を単位（円）で入力" imeMode="halfAlpha" sqref="I13:U22 W13:AC22">
      <formula1>1</formula1>
    </dataValidation>
    <dataValidation type="custom" allowBlank="1" showInputMessage="1" showErrorMessage="1" errorTitle="関数セル" error="入力不要" sqref="H13:H22">
      <formula1>"J16-K16"</formula1>
    </dataValidation>
    <dataValidation type="custom" allowBlank="1" showInputMessage="1" showErrorMessage="1" errorTitle="関数セル" error="入力不要" sqref="G13:G22">
      <formula1>"K16/J16"</formula1>
    </dataValidation>
    <dataValidation type="whole" operator="greaterThan" allowBlank="1" showInputMessage="1" showErrorMessage="1" errorTitle="金額入力セル" error="当該項目の金額を単位（円）で入力" imeMode="halfAlpha" sqref="E13:F22">
      <formula1>0</formula1>
    </dataValidation>
    <dataValidation type="list" operator="equal" allowBlank="1" showInputMessage="1" showErrorMessage="1" errorTitle="交付単価区分セル" error="該当単価区分に「1」を入力" imeMode="halfAlpha" sqref="C13:D22">
      <formula1>"1"</formula1>
    </dataValidation>
    <dataValidation type="custom" allowBlank="1" showInputMessage="1" showErrorMessage="1" errorTitle="関数セル" error="入力不要" sqref="B13:B22">
      <formula1>"'①協定識別+②参加者'!H16"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kinjoshh</dc:creator>
  <cp:keywords/>
  <dc:description/>
  <cp:lastModifiedBy>kinjoshh</cp:lastModifiedBy>
  <cp:lastPrinted>2009-05-26T23:45:43Z</cp:lastPrinted>
  <dcterms:created xsi:type="dcterms:W3CDTF">2009-05-26T09:48:24Z</dcterms:created>
  <dcterms:modified xsi:type="dcterms:W3CDTF">2009-05-26T23:56:22Z</dcterms:modified>
  <cp:category/>
  <cp:version/>
  <cp:contentType/>
  <cp:contentStatus/>
</cp:coreProperties>
</file>