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5595" windowHeight="5820" tabRatio="569" activeTab="0"/>
  </bookViews>
  <sheets>
    <sheet name="表１３（死因分類）" sheetId="1" r:id="rId1"/>
  </sheets>
  <definedNames>
    <definedName name="_xlnm.Print_Area" localSheetId="0">'表１３（死因分類）'!$A$1:$M$165</definedName>
  </definedNames>
  <calcPr fullCalcOnLoad="1"/>
</workbook>
</file>

<file path=xl/comments1.xml><?xml version="1.0" encoding="utf-8"?>
<comments xmlns="http://schemas.openxmlformats.org/spreadsheetml/2006/main">
  <authors>
    <author>Microsoft Office ﾕｰｻﾞｰ</author>
  </authors>
  <commentList>
    <comment ref="B54" authorId="0">
      <text>
        <r>
          <rPr>
            <sz val="9"/>
            <rFont val="ＭＳ Ｐゴシック"/>
            <family val="3"/>
          </rPr>
          <t>血液及び造血器の疾患並びに免疫機構の障害</t>
        </r>
      </text>
    </comment>
  </commentList>
</comments>
</file>

<file path=xl/sharedStrings.xml><?xml version="1.0" encoding="utf-8"?>
<sst xmlns="http://schemas.openxmlformats.org/spreadsheetml/2006/main" count="337" uniqueCount="285">
  <si>
    <t>表　13　死因（死因分類）別にみた</t>
  </si>
  <si>
    <t>死　亡　数</t>
  </si>
  <si>
    <t>沖縄県</t>
  </si>
  <si>
    <t>全国</t>
  </si>
  <si>
    <t>死因分類コ－ド</t>
  </si>
  <si>
    <t>死　　　　　因　　　　　名</t>
  </si>
  <si>
    <t>死亡総数に占める割合</t>
  </si>
  <si>
    <t>総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</si>
  <si>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</si>
  <si>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</si>
  <si>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</si>
  <si>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</si>
  <si>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</si>
  <si>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</si>
  <si>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</si>
  <si>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</si>
  <si>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</si>
  <si>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</si>
  <si>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</si>
  <si>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</si>
  <si>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</si>
  <si>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ｳｲﾙｽ肝炎</t>
  </si>
  <si>
    <t>01401</t>
  </si>
  <si>
    <t>Ｂ型ｳｲﾙｽ肝炎</t>
  </si>
  <si>
    <t>01402</t>
  </si>
  <si>
    <t>Ｃ型ｳｲﾙｽ肝炎</t>
  </si>
  <si>
    <t>01403</t>
  </si>
  <si>
    <t>その他のｳｲﾙｽ肝炎</t>
  </si>
  <si>
    <t>01500</t>
  </si>
  <si>
    <t>ヒト免疫不全ｳｲﾙｽ[HIV]病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</si>
  <si>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</si>
  <si>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</si>
  <si>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</si>
  <si>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</si>
  <si>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</si>
  <si>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</si>
  <si>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</si>
  <si>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口唇，口腔及び咽頭の悪性新生物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</si>
  <si>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</si>
  <si>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</si>
  <si>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</si>
  <si>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</si>
  <si>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</si>
  <si>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</si>
  <si>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</si>
  <si>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</si>
  <si>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</si>
  <si>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</si>
  <si>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</si>
  <si>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</si>
  <si>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</si>
  <si>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</si>
  <si>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</si>
  <si>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咽頭の悪性新生物</t>
  </si>
  <si>
    <t>02110</t>
  </si>
  <si>
    <t>気管，気管支及び肺の悪性新生物</t>
  </si>
  <si>
    <t>02111</t>
  </si>
  <si>
    <t>皮膚の悪性新生物</t>
  </si>
  <si>
    <t>02112</t>
  </si>
  <si>
    <t>02113</t>
  </si>
  <si>
    <t>02114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</si>
  <si>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</si>
  <si>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</si>
  <si>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</si>
  <si>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</si>
  <si>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</si>
  <si>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</si>
  <si>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</si>
  <si>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死亡数、死亡率（人口10万対）</t>
  </si>
  <si>
    <t>白血病</t>
  </si>
  <si>
    <t>02120</t>
  </si>
  <si>
    <t>その他のリンパ組織，造血組織及び関連組織の悪性新生物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</si>
  <si>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</si>
  <si>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</si>
  <si>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</si>
  <si>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</si>
  <si>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</si>
  <si>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</si>
  <si>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</si>
  <si>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</si>
  <si>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</si>
  <si>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</si>
  <si>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</si>
  <si>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　血</t>
  </si>
  <si>
    <t>03200</t>
  </si>
  <si>
    <t>その他の血液疾患，免疫機構の障害</t>
  </si>
  <si>
    <t>04000</t>
  </si>
  <si>
    <t>内分泌，栄養及び代謝疾患</t>
  </si>
  <si>
    <t>04100</t>
  </si>
  <si>
    <t>糖尿病</t>
  </si>
  <si>
    <t>04200</t>
  </si>
  <si>
    <t>その他の内分泌，栄養及び代謝疾患</t>
  </si>
  <si>
    <t>05000</t>
  </si>
  <si>
    <t>精神及び行動の傷害</t>
  </si>
  <si>
    <t>05100</t>
  </si>
  <si>
    <t>血管性及び詳細不明の痴呆</t>
  </si>
  <si>
    <t>05200</t>
  </si>
  <si>
    <t>その他の精神及び行動の傷害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</si>
  <si>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</si>
  <si>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</si>
  <si>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</si>
  <si>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</si>
  <si>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</si>
  <si>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</si>
  <si>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</si>
  <si>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ﾊﾟｰｷﾝｿﾝ病</t>
  </si>
  <si>
    <t>06400</t>
  </si>
  <si>
    <t>ｱﾙﾂﾊｲﾏｰ病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</si>
  <si>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</si>
  <si>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</si>
  <si>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</si>
  <si>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</si>
  <si>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</si>
  <si>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</si>
  <si>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</si>
  <si>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</si>
  <si>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</si>
  <si>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</si>
  <si>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</si>
  <si>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</si>
  <si>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</si>
  <si>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</si>
  <si>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</si>
  <si>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</si>
  <si>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</si>
  <si>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慢性ﾘｳﾏﾁ性疾患</t>
  </si>
  <si>
    <t>09202</t>
  </si>
  <si>
    <t>急性心筋梗塞　</t>
  </si>
  <si>
    <t>09203</t>
  </si>
  <si>
    <t>その他の虚血性心疾患</t>
  </si>
  <si>
    <t>09204</t>
  </si>
  <si>
    <t>慢性非ﾘｳﾏﾁ性心内膜疾患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</si>
  <si>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</si>
  <si>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</si>
  <si>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</si>
  <si>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</si>
  <si>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</si>
  <si>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</si>
  <si>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</si>
  <si>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</si>
  <si>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</si>
  <si>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</si>
  <si>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</si>
  <si>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</si>
  <si>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</si>
  <si>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</si>
  <si>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</si>
  <si>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</si>
  <si>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</si>
  <si>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</si>
  <si>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</si>
  <si>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</si>
  <si>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</si>
  <si>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</si>
  <si>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</si>
  <si>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</si>
  <si>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</si>
  <si>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ｲﾝﾌﾙｴﾝｻﾞ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</si>
  <si>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</si>
  <si>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</si>
  <si>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</si>
  <si>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</si>
  <si>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</si>
  <si>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</si>
  <si>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</si>
  <si>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</si>
  <si>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</si>
  <si>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</si>
  <si>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</si>
  <si>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</si>
  <si>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</si>
  <si>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</si>
  <si>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</si>
  <si>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ﾍﾙﾆｱ及び腸閉塞</t>
  </si>
  <si>
    <t>11300</t>
  </si>
  <si>
    <t>肝疾患</t>
  </si>
  <si>
    <t>11301</t>
  </si>
  <si>
    <t>肝硬変(ｱﾙｺｰﾙ性を除く）</t>
  </si>
  <si>
    <t>11302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</si>
  <si>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</si>
  <si>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</si>
  <si>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</si>
  <si>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</si>
  <si>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</si>
  <si>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</si>
  <si>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</si>
  <si>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</si>
  <si>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</si>
  <si>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</si>
  <si>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</si>
  <si>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</si>
  <si>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</si>
  <si>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</si>
  <si>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</si>
  <si>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</si>
  <si>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</si>
  <si>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</si>
  <si>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</si>
  <si>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</si>
  <si>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</si>
  <si>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</si>
  <si>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妊娠，分娩及び産じょく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</si>
  <si>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</si>
  <si>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</si>
  <si>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</si>
  <si>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</si>
  <si>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</si>
  <si>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</si>
  <si>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</si>
  <si>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</si>
  <si>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</si>
  <si>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</si>
  <si>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</si>
  <si>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</si>
  <si>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</si>
  <si>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</si>
  <si>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</si>
  <si>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先天奇形，変形及び染色体異常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</si>
  <si>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</si>
  <si>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</si>
  <si>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</si>
  <si>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</si>
  <si>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</si>
  <si>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</si>
  <si>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</si>
  <si>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</si>
  <si>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</si>
  <si>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</si>
  <si>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</si>
  <si>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</si>
  <si>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</si>
  <si>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染色体異常,他に分類されないもの</t>
  </si>
  <si>
    <t>18000</t>
  </si>
  <si>
    <t>症状，徴候・異常臨床所見</t>
  </si>
  <si>
    <t>18100</t>
  </si>
  <si>
    <t>老衰</t>
  </si>
  <si>
    <t>18200</t>
  </si>
  <si>
    <t>乳幼児突然死症候群</t>
  </si>
  <si>
    <t>18300</t>
  </si>
  <si>
    <t>その他の症状，徴候・異常臨床所見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</si>
  <si>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</si>
  <si>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</si>
  <si>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</si>
  <si>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</si>
  <si>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</si>
  <si>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</si>
  <si>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</si>
  <si>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</si>
  <si>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</si>
  <si>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</si>
  <si>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</si>
  <si>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</si>
  <si>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</si>
  <si>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煙，火及び火炎への曝露</t>
  </si>
  <si>
    <t>20106</t>
  </si>
  <si>
    <t>有害物質による不慮の中毒及び有害物質への曝露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</si>
  <si>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</si>
  <si>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</si>
  <si>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</si>
  <si>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</si>
  <si>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</si>
  <si>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</si>
  <si>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</si>
  <si>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</si>
  <si>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02119</t>
  </si>
  <si>
    <t xml:space="preserve">乳房の悪性新生物  </t>
  </si>
  <si>
    <t>沖縄県</t>
  </si>
  <si>
    <t>沖縄県</t>
  </si>
  <si>
    <t>死亡率</t>
  </si>
  <si>
    <t xml:space="preserve">子宮の悪性新生物  </t>
  </si>
  <si>
    <t xml:space="preserve">卵巣の悪性新生物   </t>
  </si>
  <si>
    <t xml:space="preserve">前立腺の悪性新生物  </t>
  </si>
  <si>
    <t>平成　１3年</t>
  </si>
  <si>
    <t>平成　１３年</t>
  </si>
  <si>
    <t>平成　　１３年</t>
  </si>
  <si>
    <t>平成　1３年</t>
  </si>
  <si>
    <t>平成　　１４年</t>
  </si>
  <si>
    <t>平成　１４年</t>
  </si>
  <si>
    <t>平成　1４年</t>
  </si>
  <si>
    <t>平成14年</t>
  </si>
  <si>
    <t>平成　１4年</t>
  </si>
  <si>
    <t>平成　　１4年</t>
  </si>
  <si>
    <t>平成　14年</t>
  </si>
  <si>
    <t>平成    14年</t>
  </si>
  <si>
    <t>平成  14年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</si>
</sst>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8" fontId="5" fillId="0" borderId="0" xfId="16" applyFont="1" applyBorder="1" applyAlignment="1">
      <alignment vertical="center"/>
    </xf>
    <xf numFmtId="38" fontId="5" fillId="0" borderId="1" xfId="16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38" fontId="5" fillId="0" borderId="4" xfId="16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0" xfId="16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38" fontId="5" fillId="0" borderId="1" xfId="16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5" fillId="0" borderId="0" xfId="16" applyFont="1" applyBorder="1" applyAlignment="1">
      <alignment vertical="center" wrapText="1"/>
    </xf>
    <xf numFmtId="38" fontId="5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 wrapText="1"/>
    </xf>
    <xf numFmtId="49" fontId="5" fillId="0" borderId="0" xfId="16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176" fontId="5" fillId="0" borderId="9" xfId="0" applyNumberFormat="1" applyFont="1" applyBorder="1" applyAlignment="1">
      <alignment vertical="center"/>
    </xf>
    <xf numFmtId="38" fontId="5" fillId="0" borderId="13" xfId="16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/>
    </xf>
    <xf numFmtId="38" fontId="4" fillId="0" borderId="0" xfId="16" applyFont="1" applyBorder="1" applyAlignment="1">
      <alignment horizontal="left" vertical="center" wrapText="1"/>
    </xf>
    <xf numFmtId="38" fontId="4" fillId="0" borderId="2" xfId="16" applyFont="1" applyBorder="1" applyAlignment="1">
      <alignment horizontal="left" vertical="center" wrapText="1"/>
    </xf>
    <xf numFmtId="38" fontId="4" fillId="0" borderId="2" xfId="16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wrapText="1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 horizontal="distributed" vertical="top"/>
    </xf>
    <xf numFmtId="0" fontId="5" fillId="0" borderId="3" xfId="0" applyFont="1" applyBorder="1" applyAlignment="1">
      <alignment horizontal="distributed" vertical="center"/>
    </xf>
    <xf numFmtId="49" fontId="5" fillId="0" borderId="1" xfId="16" applyNumberFormat="1" applyFont="1" applyBorder="1" applyAlignment="1">
      <alignment horizontal="center" vertical="center"/>
    </xf>
    <xf numFmtId="49" fontId="5" fillId="0" borderId="1" xfId="16" applyNumberFormat="1" applyFont="1" applyBorder="1" applyAlignment="1">
      <alignment horizontal="center" vertical="center" wrapText="1"/>
    </xf>
    <xf numFmtId="49" fontId="5" fillId="0" borderId="7" xfId="16" applyNumberFormat="1" applyFont="1" applyBorder="1" applyAlignment="1">
      <alignment horizontal="center" vertical="center"/>
    </xf>
    <xf numFmtId="38" fontId="6" fillId="0" borderId="1" xfId="16" applyFont="1" applyBorder="1" applyAlignment="1">
      <alignment vertical="center" wrapText="1"/>
    </xf>
    <xf numFmtId="0" fontId="5" fillId="0" borderId="0" xfId="0" applyFont="1" applyBorder="1" applyAlignment="1">
      <alignment horizontal="distributed" wrapText="1"/>
    </xf>
    <xf numFmtId="0" fontId="5" fillId="0" borderId="7" xfId="0" applyFont="1" applyBorder="1" applyAlignment="1">
      <alignment horizontal="centerContinuous" vertic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4" fillId="0" borderId="0" xfId="16" applyNumberFormat="1" applyFont="1" applyBorder="1" applyAlignment="1">
      <alignment horizontal="right" vertical="center" wrapText="1"/>
    </xf>
    <xf numFmtId="49" fontId="5" fillId="0" borderId="0" xfId="16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177" fontId="5" fillId="0" borderId="1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4" xfId="16" applyFont="1" applyBorder="1" applyAlignment="1">
      <alignment horizontal="centerContinuous" vertical="center"/>
    </xf>
    <xf numFmtId="38" fontId="8" fillId="0" borderId="12" xfId="16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9" fontId="8" fillId="0" borderId="0" xfId="16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38" fontId="8" fillId="0" borderId="13" xfId="16" applyFont="1" applyBorder="1" applyAlignment="1">
      <alignment horizontal="centerContinuous" vertical="center"/>
    </xf>
    <xf numFmtId="38" fontId="8" fillId="0" borderId="11" xfId="16" applyFont="1" applyBorder="1" applyAlignment="1">
      <alignment vertical="center"/>
    </xf>
    <xf numFmtId="38" fontId="8" fillId="0" borderId="9" xfId="16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/>
    </xf>
    <xf numFmtId="177" fontId="5" fillId="0" borderId="11" xfId="16" applyNumberFormat="1" applyFont="1" applyBorder="1" applyAlignment="1">
      <alignment horizontal="right" vertical="center"/>
    </xf>
    <xf numFmtId="38" fontId="8" fillId="0" borderId="15" xfId="16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8" fontId="5" fillId="0" borderId="3" xfId="16" applyFont="1" applyBorder="1" applyAlignment="1">
      <alignment vertical="center"/>
    </xf>
    <xf numFmtId="38" fontId="8" fillId="0" borderId="14" xfId="16" applyFont="1" applyBorder="1" applyAlignment="1">
      <alignment vertical="center"/>
    </xf>
    <xf numFmtId="177" fontId="5" fillId="0" borderId="15" xfId="16" applyNumberFormat="1" applyFont="1" applyBorder="1" applyAlignment="1">
      <alignment horizontal="right" vertical="center"/>
    </xf>
    <xf numFmtId="177" fontId="5" fillId="0" borderId="12" xfId="16" applyNumberFormat="1" applyFont="1" applyBorder="1" applyAlignment="1">
      <alignment horizontal="right" vertical="center"/>
    </xf>
    <xf numFmtId="49" fontId="4" fillId="0" borderId="2" xfId="16" applyNumberFormat="1" applyFont="1" applyBorder="1" applyAlignment="1">
      <alignment horizontal="right" vertical="center" wrapText="1"/>
    </xf>
    <xf numFmtId="38" fontId="5" fillId="0" borderId="6" xfId="16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77" fontId="5" fillId="0" borderId="9" xfId="16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5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38" fontId="5" fillId="0" borderId="0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left" vertical="center" wrapText="1"/>
    </xf>
    <xf numFmtId="49" fontId="5" fillId="0" borderId="5" xfId="16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5" fillId="2" borderId="11" xfId="16" applyFont="1" applyFill="1" applyBorder="1" applyAlignment="1">
      <alignment horizontal="left" vertical="center" wrapText="1"/>
    </xf>
    <xf numFmtId="38" fontId="5" fillId="2" borderId="0" xfId="16" applyFont="1" applyFill="1" applyBorder="1" applyAlignment="1">
      <alignment horizontal="left" vertical="center" wrapText="1"/>
    </xf>
    <xf numFmtId="38" fontId="5" fillId="2" borderId="1" xfId="16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95250</xdr:rowOff>
    </xdr:from>
    <xdr:to>
      <xdr:col>4</xdr:col>
      <xdr:colOff>0</xdr:colOff>
      <xdr:row>17</xdr:row>
      <xdr:rowOff>76200</xdr:rowOff>
    </xdr:to>
    <xdr:sp>
      <xdr:nvSpPr>
        <xdr:cNvPr id="1" name="Arc 1"/>
        <xdr:cNvSpPr>
          <a:spLocks/>
        </xdr:cNvSpPr>
      </xdr:nvSpPr>
      <xdr:spPr>
        <a:xfrm>
          <a:off x="3048000" y="4076700"/>
          <a:ext cx="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4</xdr:col>
      <xdr:colOff>0</xdr:colOff>
      <xdr:row>17</xdr:row>
      <xdr:rowOff>76200</xdr:rowOff>
    </xdr:to>
    <xdr:sp>
      <xdr:nvSpPr>
        <xdr:cNvPr id="2" name="Arc 2"/>
        <xdr:cNvSpPr>
          <a:spLocks/>
        </xdr:cNvSpPr>
      </xdr:nvSpPr>
      <xdr:spPr>
        <a:xfrm>
          <a:off x="3048000" y="4076700"/>
          <a:ext cx="0" cy="2095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6"/>
  <sheetViews>
    <sheetView tabSelected="1" workbookViewId="0" topLeftCell="A154">
      <selection activeCell="O9" sqref="O9"/>
    </sheetView>
  </sheetViews>
  <sheetFormatPr defaultColWidth="9.00390625" defaultRowHeight="13.5"/>
  <cols>
    <col min="1" max="1" width="6.875" style="4" customWidth="1"/>
    <col min="2" max="3" width="1.875" style="3" customWidth="1"/>
    <col min="4" max="4" width="29.375" style="6" customWidth="1"/>
    <col min="5" max="5" width="5.00390625" style="1" customWidth="1"/>
    <col min="6" max="6" width="4.875" style="1" customWidth="1"/>
    <col min="7" max="7" width="6.25390625" style="65" customWidth="1"/>
    <col min="8" max="8" width="5.75390625" style="65" customWidth="1"/>
    <col min="9" max="9" width="4.875" style="55" customWidth="1"/>
    <col min="10" max="13" width="4.75390625" style="3" customWidth="1"/>
    <col min="14" max="14" width="5.625" style="3" customWidth="1"/>
    <col min="15" max="16384" width="9.00390625" style="3" customWidth="1"/>
  </cols>
  <sheetData>
    <row r="1" ht="3" customHeight="1"/>
    <row r="2" spans="1:23" ht="27.75" customHeight="1">
      <c r="A2" s="24"/>
      <c r="B2" s="24"/>
      <c r="C2" s="24"/>
      <c r="D2" s="37"/>
      <c r="E2" s="37"/>
      <c r="F2" s="37"/>
      <c r="G2" s="66"/>
      <c r="H2" s="66"/>
      <c r="I2" s="54"/>
      <c r="J2" s="37"/>
      <c r="K2" s="37"/>
      <c r="L2" s="37"/>
      <c r="M2" s="37" t="s">
        <v>0</v>
      </c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13" ht="20.25" customHeight="1">
      <c r="A3" s="38"/>
      <c r="B3" s="48"/>
      <c r="C3" s="15"/>
      <c r="D3" s="8"/>
      <c r="E3" s="9" t="s">
        <v>1</v>
      </c>
      <c r="F3" s="9"/>
      <c r="G3" s="67"/>
      <c r="H3" s="74"/>
      <c r="I3" s="103" t="s">
        <v>268</v>
      </c>
      <c r="J3" s="104"/>
      <c r="K3" s="104"/>
      <c r="L3" s="105"/>
      <c r="M3" s="116" t="s">
        <v>279</v>
      </c>
    </row>
    <row r="4" spans="1:13" ht="24" customHeight="1">
      <c r="A4" s="39"/>
      <c r="D4" s="12"/>
      <c r="E4" s="13" t="s">
        <v>2</v>
      </c>
      <c r="F4" s="13"/>
      <c r="G4" s="96" t="s">
        <v>3</v>
      </c>
      <c r="H4" s="102"/>
      <c r="I4" s="99" t="s">
        <v>267</v>
      </c>
      <c r="J4" s="101"/>
      <c r="K4" s="58" t="s">
        <v>3</v>
      </c>
      <c r="L4" s="47"/>
      <c r="M4" s="117"/>
    </row>
    <row r="5" spans="1:14" ht="65.25" customHeight="1">
      <c r="A5" s="40" t="s">
        <v>4</v>
      </c>
      <c r="D5" s="14" t="s">
        <v>5</v>
      </c>
      <c r="E5" s="31" t="s">
        <v>277</v>
      </c>
      <c r="F5" s="90" t="s">
        <v>273</v>
      </c>
      <c r="G5" s="31" t="s">
        <v>276</v>
      </c>
      <c r="H5" s="31" t="s">
        <v>274</v>
      </c>
      <c r="I5" s="31" t="s">
        <v>278</v>
      </c>
      <c r="J5" s="31" t="s">
        <v>275</v>
      </c>
      <c r="K5" s="31" t="s">
        <v>278</v>
      </c>
      <c r="L5" s="31" t="s">
        <v>275</v>
      </c>
      <c r="M5" s="95" t="s">
        <v>6</v>
      </c>
      <c r="N5" s="63"/>
    </row>
    <row r="6" spans="1:13" ht="9.75" customHeight="1">
      <c r="A6" s="41"/>
      <c r="B6" s="15"/>
      <c r="C6" s="15"/>
      <c r="D6" s="16"/>
      <c r="E6" s="52"/>
      <c r="G6" s="80"/>
      <c r="H6" s="80"/>
      <c r="I6" s="81"/>
      <c r="J6" s="81"/>
      <c r="K6" s="83"/>
      <c r="L6" s="83"/>
      <c r="M6" s="84"/>
    </row>
    <row r="7" spans="1:13" ht="12">
      <c r="A7" s="42"/>
      <c r="B7" s="1" t="s">
        <v>7</v>
      </c>
      <c r="C7" s="1"/>
      <c r="D7" s="2"/>
      <c r="E7" s="52">
        <v>8037</v>
      </c>
      <c r="F7" s="1">
        <v>8132</v>
      </c>
      <c r="G7" s="68">
        <v>982379</v>
      </c>
      <c r="H7" s="68">
        <v>970331</v>
      </c>
      <c r="I7" s="79">
        <f>E7/1332000*100000</f>
        <v>603.3783783783783</v>
      </c>
      <c r="J7" s="79">
        <f>F7/1322000*100000</f>
        <v>615.1285930408471</v>
      </c>
      <c r="K7" s="28">
        <f>G7/126008000*100000</f>
        <v>779.6163735635832</v>
      </c>
      <c r="L7" s="28">
        <f>H7/125908000*100000</f>
        <v>770.6666772564095</v>
      </c>
      <c r="M7" s="23">
        <f>E7/$E$7*100</f>
        <v>100</v>
      </c>
    </row>
    <row r="8" spans="1:13" ht="7.5" customHeight="1">
      <c r="A8" s="42"/>
      <c r="B8" s="1"/>
      <c r="C8" s="1"/>
      <c r="D8" s="2"/>
      <c r="E8" s="52"/>
      <c r="G8" s="68"/>
      <c r="H8" s="68"/>
      <c r="I8" s="82"/>
      <c r="J8" s="82"/>
      <c r="K8" s="64"/>
      <c r="L8" s="64"/>
      <c r="M8" s="23"/>
    </row>
    <row r="9" spans="1:13" ht="18" customHeight="1">
      <c r="A9" s="42" t="s">
        <v>8</v>
      </c>
      <c r="B9" s="1" t="s">
        <v>9</v>
      </c>
      <c r="C9" s="1"/>
      <c r="D9" s="2"/>
      <c r="E9" s="52">
        <v>209</v>
      </c>
      <c r="F9" s="1">
        <v>215</v>
      </c>
      <c r="G9" s="68">
        <v>19859</v>
      </c>
      <c r="H9" s="68">
        <v>20089</v>
      </c>
      <c r="I9" s="79">
        <f aca="true" t="shared" si="0" ref="I9:I20">E9/1332000*100000</f>
        <v>15.690690690690692</v>
      </c>
      <c r="J9" s="79">
        <f aca="true" t="shared" si="1" ref="J9:J20">F9/1322000*100000</f>
        <v>16.263237518910742</v>
      </c>
      <c r="K9" s="28">
        <f aca="true" t="shared" si="2" ref="K9:K20">G9/126008000*100000</f>
        <v>15.760110469176558</v>
      </c>
      <c r="L9" s="28">
        <f aca="true" t="shared" si="3" ref="L9:L20">H9/125908000*100000</f>
        <v>15.9553006957461</v>
      </c>
      <c r="M9" s="23">
        <f>E9/$E$7*100</f>
        <v>2.6004728132387704</v>
      </c>
    </row>
    <row r="10" spans="1:13" ht="18" customHeight="1">
      <c r="A10" s="42" t="s">
        <v>10</v>
      </c>
      <c r="C10" s="1" t="s">
        <v>11</v>
      </c>
      <c r="D10" s="2"/>
      <c r="E10" s="52">
        <v>20</v>
      </c>
      <c r="F10" s="1">
        <v>12</v>
      </c>
      <c r="G10" s="68">
        <v>1249</v>
      </c>
      <c r="H10" s="68">
        <v>1260</v>
      </c>
      <c r="I10" s="79">
        <f t="shared" si="0"/>
        <v>1.5015015015015014</v>
      </c>
      <c r="J10" s="79">
        <f t="shared" si="1"/>
        <v>0.9077155824508321</v>
      </c>
      <c r="K10" s="28">
        <f t="shared" si="2"/>
        <v>0.9912069074979366</v>
      </c>
      <c r="L10" s="28">
        <f t="shared" si="3"/>
        <v>1.0007306922514851</v>
      </c>
      <c r="M10" s="23">
        <f aca="true" t="shared" si="4" ref="M10:M41">E10/$E$7*100</f>
        <v>0.2488490730372029</v>
      </c>
    </row>
    <row r="11" spans="1:13" ht="18" customHeight="1">
      <c r="A11" s="42" t="s">
        <v>12</v>
      </c>
      <c r="C11" s="1" t="s">
        <v>13</v>
      </c>
      <c r="D11" s="2"/>
      <c r="E11" s="52">
        <v>13</v>
      </c>
      <c r="F11" s="1">
        <v>26</v>
      </c>
      <c r="G11" s="68">
        <v>2317</v>
      </c>
      <c r="H11" s="68">
        <v>2491</v>
      </c>
      <c r="I11" s="79">
        <f t="shared" si="0"/>
        <v>0.975975975975976</v>
      </c>
      <c r="J11" s="79">
        <f t="shared" si="1"/>
        <v>1.9667170953101363</v>
      </c>
      <c r="K11" s="28">
        <f t="shared" si="2"/>
        <v>1.8387721414513365</v>
      </c>
      <c r="L11" s="28">
        <f t="shared" si="3"/>
        <v>1.9784286939670235</v>
      </c>
      <c r="M11" s="23">
        <f t="shared" si="4"/>
        <v>0.1617518974741819</v>
      </c>
    </row>
    <row r="12" spans="1:13" ht="18" customHeight="1">
      <c r="A12" s="42" t="s">
        <v>14</v>
      </c>
      <c r="C12" s="1"/>
      <c r="D12" s="2" t="s">
        <v>15</v>
      </c>
      <c r="E12" s="52">
        <v>12</v>
      </c>
      <c r="F12" s="1">
        <v>22</v>
      </c>
      <c r="G12" s="68">
        <v>2101</v>
      </c>
      <c r="H12" s="68">
        <v>2276</v>
      </c>
      <c r="I12" s="79">
        <f t="shared" si="0"/>
        <v>0.9009009009009009</v>
      </c>
      <c r="J12" s="79">
        <f t="shared" si="1"/>
        <v>1.664145234493192</v>
      </c>
      <c r="K12" s="28">
        <f t="shared" si="2"/>
        <v>1.6673544536854803</v>
      </c>
      <c r="L12" s="28">
        <f t="shared" si="3"/>
        <v>1.807669091717762</v>
      </c>
      <c r="M12" s="23">
        <f t="shared" si="4"/>
        <v>0.14930944382232175</v>
      </c>
    </row>
    <row r="13" spans="1:13" ht="18" customHeight="1">
      <c r="A13" s="42" t="s">
        <v>16</v>
      </c>
      <c r="C13" s="1"/>
      <c r="D13" s="2" t="s">
        <v>17</v>
      </c>
      <c r="E13" s="52">
        <v>1</v>
      </c>
      <c r="F13" s="1">
        <v>4</v>
      </c>
      <c r="G13" s="68">
        <v>216</v>
      </c>
      <c r="H13" s="68">
        <v>215</v>
      </c>
      <c r="I13" s="79">
        <f t="shared" si="0"/>
        <v>0.07507507507507508</v>
      </c>
      <c r="J13" s="79">
        <f t="shared" si="1"/>
        <v>0.30257186081694404</v>
      </c>
      <c r="K13" s="28">
        <f t="shared" si="2"/>
        <v>0.17141768776585614</v>
      </c>
      <c r="L13" s="28">
        <f t="shared" si="3"/>
        <v>0.17075960224926137</v>
      </c>
      <c r="M13" s="23">
        <f t="shared" si="4"/>
        <v>0.012442453651860148</v>
      </c>
    </row>
    <row r="14" spans="1:13" ht="18" customHeight="1">
      <c r="A14" s="42" t="s">
        <v>18</v>
      </c>
      <c r="C14" s="1" t="s">
        <v>19</v>
      </c>
      <c r="D14" s="2"/>
      <c r="E14" s="52">
        <v>106</v>
      </c>
      <c r="F14" s="1">
        <v>108</v>
      </c>
      <c r="G14" s="68">
        <v>6083</v>
      </c>
      <c r="H14" s="68">
        <v>6190</v>
      </c>
      <c r="I14" s="79">
        <f t="shared" si="0"/>
        <v>7.957957957957958</v>
      </c>
      <c r="J14" s="79">
        <f t="shared" si="1"/>
        <v>8.169440242057489</v>
      </c>
      <c r="K14" s="28">
        <f t="shared" si="2"/>
        <v>4.827471271665291</v>
      </c>
      <c r="L14" s="28">
        <f t="shared" si="3"/>
        <v>4.916288083362455</v>
      </c>
      <c r="M14" s="23">
        <f t="shared" si="4"/>
        <v>1.3189000870971757</v>
      </c>
    </row>
    <row r="15" spans="1:13" ht="18" customHeight="1">
      <c r="A15" s="42" t="s">
        <v>20</v>
      </c>
      <c r="C15" s="1" t="s">
        <v>21</v>
      </c>
      <c r="D15" s="2"/>
      <c r="E15" s="52">
        <v>29</v>
      </c>
      <c r="F15" s="1">
        <v>29</v>
      </c>
      <c r="G15" s="68">
        <v>5663</v>
      </c>
      <c r="H15" s="68">
        <v>5478</v>
      </c>
      <c r="I15" s="79">
        <f t="shared" si="0"/>
        <v>2.177177177177177</v>
      </c>
      <c r="J15" s="79">
        <f t="shared" si="1"/>
        <v>2.1936459909228443</v>
      </c>
      <c r="K15" s="28">
        <f t="shared" si="2"/>
        <v>4.49415910100946</v>
      </c>
      <c r="L15" s="28">
        <f t="shared" si="3"/>
        <v>4.350795819169552</v>
      </c>
      <c r="M15" s="23">
        <f t="shared" si="4"/>
        <v>0.36083115590394427</v>
      </c>
    </row>
    <row r="16" spans="1:13" ht="18" customHeight="1">
      <c r="A16" s="42" t="s">
        <v>22</v>
      </c>
      <c r="D16" s="2" t="s">
        <v>23</v>
      </c>
      <c r="E16" s="52">
        <v>7</v>
      </c>
      <c r="F16" s="1">
        <v>8</v>
      </c>
      <c r="G16" s="68">
        <v>829</v>
      </c>
      <c r="H16" s="68">
        <v>823</v>
      </c>
      <c r="I16" s="79">
        <f t="shared" si="0"/>
        <v>0.5255255255255256</v>
      </c>
      <c r="J16" s="79">
        <f t="shared" si="1"/>
        <v>0.6051437216338881</v>
      </c>
      <c r="K16" s="28">
        <f t="shared" si="2"/>
        <v>0.6578947368421053</v>
      </c>
      <c r="L16" s="28">
        <f t="shared" si="3"/>
        <v>0.6536518727960098</v>
      </c>
      <c r="M16" s="23">
        <f t="shared" si="4"/>
        <v>0.08709717556302103</v>
      </c>
    </row>
    <row r="17" spans="1:13" ht="18" customHeight="1">
      <c r="A17" s="42" t="s">
        <v>24</v>
      </c>
      <c r="D17" s="2" t="s">
        <v>25</v>
      </c>
      <c r="E17" s="52">
        <v>16</v>
      </c>
      <c r="F17" s="1">
        <v>19</v>
      </c>
      <c r="G17" s="68">
        <v>4411</v>
      </c>
      <c r="H17" s="68">
        <v>4194</v>
      </c>
      <c r="I17" s="79">
        <f t="shared" si="0"/>
        <v>1.2012012012012012</v>
      </c>
      <c r="J17" s="79">
        <f t="shared" si="1"/>
        <v>1.4372163388804842</v>
      </c>
      <c r="K17" s="28">
        <f t="shared" si="2"/>
        <v>3.5005713922925525</v>
      </c>
      <c r="L17" s="28">
        <f t="shared" si="3"/>
        <v>3.3310035899228008</v>
      </c>
      <c r="M17" s="23">
        <f t="shared" si="4"/>
        <v>0.19907925842976237</v>
      </c>
    </row>
    <row r="18" spans="1:13" ht="18" customHeight="1">
      <c r="A18" s="42" t="s">
        <v>26</v>
      </c>
      <c r="D18" s="2" t="s">
        <v>27</v>
      </c>
      <c r="E18" s="52">
        <v>6</v>
      </c>
      <c r="F18" s="1">
        <v>2</v>
      </c>
      <c r="G18" s="68">
        <v>423</v>
      </c>
      <c r="H18" s="68">
        <v>461</v>
      </c>
      <c r="I18" s="79">
        <f t="shared" si="0"/>
        <v>0.45045045045045046</v>
      </c>
      <c r="J18" s="79">
        <f t="shared" si="1"/>
        <v>0.15128593040847202</v>
      </c>
      <c r="K18" s="28">
        <f t="shared" si="2"/>
        <v>0.3356929718748016</v>
      </c>
      <c r="L18" s="28">
        <f t="shared" si="3"/>
        <v>0.36614035645074183</v>
      </c>
      <c r="M18" s="23">
        <f t="shared" si="4"/>
        <v>0.07465472191116088</v>
      </c>
    </row>
    <row r="19" spans="1:13" ht="18" customHeight="1">
      <c r="A19" s="42" t="s">
        <v>28</v>
      </c>
      <c r="C19" s="1" t="s">
        <v>29</v>
      </c>
      <c r="D19" s="2"/>
      <c r="E19" s="52">
        <v>3</v>
      </c>
      <c r="F19" s="1">
        <v>0</v>
      </c>
      <c r="G19" s="68">
        <v>54</v>
      </c>
      <c r="H19" s="68">
        <v>37</v>
      </c>
      <c r="I19" s="79">
        <f t="shared" si="0"/>
        <v>0.22522522522522523</v>
      </c>
      <c r="J19" s="79">
        <f t="shared" si="1"/>
        <v>0</v>
      </c>
      <c r="K19" s="28">
        <f t="shared" si="2"/>
        <v>0.042854421941464035</v>
      </c>
      <c r="L19" s="28">
        <f t="shared" si="3"/>
        <v>0.029386536201035676</v>
      </c>
      <c r="M19" s="23">
        <f t="shared" si="4"/>
        <v>0.03732736095558044</v>
      </c>
    </row>
    <row r="20" spans="1:13" ht="18" customHeight="1">
      <c r="A20" s="42" t="s">
        <v>30</v>
      </c>
      <c r="C20" s="1" t="s">
        <v>31</v>
      </c>
      <c r="D20" s="2"/>
      <c r="E20" s="52">
        <v>38</v>
      </c>
      <c r="F20" s="1">
        <v>40</v>
      </c>
      <c r="G20" s="68">
        <v>4493</v>
      </c>
      <c r="H20" s="68">
        <v>4633</v>
      </c>
      <c r="I20" s="79">
        <f t="shared" si="0"/>
        <v>2.8528528528528527</v>
      </c>
      <c r="J20" s="79">
        <f t="shared" si="1"/>
        <v>3.0257186081694405</v>
      </c>
      <c r="K20" s="28">
        <f t="shared" si="2"/>
        <v>3.5656466256110724</v>
      </c>
      <c r="L20" s="28">
        <f t="shared" si="3"/>
        <v>3.6796708707945482</v>
      </c>
      <c r="M20" s="23">
        <f t="shared" si="4"/>
        <v>0.4728132387706856</v>
      </c>
    </row>
    <row r="21" spans="1:13" ht="7.5" customHeight="1">
      <c r="A21" s="42"/>
      <c r="C21" s="1"/>
      <c r="D21" s="2"/>
      <c r="E21" s="52"/>
      <c r="G21" s="68"/>
      <c r="H21" s="68"/>
      <c r="I21" s="82"/>
      <c r="J21" s="82"/>
      <c r="K21" s="64"/>
      <c r="L21" s="64"/>
      <c r="M21" s="23"/>
    </row>
    <row r="22" spans="1:13" ht="18" customHeight="1">
      <c r="A22" s="42" t="s">
        <v>32</v>
      </c>
      <c r="B22" s="1" t="s">
        <v>33</v>
      </c>
      <c r="C22" s="1"/>
      <c r="D22" s="2"/>
      <c r="E22" s="52">
        <v>2499</v>
      </c>
      <c r="F22" s="1">
        <v>2358</v>
      </c>
      <c r="G22" s="68">
        <v>313896</v>
      </c>
      <c r="H22" s="68">
        <v>309853</v>
      </c>
      <c r="I22" s="79">
        <f aca="true" t="shared" si="5" ref="I22:I35">E22/1332000*100000</f>
        <v>187.61261261261262</v>
      </c>
      <c r="J22" s="79">
        <f aca="true" t="shared" si="6" ref="J22:J35">F22/1322000*100000</f>
        <v>178.3661119515885</v>
      </c>
      <c r="K22" s="28">
        <f aca="true" t="shared" si="7" ref="K22:K35">G22/126008000*100000</f>
        <v>249.1079931432925</v>
      </c>
      <c r="L22" s="28">
        <f aca="true" t="shared" si="8" ref="L22:L35">H22/125908000*100000</f>
        <v>246.0947676080948</v>
      </c>
      <c r="M22" s="23">
        <f t="shared" si="4"/>
        <v>31.093691675998507</v>
      </c>
    </row>
    <row r="23" spans="1:13" ht="18" customHeight="1">
      <c r="A23" s="42" t="s">
        <v>34</v>
      </c>
      <c r="C23" s="1" t="s">
        <v>35</v>
      </c>
      <c r="D23" s="2"/>
      <c r="E23" s="52">
        <v>2411</v>
      </c>
      <c r="F23" s="1">
        <v>2275</v>
      </c>
      <c r="G23" s="68">
        <v>304568</v>
      </c>
      <c r="H23" s="68">
        <v>300658</v>
      </c>
      <c r="I23" s="79">
        <f t="shared" si="5"/>
        <v>181.006006006006</v>
      </c>
      <c r="J23" s="79">
        <f t="shared" si="6"/>
        <v>172.0877458396369</v>
      </c>
      <c r="K23" s="28">
        <f t="shared" si="7"/>
        <v>241.70528855310775</v>
      </c>
      <c r="L23" s="28">
        <f t="shared" si="8"/>
        <v>238.79181624678336</v>
      </c>
      <c r="M23" s="23">
        <f t="shared" si="4"/>
        <v>29.998755754634814</v>
      </c>
    </row>
    <row r="24" spans="1:13" ht="18" customHeight="1">
      <c r="A24" s="42" t="s">
        <v>36</v>
      </c>
      <c r="C24" s="1"/>
      <c r="D24" s="2" t="s">
        <v>37</v>
      </c>
      <c r="E24" s="52">
        <v>74</v>
      </c>
      <c r="F24" s="1">
        <v>52</v>
      </c>
      <c r="G24" s="68">
        <v>5337</v>
      </c>
      <c r="H24" s="68">
        <v>5211</v>
      </c>
      <c r="I24" s="79">
        <f t="shared" si="5"/>
        <v>5.555555555555556</v>
      </c>
      <c r="J24" s="79">
        <f t="shared" si="6"/>
        <v>3.9334341906202726</v>
      </c>
      <c r="K24" s="28">
        <f t="shared" si="7"/>
        <v>4.235445368548029</v>
      </c>
      <c r="L24" s="28">
        <f t="shared" si="8"/>
        <v>4.138736220097214</v>
      </c>
      <c r="M24" s="23">
        <f t="shared" si="4"/>
        <v>0.9207415702376509</v>
      </c>
    </row>
    <row r="25" spans="1:13" ht="18" customHeight="1">
      <c r="A25" s="42" t="s">
        <v>38</v>
      </c>
      <c r="C25" s="1"/>
      <c r="D25" s="2" t="s">
        <v>39</v>
      </c>
      <c r="E25" s="52">
        <v>66</v>
      </c>
      <c r="F25" s="1">
        <v>91</v>
      </c>
      <c r="G25" s="68">
        <v>10739</v>
      </c>
      <c r="H25" s="68">
        <v>10677</v>
      </c>
      <c r="I25" s="79">
        <f t="shared" si="5"/>
        <v>4.954954954954955</v>
      </c>
      <c r="J25" s="79">
        <f t="shared" si="6"/>
        <v>6.883509833585476</v>
      </c>
      <c r="K25" s="28">
        <f t="shared" si="7"/>
        <v>8.522474763507079</v>
      </c>
      <c r="L25" s="28">
        <f t="shared" si="8"/>
        <v>8.480001270769133</v>
      </c>
      <c r="M25" s="23">
        <f t="shared" si="4"/>
        <v>0.8212019410227697</v>
      </c>
    </row>
    <row r="26" spans="1:13" ht="18" customHeight="1">
      <c r="A26" s="42" t="s">
        <v>40</v>
      </c>
      <c r="D26" s="18" t="s">
        <v>41</v>
      </c>
      <c r="E26" s="52">
        <v>225</v>
      </c>
      <c r="F26" s="1">
        <v>229</v>
      </c>
      <c r="G26" s="68">
        <v>49213</v>
      </c>
      <c r="H26" s="68">
        <v>49958</v>
      </c>
      <c r="I26" s="79">
        <f t="shared" si="5"/>
        <v>16.89189189189189</v>
      </c>
      <c r="J26" s="79">
        <f t="shared" si="6"/>
        <v>17.322239031770046</v>
      </c>
      <c r="K26" s="28">
        <f t="shared" si="7"/>
        <v>39.05545679639388</v>
      </c>
      <c r="L26" s="28">
        <f t="shared" si="8"/>
        <v>39.67817771706325</v>
      </c>
      <c r="M26" s="23">
        <f t="shared" si="4"/>
        <v>2.799552071668533</v>
      </c>
    </row>
    <row r="27" spans="1:13" ht="18" customHeight="1">
      <c r="A27" s="42" t="s">
        <v>42</v>
      </c>
      <c r="C27" s="1"/>
      <c r="D27" s="2" t="s">
        <v>43</v>
      </c>
      <c r="E27" s="52">
        <v>219</v>
      </c>
      <c r="F27" s="1">
        <v>224</v>
      </c>
      <c r="G27" s="68">
        <v>24973</v>
      </c>
      <c r="H27" s="68">
        <v>24436</v>
      </c>
      <c r="I27" s="79">
        <f t="shared" si="5"/>
        <v>16.44144144144144</v>
      </c>
      <c r="J27" s="79">
        <f t="shared" si="6"/>
        <v>16.944024205748864</v>
      </c>
      <c r="K27" s="28">
        <f t="shared" si="7"/>
        <v>19.818582947114468</v>
      </c>
      <c r="L27" s="28">
        <f t="shared" si="8"/>
        <v>19.407821584013725</v>
      </c>
      <c r="M27" s="23">
        <f t="shared" si="4"/>
        <v>2.7248973497573723</v>
      </c>
    </row>
    <row r="28" spans="1:13" s="6" customFormat="1" ht="23.25" customHeight="1">
      <c r="A28" s="43" t="s">
        <v>44</v>
      </c>
      <c r="C28" s="19"/>
      <c r="D28" s="2" t="s">
        <v>45</v>
      </c>
      <c r="E28" s="91">
        <v>102</v>
      </c>
      <c r="F28" s="6">
        <v>104</v>
      </c>
      <c r="G28" s="68">
        <v>12695</v>
      </c>
      <c r="H28" s="68">
        <v>12511</v>
      </c>
      <c r="I28" s="79">
        <f t="shared" si="5"/>
        <v>7.6576576576576585</v>
      </c>
      <c r="J28" s="79">
        <f t="shared" si="6"/>
        <v>7.866868381240545</v>
      </c>
      <c r="K28" s="28">
        <f t="shared" si="7"/>
        <v>10.074757158275665</v>
      </c>
      <c r="L28" s="28">
        <f t="shared" si="8"/>
        <v>9.93662038949074</v>
      </c>
      <c r="M28" s="23">
        <f t="shared" si="4"/>
        <v>1.269130272489735</v>
      </c>
    </row>
    <row r="29" spans="1:13" ht="18" customHeight="1">
      <c r="A29" s="42" t="s">
        <v>46</v>
      </c>
      <c r="C29" s="1"/>
      <c r="D29" s="2" t="s">
        <v>47</v>
      </c>
      <c r="E29" s="52">
        <v>165</v>
      </c>
      <c r="F29" s="1">
        <v>140</v>
      </c>
      <c r="G29" s="68">
        <v>34637</v>
      </c>
      <c r="H29" s="68">
        <v>34311</v>
      </c>
      <c r="I29" s="79">
        <f t="shared" si="5"/>
        <v>12.387387387387388</v>
      </c>
      <c r="J29" s="79">
        <f t="shared" si="6"/>
        <v>10.590015128593041</v>
      </c>
      <c r="K29" s="28">
        <f t="shared" si="7"/>
        <v>27.48793727382388</v>
      </c>
      <c r="L29" s="28">
        <f t="shared" si="8"/>
        <v>27.250849826857703</v>
      </c>
      <c r="M29" s="23">
        <f t="shared" si="4"/>
        <v>2.053004852556924</v>
      </c>
    </row>
    <row r="30" spans="1:13" ht="18" customHeight="1">
      <c r="A30" s="42" t="s">
        <v>48</v>
      </c>
      <c r="C30" s="1"/>
      <c r="D30" s="45" t="s">
        <v>49</v>
      </c>
      <c r="E30" s="52">
        <v>126</v>
      </c>
      <c r="F30" s="1">
        <v>100</v>
      </c>
      <c r="G30" s="68">
        <v>15713</v>
      </c>
      <c r="H30" s="68">
        <v>15565</v>
      </c>
      <c r="I30" s="79">
        <f t="shared" si="5"/>
        <v>9.45945945945946</v>
      </c>
      <c r="J30" s="79">
        <f t="shared" si="6"/>
        <v>7.5642965204236</v>
      </c>
      <c r="K30" s="28">
        <f t="shared" si="7"/>
        <v>12.46984318455971</v>
      </c>
      <c r="L30" s="28">
        <f t="shared" si="8"/>
        <v>12.362200972138387</v>
      </c>
      <c r="M30" s="23">
        <f t="shared" si="4"/>
        <v>1.5677491601343785</v>
      </c>
    </row>
    <row r="31" spans="1:13" ht="18" customHeight="1">
      <c r="A31" s="42" t="s">
        <v>50</v>
      </c>
      <c r="C31" s="1"/>
      <c r="D31" s="2" t="s">
        <v>51</v>
      </c>
      <c r="E31" s="52">
        <v>114</v>
      </c>
      <c r="F31" s="1">
        <v>102</v>
      </c>
      <c r="G31" s="68">
        <v>20137</v>
      </c>
      <c r="H31" s="68">
        <v>19397</v>
      </c>
      <c r="I31" s="79">
        <f t="shared" si="5"/>
        <v>8.558558558558559</v>
      </c>
      <c r="J31" s="79">
        <f t="shared" si="6"/>
        <v>7.7155824508320725</v>
      </c>
      <c r="K31" s="28">
        <f t="shared" si="7"/>
        <v>15.980731382134469</v>
      </c>
      <c r="L31" s="28">
        <f t="shared" si="8"/>
        <v>15.40569304571592</v>
      </c>
      <c r="M31" s="23">
        <f t="shared" si="4"/>
        <v>1.4184397163120568</v>
      </c>
    </row>
    <row r="32" spans="1:13" ht="18" customHeight="1">
      <c r="A32" s="42" t="s">
        <v>52</v>
      </c>
      <c r="C32" s="1"/>
      <c r="D32" s="2" t="s">
        <v>53</v>
      </c>
      <c r="E32" s="52">
        <v>11</v>
      </c>
      <c r="F32" s="1">
        <v>12</v>
      </c>
      <c r="G32" s="68">
        <v>1039</v>
      </c>
      <c r="H32" s="68">
        <v>1045</v>
      </c>
      <c r="I32" s="79">
        <f t="shared" si="5"/>
        <v>0.8258258258258259</v>
      </c>
      <c r="J32" s="79">
        <f t="shared" si="6"/>
        <v>0.9077155824508321</v>
      </c>
      <c r="K32" s="28">
        <f t="shared" si="7"/>
        <v>0.824550822170021</v>
      </c>
      <c r="L32" s="28">
        <f t="shared" si="8"/>
        <v>0.8299710900022238</v>
      </c>
      <c r="M32" s="23">
        <f t="shared" si="4"/>
        <v>0.1368669901704616</v>
      </c>
    </row>
    <row r="33" spans="1:13" ht="18" customHeight="1">
      <c r="A33" s="42" t="s">
        <v>54</v>
      </c>
      <c r="C33" s="1"/>
      <c r="D33" s="2" t="s">
        <v>55</v>
      </c>
      <c r="E33" s="52">
        <v>564</v>
      </c>
      <c r="F33" s="1">
        <v>532</v>
      </c>
      <c r="G33" s="68">
        <v>56405</v>
      </c>
      <c r="H33" s="68">
        <v>55034</v>
      </c>
      <c r="I33" s="79">
        <f t="shared" si="5"/>
        <v>42.34234234234234</v>
      </c>
      <c r="J33" s="79">
        <f t="shared" si="6"/>
        <v>40.24205748865356</v>
      </c>
      <c r="K33" s="28">
        <f t="shared" si="7"/>
        <v>44.76303091867183</v>
      </c>
      <c r="L33" s="28">
        <f t="shared" si="8"/>
        <v>43.70969279156209</v>
      </c>
      <c r="M33" s="23">
        <f t="shared" si="4"/>
        <v>7.017543859649122</v>
      </c>
    </row>
    <row r="34" spans="1:13" ht="18" customHeight="1">
      <c r="A34" s="42" t="s">
        <v>56</v>
      </c>
      <c r="C34" s="1"/>
      <c r="D34" s="2" t="s">
        <v>57</v>
      </c>
      <c r="E34" s="52">
        <v>8</v>
      </c>
      <c r="F34" s="1">
        <v>13</v>
      </c>
      <c r="G34" s="68">
        <v>1017</v>
      </c>
      <c r="H34" s="68">
        <v>1064</v>
      </c>
      <c r="I34" s="79">
        <f t="shared" si="5"/>
        <v>0.6006006006006006</v>
      </c>
      <c r="J34" s="79">
        <f t="shared" si="6"/>
        <v>0.9833585476550681</v>
      </c>
      <c r="K34" s="28">
        <f t="shared" si="7"/>
        <v>0.8070916132309061</v>
      </c>
      <c r="L34" s="28">
        <f t="shared" si="8"/>
        <v>0.8450614734568097</v>
      </c>
      <c r="M34" s="23">
        <f t="shared" si="4"/>
        <v>0.09953962921488119</v>
      </c>
    </row>
    <row r="35" spans="1:13" ht="18" customHeight="1">
      <c r="A35" s="42" t="s">
        <v>58</v>
      </c>
      <c r="C35" s="1"/>
      <c r="D35" s="2" t="s">
        <v>265</v>
      </c>
      <c r="E35" s="52">
        <v>73</v>
      </c>
      <c r="F35" s="1">
        <v>79</v>
      </c>
      <c r="G35" s="68">
        <v>9676</v>
      </c>
      <c r="H35" s="68">
        <v>9720</v>
      </c>
      <c r="I35" s="79">
        <f t="shared" si="5"/>
        <v>5.48048048048048</v>
      </c>
      <c r="J35" s="79">
        <f t="shared" si="6"/>
        <v>5.975794251134644</v>
      </c>
      <c r="K35" s="28">
        <f t="shared" si="7"/>
        <v>7.678877531585297</v>
      </c>
      <c r="L35" s="28">
        <f t="shared" si="8"/>
        <v>7.719922483082886</v>
      </c>
      <c r="M35" s="23">
        <f t="shared" si="4"/>
        <v>0.9082991165857908</v>
      </c>
    </row>
    <row r="36" spans="1:13" ht="18" customHeight="1">
      <c r="A36" s="42" t="s">
        <v>59</v>
      </c>
      <c r="C36" s="1"/>
      <c r="D36" s="2" t="s">
        <v>269</v>
      </c>
      <c r="E36" s="52">
        <v>52</v>
      </c>
      <c r="F36" s="1">
        <v>65</v>
      </c>
      <c r="G36" s="68">
        <v>5319</v>
      </c>
      <c r="H36" s="68">
        <v>5200</v>
      </c>
      <c r="I36" s="79">
        <f>E36/678000*100000</f>
        <v>7.669616519174041</v>
      </c>
      <c r="J36" s="79">
        <f>F36/673000*100000</f>
        <v>9.658246656760772</v>
      </c>
      <c r="K36" s="28">
        <f>G36/64417000*100000</f>
        <v>8.257137091140537</v>
      </c>
      <c r="L36" s="28">
        <f>H36/64313000*100000</f>
        <v>8.085457061558317</v>
      </c>
      <c r="M36" s="23">
        <f t="shared" si="4"/>
        <v>0.6470075898967276</v>
      </c>
    </row>
    <row r="37" spans="1:13" ht="18" customHeight="1">
      <c r="A37" s="42" t="s">
        <v>60</v>
      </c>
      <c r="C37" s="1"/>
      <c r="D37" s="2" t="s">
        <v>270</v>
      </c>
      <c r="E37" s="52">
        <v>31</v>
      </c>
      <c r="F37" s="1">
        <v>33</v>
      </c>
      <c r="G37" s="68">
        <v>4127</v>
      </c>
      <c r="H37" s="68">
        <v>4154</v>
      </c>
      <c r="I37" s="79">
        <f>E37/678000*100000</f>
        <v>4.572271386430678</v>
      </c>
      <c r="J37" s="79">
        <f>F37/673000*100000</f>
        <v>4.903417533432393</v>
      </c>
      <c r="K37" s="28">
        <f>G37/64417000*100000</f>
        <v>6.40669388515454</v>
      </c>
      <c r="L37" s="28">
        <f>H37/64313000*100000</f>
        <v>6.459036275714086</v>
      </c>
      <c r="M37" s="23">
        <f t="shared" si="4"/>
        <v>0.38571606320766455</v>
      </c>
    </row>
    <row r="38" spans="1:13" ht="18" customHeight="1">
      <c r="A38" s="42" t="s">
        <v>61</v>
      </c>
      <c r="C38" s="1"/>
      <c r="D38" s="2" t="s">
        <v>271</v>
      </c>
      <c r="E38" s="52">
        <v>88</v>
      </c>
      <c r="F38" s="1">
        <v>57</v>
      </c>
      <c r="G38" s="68">
        <v>8105</v>
      </c>
      <c r="H38" s="68">
        <v>7645</v>
      </c>
      <c r="I38" s="79">
        <f>E38/654000*100000</f>
        <v>13.45565749235474</v>
      </c>
      <c r="J38" s="79">
        <f>F38/649000*100000</f>
        <v>8.782742681047765</v>
      </c>
      <c r="K38" s="28">
        <f>G38/61591000*100000</f>
        <v>13.159390170641814</v>
      </c>
      <c r="L38" s="28">
        <f>H38/61595000*100000</f>
        <v>12.411721730659956</v>
      </c>
      <c r="M38" s="23">
        <f t="shared" si="4"/>
        <v>1.0949359213636929</v>
      </c>
    </row>
    <row r="39" spans="1:13" ht="18" customHeight="1">
      <c r="A39" s="42" t="s">
        <v>62</v>
      </c>
      <c r="C39" s="1"/>
      <c r="D39" s="2" t="s">
        <v>63</v>
      </c>
      <c r="E39" s="52">
        <v>47</v>
      </c>
      <c r="F39" s="1">
        <v>33</v>
      </c>
      <c r="G39" s="68">
        <v>5138</v>
      </c>
      <c r="H39" s="68">
        <v>5046</v>
      </c>
      <c r="I39" s="79">
        <f>E39/1332000*100000</f>
        <v>3.528528528528528</v>
      </c>
      <c r="J39" s="79">
        <f>F39/1322000*100000</f>
        <v>2.496217851739788</v>
      </c>
      <c r="K39" s="28">
        <f>G39/126008000*100000</f>
        <v>4.077518887689671</v>
      </c>
      <c r="L39" s="28">
        <f>H39/125908000*100000</f>
        <v>4.007688153254757</v>
      </c>
      <c r="M39" s="23">
        <f t="shared" si="4"/>
        <v>0.5847953216374269</v>
      </c>
    </row>
    <row r="40" spans="1:13" ht="18" customHeight="1">
      <c r="A40" s="42" t="s">
        <v>64</v>
      </c>
      <c r="C40" s="1"/>
      <c r="D40" s="2" t="s">
        <v>65</v>
      </c>
      <c r="E40" s="52">
        <v>21</v>
      </c>
      <c r="F40" s="1">
        <v>14</v>
      </c>
      <c r="G40" s="68">
        <v>1613</v>
      </c>
      <c r="H40" s="68">
        <v>1623</v>
      </c>
      <c r="I40" s="79">
        <f>E40/1332000*100000</f>
        <v>1.5765765765765765</v>
      </c>
      <c r="J40" s="79">
        <f>F40/1322000*100000</f>
        <v>1.059001512859304</v>
      </c>
      <c r="K40" s="28">
        <f>G40/126008000*100000</f>
        <v>1.2800774553996572</v>
      </c>
      <c r="L40" s="28">
        <f>H40/125908000*100000</f>
        <v>1.2890364393048892</v>
      </c>
      <c r="M40" s="23">
        <f t="shared" si="4"/>
        <v>0.2612915266890631</v>
      </c>
    </row>
    <row r="41" spans="1:13" ht="18" customHeight="1">
      <c r="A41" s="44" t="s">
        <v>66</v>
      </c>
      <c r="B41" s="5"/>
      <c r="C41" s="20"/>
      <c r="D41" s="21" t="s">
        <v>67</v>
      </c>
      <c r="E41" s="50">
        <v>71</v>
      </c>
      <c r="F41" s="50">
        <v>73</v>
      </c>
      <c r="G41" s="69">
        <v>8222</v>
      </c>
      <c r="H41" s="69">
        <v>8057</v>
      </c>
      <c r="I41" s="92">
        <f>E41/1332000*100000</f>
        <v>5.33033033033033</v>
      </c>
      <c r="J41" s="62">
        <f>F41/1322000*100000</f>
        <v>5.521936459909228</v>
      </c>
      <c r="K41" s="26">
        <f>G41/126008000*100000</f>
        <v>6.524982540791061</v>
      </c>
      <c r="L41" s="26">
        <f>H41/125908000*100000</f>
        <v>6.399116815452553</v>
      </c>
      <c r="M41" s="30">
        <f t="shared" si="4"/>
        <v>0.8834142092820704</v>
      </c>
    </row>
    <row r="42" spans="1:13" ht="3" customHeight="1">
      <c r="A42" s="22"/>
      <c r="C42" s="1"/>
      <c r="D42" s="19"/>
      <c r="H42" s="70"/>
      <c r="J42" s="24"/>
      <c r="K42" s="23"/>
      <c r="L42" s="23"/>
      <c r="M42" s="23"/>
    </row>
    <row r="43" spans="1:13" ht="27.75" customHeight="1">
      <c r="A43" s="36" t="s">
        <v>68</v>
      </c>
      <c r="B43" s="5"/>
      <c r="C43" s="20"/>
      <c r="D43" s="35"/>
      <c r="F43" s="34"/>
      <c r="H43" s="71"/>
      <c r="I43" s="89"/>
      <c r="J43" s="35"/>
      <c r="K43" s="35"/>
      <c r="L43" s="35"/>
      <c r="M43" s="34"/>
    </row>
    <row r="44" spans="1:13" ht="20.25" customHeight="1">
      <c r="A44" s="38"/>
      <c r="B44" s="7"/>
      <c r="D44" s="12"/>
      <c r="E44" s="96" t="s">
        <v>1</v>
      </c>
      <c r="F44" s="98"/>
      <c r="G44" s="98"/>
      <c r="H44" s="97"/>
      <c r="I44" s="99" t="s">
        <v>268</v>
      </c>
      <c r="J44" s="100"/>
      <c r="K44" s="100"/>
      <c r="L44" s="101"/>
      <c r="M44" s="116" t="s">
        <v>279</v>
      </c>
    </row>
    <row r="45" spans="1:13" ht="24" customHeight="1">
      <c r="A45" s="39"/>
      <c r="D45" s="12"/>
      <c r="E45" s="96" t="s">
        <v>2</v>
      </c>
      <c r="F45" s="98"/>
      <c r="G45" s="96" t="s">
        <v>3</v>
      </c>
      <c r="H45" s="97"/>
      <c r="I45" s="108" t="s">
        <v>2</v>
      </c>
      <c r="J45" s="109"/>
      <c r="K45" s="58" t="s">
        <v>3</v>
      </c>
      <c r="L45" s="47"/>
      <c r="M45" s="118"/>
    </row>
    <row r="46" spans="1:13" ht="68.25" customHeight="1">
      <c r="A46" s="40" t="s">
        <v>4</v>
      </c>
      <c r="B46" s="25"/>
      <c r="C46" s="5"/>
      <c r="D46" s="14" t="s">
        <v>5</v>
      </c>
      <c r="E46" s="31" t="s">
        <v>280</v>
      </c>
      <c r="F46" s="31" t="s">
        <v>272</v>
      </c>
      <c r="G46" s="31" t="s">
        <v>281</v>
      </c>
      <c r="H46" s="31" t="s">
        <v>274</v>
      </c>
      <c r="I46" s="31" t="s">
        <v>282</v>
      </c>
      <c r="J46" s="31" t="s">
        <v>275</v>
      </c>
      <c r="K46" s="31" t="s">
        <v>282</v>
      </c>
      <c r="L46" s="31" t="s">
        <v>275</v>
      </c>
      <c r="M46" s="77" t="s">
        <v>6</v>
      </c>
    </row>
    <row r="47" spans="1:13" ht="18" customHeight="1">
      <c r="A47" s="42" t="s">
        <v>264</v>
      </c>
      <c r="C47" s="1"/>
      <c r="D47" s="2" t="s">
        <v>69</v>
      </c>
      <c r="E47" s="85">
        <v>135</v>
      </c>
      <c r="F47" s="85">
        <v>132</v>
      </c>
      <c r="G47" s="80">
        <v>6969</v>
      </c>
      <c r="H47" s="80">
        <v>6940</v>
      </c>
      <c r="I47" s="79">
        <f aca="true" t="shared" si="9" ref="I47:I52">E47/1332000*100000</f>
        <v>10.135135135135135</v>
      </c>
      <c r="J47" s="79">
        <f aca="true" t="shared" si="10" ref="J47:J52">F47/1322000*100000</f>
        <v>9.984871406959153</v>
      </c>
      <c r="K47" s="28">
        <f aca="true" t="shared" si="11" ref="K47:K52">G47/126008000*100000</f>
        <v>5.530601231667831</v>
      </c>
      <c r="L47" s="28">
        <f aca="true" t="shared" si="12" ref="L47:L52">H47/125908000*100000</f>
        <v>5.51196111446453</v>
      </c>
      <c r="M47" s="23">
        <f aca="true" t="shared" si="13" ref="M47:M82">E47/$E$7*100</f>
        <v>1.6797312430011198</v>
      </c>
    </row>
    <row r="48" spans="1:13" ht="24.75" customHeight="1">
      <c r="A48" s="42" t="s">
        <v>70</v>
      </c>
      <c r="C48" s="1"/>
      <c r="D48" s="2" t="s">
        <v>71</v>
      </c>
      <c r="E48" s="17">
        <v>23</v>
      </c>
      <c r="F48" s="17">
        <v>30</v>
      </c>
      <c r="G48" s="68">
        <v>3630</v>
      </c>
      <c r="H48" s="68">
        <v>3567</v>
      </c>
      <c r="I48" s="79">
        <f t="shared" si="9"/>
        <v>1.7267267267267266</v>
      </c>
      <c r="J48" s="79">
        <f t="shared" si="10"/>
        <v>2.26928895612708</v>
      </c>
      <c r="K48" s="28">
        <f t="shared" si="11"/>
        <v>2.880769474953971</v>
      </c>
      <c r="L48" s="28">
        <f t="shared" si="12"/>
        <v>2.8330209359214664</v>
      </c>
      <c r="M48" s="23">
        <f t="shared" si="13"/>
        <v>0.28617643399278336</v>
      </c>
    </row>
    <row r="49" spans="1:13" ht="18" customHeight="1">
      <c r="A49" s="42" t="s">
        <v>72</v>
      </c>
      <c r="C49" s="1"/>
      <c r="D49" s="2" t="s">
        <v>73</v>
      </c>
      <c r="E49" s="17">
        <v>196</v>
      </c>
      <c r="F49" s="17">
        <v>160</v>
      </c>
      <c r="G49" s="68">
        <v>19864</v>
      </c>
      <c r="H49" s="68">
        <v>19497</v>
      </c>
      <c r="I49" s="79">
        <f t="shared" si="9"/>
        <v>14.714714714714715</v>
      </c>
      <c r="J49" s="79">
        <f t="shared" si="10"/>
        <v>12.102874432677762</v>
      </c>
      <c r="K49" s="28">
        <f t="shared" si="11"/>
        <v>15.764078471208176</v>
      </c>
      <c r="L49" s="28">
        <f t="shared" si="12"/>
        <v>15.485116116529529</v>
      </c>
      <c r="M49" s="23">
        <f t="shared" si="13"/>
        <v>2.438720915764589</v>
      </c>
    </row>
    <row r="50" spans="1:13" ht="18" customHeight="1">
      <c r="A50" s="42" t="s">
        <v>74</v>
      </c>
      <c r="C50" s="1" t="s">
        <v>75</v>
      </c>
      <c r="D50" s="2"/>
      <c r="E50" s="17">
        <v>88</v>
      </c>
      <c r="F50" s="17">
        <v>83</v>
      </c>
      <c r="G50" s="68">
        <v>9328</v>
      </c>
      <c r="H50" s="68">
        <v>9195</v>
      </c>
      <c r="I50" s="79">
        <f t="shared" si="9"/>
        <v>6.606606606606607</v>
      </c>
      <c r="J50" s="79">
        <f t="shared" si="10"/>
        <v>6.278366111951589</v>
      </c>
      <c r="K50" s="28">
        <f t="shared" si="11"/>
        <v>7.40270459018475</v>
      </c>
      <c r="L50" s="28">
        <f t="shared" si="12"/>
        <v>7.302951361311434</v>
      </c>
      <c r="M50" s="23">
        <f t="shared" si="13"/>
        <v>1.0949359213636929</v>
      </c>
    </row>
    <row r="51" spans="1:13" ht="18" customHeight="1">
      <c r="A51" s="42" t="s">
        <v>76</v>
      </c>
      <c r="C51" s="1"/>
      <c r="D51" s="2" t="s">
        <v>77</v>
      </c>
      <c r="E51" s="17">
        <v>23</v>
      </c>
      <c r="F51" s="17">
        <v>19</v>
      </c>
      <c r="G51" s="68">
        <v>2731</v>
      </c>
      <c r="H51" s="68">
        <v>2767</v>
      </c>
      <c r="I51" s="79">
        <f t="shared" si="9"/>
        <v>1.7267267267267266</v>
      </c>
      <c r="J51" s="79">
        <f t="shared" si="10"/>
        <v>1.4372163388804842</v>
      </c>
      <c r="K51" s="28">
        <f t="shared" si="11"/>
        <v>2.1673227096692274</v>
      </c>
      <c r="L51" s="28">
        <f t="shared" si="12"/>
        <v>2.197636369412587</v>
      </c>
      <c r="M51" s="23">
        <f t="shared" si="13"/>
        <v>0.28617643399278336</v>
      </c>
    </row>
    <row r="52" spans="1:13" ht="18" customHeight="1">
      <c r="A52" s="42" t="s">
        <v>78</v>
      </c>
      <c r="C52" s="1"/>
      <c r="D52" s="2" t="s">
        <v>79</v>
      </c>
      <c r="E52" s="17">
        <v>65</v>
      </c>
      <c r="F52" s="17">
        <v>64</v>
      </c>
      <c r="G52" s="68">
        <v>6597</v>
      </c>
      <c r="H52" s="68">
        <v>6428</v>
      </c>
      <c r="I52" s="79">
        <f t="shared" si="9"/>
        <v>4.87987987987988</v>
      </c>
      <c r="J52" s="79">
        <f t="shared" si="10"/>
        <v>4.841149773071105</v>
      </c>
      <c r="K52" s="28">
        <f t="shared" si="11"/>
        <v>5.235381880515523</v>
      </c>
      <c r="L52" s="28">
        <f t="shared" si="12"/>
        <v>5.1053149918988465</v>
      </c>
      <c r="M52" s="23">
        <f t="shared" si="13"/>
        <v>0.8087594873709094</v>
      </c>
    </row>
    <row r="53" spans="1:13" ht="7.5" customHeight="1">
      <c r="A53" s="42"/>
      <c r="C53" s="1"/>
      <c r="D53" s="2"/>
      <c r="E53" s="17"/>
      <c r="F53" s="17"/>
      <c r="G53" s="68"/>
      <c r="H53" s="68"/>
      <c r="I53" s="78"/>
      <c r="J53" s="78"/>
      <c r="K53" s="49"/>
      <c r="L53" s="49"/>
      <c r="M53" s="27"/>
    </row>
    <row r="54" spans="1:13" ht="25.5" customHeight="1">
      <c r="A54" s="42" t="s">
        <v>80</v>
      </c>
      <c r="B54" s="110" t="s">
        <v>81</v>
      </c>
      <c r="C54" s="111"/>
      <c r="D54" s="112"/>
      <c r="E54" s="17">
        <v>45</v>
      </c>
      <c r="F54" s="17">
        <v>35</v>
      </c>
      <c r="G54" s="68">
        <v>3944</v>
      </c>
      <c r="H54" s="68">
        <v>3860</v>
      </c>
      <c r="I54" s="79">
        <f>E54/1332000*100000</f>
        <v>3.3783783783783785</v>
      </c>
      <c r="J54" s="79">
        <f>F54/1322000*100000</f>
        <v>2.6475037821482603</v>
      </c>
      <c r="K54" s="28">
        <f>G54/126008000*100000</f>
        <v>3.1299600025395216</v>
      </c>
      <c r="L54" s="28">
        <f>H54/125908000*100000</f>
        <v>3.0657305334053437</v>
      </c>
      <c r="M54" s="23">
        <f t="shared" si="13"/>
        <v>0.5599104143337066</v>
      </c>
    </row>
    <row r="55" spans="1:13" ht="18" customHeight="1">
      <c r="A55" s="42" t="s">
        <v>82</v>
      </c>
      <c r="C55" s="1" t="s">
        <v>83</v>
      </c>
      <c r="D55" s="2"/>
      <c r="E55" s="17">
        <v>21</v>
      </c>
      <c r="F55" s="17">
        <v>14</v>
      </c>
      <c r="G55" s="68">
        <v>1612</v>
      </c>
      <c r="H55" s="68">
        <v>1596</v>
      </c>
      <c r="I55" s="79">
        <f>E55/1332000*100000</f>
        <v>1.5765765765765765</v>
      </c>
      <c r="J55" s="79">
        <f>F55/1322000*100000</f>
        <v>1.059001512859304</v>
      </c>
      <c r="K55" s="28">
        <f>G55/126008000*100000</f>
        <v>1.2792838549933336</v>
      </c>
      <c r="L55" s="28">
        <f>H55/125908000*100000</f>
        <v>1.2675922101852146</v>
      </c>
      <c r="M55" s="23">
        <f t="shared" si="13"/>
        <v>0.2612915266890631</v>
      </c>
    </row>
    <row r="56" spans="1:13" ht="18" customHeight="1">
      <c r="A56" s="42" t="s">
        <v>84</v>
      </c>
      <c r="C56" s="1" t="s">
        <v>85</v>
      </c>
      <c r="D56" s="2"/>
      <c r="E56" s="17">
        <v>24</v>
      </c>
      <c r="F56" s="17">
        <v>21</v>
      </c>
      <c r="G56" s="68">
        <v>2332</v>
      </c>
      <c r="H56" s="68">
        <v>2264</v>
      </c>
      <c r="I56" s="79">
        <f>E56/1332000*100000</f>
        <v>1.8018018018018018</v>
      </c>
      <c r="J56" s="79">
        <f>F56/1322000*100000</f>
        <v>1.588502269288956</v>
      </c>
      <c r="K56" s="28">
        <f>G56/126008000*100000</f>
        <v>1.8506761475461875</v>
      </c>
      <c r="L56" s="28">
        <f>H56/125908000*100000</f>
        <v>1.798138323220129</v>
      </c>
      <c r="M56" s="23">
        <f t="shared" si="13"/>
        <v>0.2986188876446435</v>
      </c>
    </row>
    <row r="57" spans="1:13" ht="9.75" customHeight="1">
      <c r="A57" s="42"/>
      <c r="C57" s="1"/>
      <c r="D57" s="2"/>
      <c r="E57" s="17"/>
      <c r="F57" s="17"/>
      <c r="G57" s="68"/>
      <c r="H57" s="68"/>
      <c r="I57" s="79"/>
      <c r="J57" s="79"/>
      <c r="K57" s="49"/>
      <c r="L57" s="49"/>
      <c r="M57" s="27"/>
    </row>
    <row r="58" spans="1:13" ht="18" customHeight="1">
      <c r="A58" s="42" t="s">
        <v>86</v>
      </c>
      <c r="B58" s="1" t="s">
        <v>87</v>
      </c>
      <c r="C58" s="1"/>
      <c r="D58" s="2"/>
      <c r="E58" s="17">
        <v>180</v>
      </c>
      <c r="F58" s="17">
        <v>204</v>
      </c>
      <c r="G58" s="68">
        <v>17645</v>
      </c>
      <c r="H58" s="68">
        <v>16976</v>
      </c>
      <c r="I58" s="79">
        <f>E58/1332000*100000</f>
        <v>13.513513513513514</v>
      </c>
      <c r="J58" s="79">
        <f>F58/1322000*100000</f>
        <v>15.431164901664145</v>
      </c>
      <c r="K58" s="28">
        <f>G58/126008000*100000</f>
        <v>14.003079169576534</v>
      </c>
      <c r="L58" s="28">
        <f>H58/125908000*100000</f>
        <v>13.482860501318422</v>
      </c>
      <c r="M58" s="23">
        <f t="shared" si="13"/>
        <v>2.2396416573348263</v>
      </c>
    </row>
    <row r="59" spans="1:13" ht="18" customHeight="1">
      <c r="A59" s="42" t="s">
        <v>88</v>
      </c>
      <c r="C59" s="1" t="s">
        <v>89</v>
      </c>
      <c r="D59" s="2"/>
      <c r="E59" s="17">
        <v>127</v>
      </c>
      <c r="F59" s="17">
        <v>139</v>
      </c>
      <c r="G59" s="68">
        <v>12635</v>
      </c>
      <c r="H59" s="68">
        <v>12147</v>
      </c>
      <c r="I59" s="79">
        <f>E59/1332000*100000</f>
        <v>9.534534534534535</v>
      </c>
      <c r="J59" s="79">
        <f>F59/1322000*100000</f>
        <v>10.514372163388806</v>
      </c>
      <c r="K59" s="28">
        <f>G59/126008000*100000</f>
        <v>10.027141133896261</v>
      </c>
      <c r="L59" s="28">
        <f>H59/125908000*100000</f>
        <v>9.647520411729198</v>
      </c>
      <c r="M59" s="23">
        <f t="shared" si="13"/>
        <v>1.5801916137862388</v>
      </c>
    </row>
    <row r="60" spans="1:13" ht="18" customHeight="1">
      <c r="A60" s="42" t="s">
        <v>90</v>
      </c>
      <c r="C60" s="1" t="s">
        <v>91</v>
      </c>
      <c r="D60" s="2"/>
      <c r="E60" s="17">
        <v>53</v>
      </c>
      <c r="F60" s="17">
        <v>65</v>
      </c>
      <c r="G60" s="68">
        <v>5010</v>
      </c>
      <c r="H60" s="68">
        <v>4829</v>
      </c>
      <c r="I60" s="79">
        <f>E60/1332000*100000</f>
        <v>3.978978978978979</v>
      </c>
      <c r="J60" s="79">
        <f>F60/1322000*100000</f>
        <v>4.9167927382753405</v>
      </c>
      <c r="K60" s="28">
        <f>G60/126008000*100000</f>
        <v>3.9759380356802745</v>
      </c>
      <c r="L60" s="28">
        <f>H60/125908000*100000</f>
        <v>3.835340089589224</v>
      </c>
      <c r="M60" s="23">
        <f t="shared" si="13"/>
        <v>0.6594500435485878</v>
      </c>
    </row>
    <row r="61" spans="1:13" ht="9" customHeight="1">
      <c r="A61" s="42"/>
      <c r="C61" s="1"/>
      <c r="D61" s="2"/>
      <c r="E61" s="17"/>
      <c r="F61" s="17"/>
      <c r="G61" s="68"/>
      <c r="H61" s="68"/>
      <c r="I61" s="78"/>
      <c r="J61" s="78"/>
      <c r="K61" s="49"/>
      <c r="L61" s="49"/>
      <c r="M61" s="27"/>
    </row>
    <row r="62" spans="1:13" ht="18" customHeight="1">
      <c r="A62" s="42" t="s">
        <v>92</v>
      </c>
      <c r="B62" s="1" t="s">
        <v>93</v>
      </c>
      <c r="C62" s="1"/>
      <c r="D62" s="2"/>
      <c r="E62" s="17">
        <v>63</v>
      </c>
      <c r="F62" s="17">
        <v>58</v>
      </c>
      <c r="G62" s="68">
        <v>4047</v>
      </c>
      <c r="H62" s="68">
        <v>4193</v>
      </c>
      <c r="I62" s="79">
        <f>E62/1332000*100000</f>
        <v>4.72972972972973</v>
      </c>
      <c r="J62" s="79">
        <f>F62/1322000*100000</f>
        <v>4.387291981845689</v>
      </c>
      <c r="K62" s="28">
        <f>G62/126008000*100000</f>
        <v>3.2117008443908324</v>
      </c>
      <c r="L62" s="28">
        <f>H62/125908000*100000</f>
        <v>3.3302093592146647</v>
      </c>
      <c r="M62" s="23">
        <f t="shared" si="13"/>
        <v>0.7838745800671892</v>
      </c>
    </row>
    <row r="63" spans="1:13" ht="18" customHeight="1">
      <c r="A63" s="42" t="s">
        <v>94</v>
      </c>
      <c r="C63" s="1" t="s">
        <v>95</v>
      </c>
      <c r="D63" s="2"/>
      <c r="E63" s="17">
        <v>38</v>
      </c>
      <c r="F63" s="17">
        <v>26</v>
      </c>
      <c r="G63" s="68">
        <v>2951</v>
      </c>
      <c r="H63" s="68">
        <v>3095</v>
      </c>
      <c r="I63" s="79">
        <f>E63/1332000*100000</f>
        <v>2.8528528528528527</v>
      </c>
      <c r="J63" s="79">
        <f>F63/1322000*100000</f>
        <v>1.9667170953101363</v>
      </c>
      <c r="K63" s="28">
        <f>G63/126008000*100000</f>
        <v>2.341914799060377</v>
      </c>
      <c r="L63" s="28">
        <f>H63/125908000*100000</f>
        <v>2.4581440416812277</v>
      </c>
      <c r="M63" s="23">
        <f t="shared" si="13"/>
        <v>0.4728132387706856</v>
      </c>
    </row>
    <row r="64" spans="1:13" ht="18" customHeight="1">
      <c r="A64" s="42" t="s">
        <v>96</v>
      </c>
      <c r="C64" s="1" t="s">
        <v>97</v>
      </c>
      <c r="D64" s="2"/>
      <c r="E64" s="17">
        <v>25</v>
      </c>
      <c r="F64" s="17">
        <v>32</v>
      </c>
      <c r="G64" s="68">
        <v>1096</v>
      </c>
      <c r="H64" s="68">
        <v>1098</v>
      </c>
      <c r="I64" s="79">
        <f>E64/1332000*100000</f>
        <v>1.8768768768768769</v>
      </c>
      <c r="J64" s="79">
        <f>F64/1322000*100000</f>
        <v>2.4205748865355523</v>
      </c>
      <c r="K64" s="28">
        <f>G64/126008000*100000</f>
        <v>0.8697860453304551</v>
      </c>
      <c r="L64" s="28">
        <f>H64/125908000*100000</f>
        <v>0.8720653175334371</v>
      </c>
      <c r="M64" s="23">
        <f t="shared" si="13"/>
        <v>0.31106134129650365</v>
      </c>
    </row>
    <row r="65" spans="1:13" ht="9.75" customHeight="1">
      <c r="A65" s="42"/>
      <c r="C65" s="1"/>
      <c r="D65" s="2"/>
      <c r="E65" s="17"/>
      <c r="F65" s="17"/>
      <c r="G65" s="68"/>
      <c r="H65" s="68"/>
      <c r="I65" s="78"/>
      <c r="J65" s="78"/>
      <c r="K65" s="28"/>
      <c r="L65" s="28"/>
      <c r="M65" s="27"/>
    </row>
    <row r="66" spans="1:13" ht="18" customHeight="1">
      <c r="A66" s="42" t="s">
        <v>98</v>
      </c>
      <c r="B66" s="1" t="s">
        <v>99</v>
      </c>
      <c r="C66" s="1"/>
      <c r="D66" s="2"/>
      <c r="E66" s="17">
        <v>79</v>
      </c>
      <c r="F66" s="17">
        <v>101</v>
      </c>
      <c r="G66" s="68">
        <v>10465</v>
      </c>
      <c r="H66" s="68">
        <v>10146</v>
      </c>
      <c r="I66" s="79">
        <f aca="true" t="shared" si="14" ref="I66:I71">E66/1332000*100000</f>
        <v>5.930930930930931</v>
      </c>
      <c r="J66" s="79">
        <f aca="true" t="shared" si="15" ref="J66:J71">F66/1322000*100000</f>
        <v>7.639939485627837</v>
      </c>
      <c r="K66" s="28">
        <f aca="true" t="shared" si="16" ref="K66:K71">G66/126008000*100000</f>
        <v>8.305028252174464</v>
      </c>
      <c r="L66" s="28">
        <f aca="true" t="shared" si="17" ref="L66:L71">H66/125908000*100000</f>
        <v>8.058264764748865</v>
      </c>
      <c r="M66" s="23">
        <f t="shared" si="13"/>
        <v>0.9829538384969517</v>
      </c>
    </row>
    <row r="67" spans="1:13" ht="18" customHeight="1">
      <c r="A67" s="42" t="s">
        <v>100</v>
      </c>
      <c r="C67" s="1" t="s">
        <v>101</v>
      </c>
      <c r="D67" s="2"/>
      <c r="E67" s="17">
        <v>2</v>
      </c>
      <c r="F67" s="17">
        <v>4</v>
      </c>
      <c r="G67" s="68">
        <v>306</v>
      </c>
      <c r="H67" s="68">
        <v>358</v>
      </c>
      <c r="I67" s="79">
        <f t="shared" si="14"/>
        <v>0.15015015015015015</v>
      </c>
      <c r="J67" s="79">
        <f t="shared" si="15"/>
        <v>0.30257186081694404</v>
      </c>
      <c r="K67" s="28">
        <f t="shared" si="16"/>
        <v>0.24284172433496284</v>
      </c>
      <c r="L67" s="28">
        <f t="shared" si="17"/>
        <v>0.28433459351272355</v>
      </c>
      <c r="M67" s="23">
        <f t="shared" si="13"/>
        <v>0.024884907303720297</v>
      </c>
    </row>
    <row r="68" spans="1:13" ht="18" customHeight="1">
      <c r="A68" s="42" t="s">
        <v>102</v>
      </c>
      <c r="C68" s="3" t="s">
        <v>103</v>
      </c>
      <c r="D68" s="18"/>
      <c r="E68" s="17">
        <v>8</v>
      </c>
      <c r="F68" s="17">
        <v>8</v>
      </c>
      <c r="G68" s="68">
        <v>1488</v>
      </c>
      <c r="H68" s="68">
        <v>1400</v>
      </c>
      <c r="I68" s="79">
        <f t="shared" si="14"/>
        <v>0.6006006006006006</v>
      </c>
      <c r="J68" s="79">
        <f t="shared" si="15"/>
        <v>0.6051437216338881</v>
      </c>
      <c r="K68" s="28">
        <f t="shared" si="16"/>
        <v>1.1808774046092312</v>
      </c>
      <c r="L68" s="28">
        <f t="shared" si="17"/>
        <v>1.111922991390539</v>
      </c>
      <c r="M68" s="23">
        <f t="shared" si="13"/>
        <v>0.09953962921488119</v>
      </c>
    </row>
    <row r="69" spans="1:13" ht="18" customHeight="1">
      <c r="A69" s="42" t="s">
        <v>104</v>
      </c>
      <c r="C69" s="1" t="s">
        <v>105</v>
      </c>
      <c r="D69" s="2"/>
      <c r="E69" s="17">
        <v>26</v>
      </c>
      <c r="F69" s="17">
        <v>32</v>
      </c>
      <c r="G69" s="68">
        <v>3034</v>
      </c>
      <c r="H69" s="68">
        <v>2967</v>
      </c>
      <c r="I69" s="79">
        <f t="shared" si="14"/>
        <v>1.951951951951952</v>
      </c>
      <c r="J69" s="79">
        <f t="shared" si="15"/>
        <v>2.4205748865355523</v>
      </c>
      <c r="K69" s="28">
        <f t="shared" si="16"/>
        <v>2.40778363278522</v>
      </c>
      <c r="L69" s="28">
        <f t="shared" si="17"/>
        <v>2.356482511039807</v>
      </c>
      <c r="M69" s="23">
        <f t="shared" si="13"/>
        <v>0.3235037949483638</v>
      </c>
    </row>
    <row r="70" spans="1:13" ht="18" customHeight="1">
      <c r="A70" s="42" t="s">
        <v>106</v>
      </c>
      <c r="C70" s="1" t="s">
        <v>107</v>
      </c>
      <c r="D70" s="2"/>
      <c r="E70" s="17">
        <v>6</v>
      </c>
      <c r="F70" s="17">
        <v>8</v>
      </c>
      <c r="G70" s="68">
        <v>1228</v>
      </c>
      <c r="H70" s="68">
        <v>1064</v>
      </c>
      <c r="I70" s="79">
        <f t="shared" si="14"/>
        <v>0.45045045045045046</v>
      </c>
      <c r="J70" s="79">
        <f t="shared" si="15"/>
        <v>0.6051437216338881</v>
      </c>
      <c r="K70" s="28">
        <f t="shared" si="16"/>
        <v>0.974541298965145</v>
      </c>
      <c r="L70" s="28">
        <f t="shared" si="17"/>
        <v>0.8450614734568097</v>
      </c>
      <c r="M70" s="23">
        <f t="shared" si="13"/>
        <v>0.07465472191116088</v>
      </c>
    </row>
    <row r="71" spans="1:13" ht="18" customHeight="1">
      <c r="A71" s="42" t="s">
        <v>108</v>
      </c>
      <c r="C71" s="1" t="s">
        <v>109</v>
      </c>
      <c r="D71" s="2"/>
      <c r="E71" s="17">
        <v>37</v>
      </c>
      <c r="F71" s="17">
        <v>49</v>
      </c>
      <c r="G71" s="68">
        <v>4409</v>
      </c>
      <c r="H71" s="68">
        <v>4357</v>
      </c>
      <c r="I71" s="79">
        <f t="shared" si="14"/>
        <v>2.777777777777778</v>
      </c>
      <c r="J71" s="79">
        <f t="shared" si="15"/>
        <v>3.7065052950075645</v>
      </c>
      <c r="K71" s="28">
        <f t="shared" si="16"/>
        <v>3.498984191479906</v>
      </c>
      <c r="L71" s="28">
        <f t="shared" si="17"/>
        <v>3.4604631953489853</v>
      </c>
      <c r="M71" s="23">
        <f t="shared" si="13"/>
        <v>0.46037078511882545</v>
      </c>
    </row>
    <row r="72" spans="1:13" ht="8.25" customHeight="1">
      <c r="A72" s="42"/>
      <c r="C72" s="1"/>
      <c r="D72" s="2"/>
      <c r="E72" s="17"/>
      <c r="F72" s="17"/>
      <c r="G72" s="68"/>
      <c r="H72" s="68"/>
      <c r="I72" s="79"/>
      <c r="J72" s="79"/>
      <c r="K72" s="49"/>
      <c r="L72" s="64"/>
      <c r="M72" s="23"/>
    </row>
    <row r="73" spans="1:13" ht="18" customHeight="1">
      <c r="A73" s="42" t="s">
        <v>110</v>
      </c>
      <c r="B73" s="1" t="s">
        <v>111</v>
      </c>
      <c r="C73" s="1"/>
      <c r="D73" s="2"/>
      <c r="E73" s="17">
        <v>0</v>
      </c>
      <c r="F73" s="17">
        <v>0</v>
      </c>
      <c r="G73" s="68">
        <v>7</v>
      </c>
      <c r="H73" s="68">
        <v>8</v>
      </c>
      <c r="I73" s="79">
        <f aca="true" t="shared" si="18" ref="I73:I82">E73/1332000*100000</f>
        <v>0</v>
      </c>
      <c r="J73" s="79">
        <f aca="true" t="shared" si="19" ref="J73:J82">F73/1322000*100000</f>
        <v>0</v>
      </c>
      <c r="K73" s="28">
        <f aca="true" t="shared" si="20" ref="K73:K82">G73/126008000*100000</f>
        <v>0.005555202844263856</v>
      </c>
      <c r="L73" s="28">
        <f aca="true" t="shared" si="21" ref="L73:L82">H73/125908000*100000</f>
        <v>0.006353845665088794</v>
      </c>
      <c r="M73" s="23">
        <f t="shared" si="13"/>
        <v>0</v>
      </c>
    </row>
    <row r="74" spans="1:13" ht="18" customHeight="1">
      <c r="A74" s="42" t="s">
        <v>112</v>
      </c>
      <c r="B74" s="1" t="s">
        <v>113</v>
      </c>
      <c r="C74" s="1"/>
      <c r="D74" s="2"/>
      <c r="E74" s="17">
        <v>1</v>
      </c>
      <c r="F74" s="17">
        <v>1</v>
      </c>
      <c r="G74" s="68">
        <v>9</v>
      </c>
      <c r="H74" s="68">
        <v>11</v>
      </c>
      <c r="I74" s="79">
        <f t="shared" si="18"/>
        <v>0.07507507507507508</v>
      </c>
      <c r="J74" s="79">
        <f t="shared" si="19"/>
        <v>0.07564296520423601</v>
      </c>
      <c r="K74" s="28">
        <f t="shared" si="20"/>
        <v>0.007142403656910672</v>
      </c>
      <c r="L74" s="28">
        <f t="shared" si="21"/>
        <v>0.008736537789497094</v>
      </c>
      <c r="M74" s="23">
        <f t="shared" si="13"/>
        <v>0.012442453651860148</v>
      </c>
    </row>
    <row r="75" spans="1:13" ht="18" customHeight="1">
      <c r="A75" s="42" t="s">
        <v>114</v>
      </c>
      <c r="B75" s="1" t="s">
        <v>115</v>
      </c>
      <c r="C75" s="1"/>
      <c r="D75" s="2"/>
      <c r="E75" s="17">
        <v>2160</v>
      </c>
      <c r="F75" s="17">
        <v>2094</v>
      </c>
      <c r="G75" s="68">
        <v>303089</v>
      </c>
      <c r="H75" s="68">
        <v>300106</v>
      </c>
      <c r="I75" s="79">
        <f t="shared" si="18"/>
        <v>162.16216216216216</v>
      </c>
      <c r="J75" s="79">
        <f t="shared" si="19"/>
        <v>158.3963691376702</v>
      </c>
      <c r="K75" s="28">
        <f t="shared" si="20"/>
        <v>240.5315535521554</v>
      </c>
      <c r="L75" s="28">
        <f t="shared" si="21"/>
        <v>238.35340089589224</v>
      </c>
      <c r="M75" s="23">
        <f t="shared" si="13"/>
        <v>26.875699888017916</v>
      </c>
    </row>
    <row r="76" spans="1:13" ht="18" customHeight="1">
      <c r="A76" s="42" t="s">
        <v>116</v>
      </c>
      <c r="C76" s="1" t="s">
        <v>117</v>
      </c>
      <c r="D76" s="2"/>
      <c r="E76" s="17">
        <v>55</v>
      </c>
      <c r="F76" s="17">
        <v>44</v>
      </c>
      <c r="G76" s="68">
        <v>5621</v>
      </c>
      <c r="H76" s="68">
        <v>5857</v>
      </c>
      <c r="I76" s="79">
        <f t="shared" si="18"/>
        <v>4.129129129129129</v>
      </c>
      <c r="J76" s="79">
        <f t="shared" si="19"/>
        <v>3.328290468986384</v>
      </c>
      <c r="K76" s="28">
        <f t="shared" si="20"/>
        <v>4.460827883943876</v>
      </c>
      <c r="L76" s="28">
        <f t="shared" si="21"/>
        <v>4.651809257553134</v>
      </c>
      <c r="M76" s="23">
        <f t="shared" si="13"/>
        <v>0.6843349508523081</v>
      </c>
    </row>
    <row r="77" spans="1:13" ht="18" customHeight="1">
      <c r="A77" s="42" t="s">
        <v>118</v>
      </c>
      <c r="B77" s="1"/>
      <c r="C77" s="1"/>
      <c r="D77" s="2" t="s">
        <v>119</v>
      </c>
      <c r="E77" s="17">
        <v>23</v>
      </c>
      <c r="F77" s="17">
        <v>21</v>
      </c>
      <c r="G77" s="68">
        <v>3335</v>
      </c>
      <c r="H77" s="68">
        <v>3580</v>
      </c>
      <c r="I77" s="79">
        <f t="shared" si="18"/>
        <v>1.7267267267267266</v>
      </c>
      <c r="J77" s="79">
        <f t="shared" si="19"/>
        <v>1.588502269288956</v>
      </c>
      <c r="K77" s="28">
        <f t="shared" si="20"/>
        <v>2.646657355088566</v>
      </c>
      <c r="L77" s="28">
        <f t="shared" si="21"/>
        <v>2.843345935127236</v>
      </c>
      <c r="M77" s="23">
        <f t="shared" si="13"/>
        <v>0.28617643399278336</v>
      </c>
    </row>
    <row r="78" spans="1:13" ht="18" customHeight="1">
      <c r="A78" s="42" t="s">
        <v>120</v>
      </c>
      <c r="B78" s="1"/>
      <c r="C78" s="1"/>
      <c r="D78" s="2" t="s">
        <v>121</v>
      </c>
      <c r="E78" s="17">
        <v>32</v>
      </c>
      <c r="F78" s="17">
        <v>23</v>
      </c>
      <c r="G78" s="68">
        <v>2286</v>
      </c>
      <c r="H78" s="68">
        <v>2277</v>
      </c>
      <c r="I78" s="79">
        <f t="shared" si="18"/>
        <v>2.4024024024024024</v>
      </c>
      <c r="J78" s="79">
        <f t="shared" si="19"/>
        <v>1.7397881996974283</v>
      </c>
      <c r="K78" s="28">
        <f t="shared" si="20"/>
        <v>1.8141705288553107</v>
      </c>
      <c r="L78" s="28">
        <f t="shared" si="21"/>
        <v>1.8084633224258984</v>
      </c>
      <c r="M78" s="23">
        <f t="shared" si="13"/>
        <v>0.39815851685952475</v>
      </c>
    </row>
    <row r="79" spans="1:13" ht="18" customHeight="1">
      <c r="A79" s="42" t="s">
        <v>122</v>
      </c>
      <c r="C79" s="1" t="s">
        <v>123</v>
      </c>
      <c r="D79" s="2"/>
      <c r="E79" s="17">
        <v>1150</v>
      </c>
      <c r="F79" s="17">
        <v>1113</v>
      </c>
      <c r="G79" s="68">
        <v>152518</v>
      </c>
      <c r="H79" s="68">
        <v>148292</v>
      </c>
      <c r="I79" s="79">
        <f t="shared" si="18"/>
        <v>86.33633633633634</v>
      </c>
      <c r="J79" s="79">
        <f t="shared" si="19"/>
        <v>84.19062027231467</v>
      </c>
      <c r="K79" s="28">
        <f t="shared" si="20"/>
        <v>121.03834677163354</v>
      </c>
      <c r="L79" s="28">
        <f t="shared" si="21"/>
        <v>117.77806017091845</v>
      </c>
      <c r="M79" s="23">
        <f t="shared" si="13"/>
        <v>14.308821699639168</v>
      </c>
    </row>
    <row r="80" spans="1:13" ht="18" customHeight="1">
      <c r="A80" s="42" t="s">
        <v>124</v>
      </c>
      <c r="D80" s="2" t="s">
        <v>125</v>
      </c>
      <c r="E80" s="17">
        <v>27</v>
      </c>
      <c r="F80" s="17">
        <v>20</v>
      </c>
      <c r="G80" s="68">
        <v>2398</v>
      </c>
      <c r="H80" s="68">
        <v>2405</v>
      </c>
      <c r="I80" s="79">
        <f t="shared" si="18"/>
        <v>2.0270270270270268</v>
      </c>
      <c r="J80" s="79">
        <f t="shared" si="19"/>
        <v>1.5128593040847202</v>
      </c>
      <c r="K80" s="28">
        <f t="shared" si="20"/>
        <v>1.9030537743635325</v>
      </c>
      <c r="L80" s="28">
        <f t="shared" si="21"/>
        <v>1.910124853067319</v>
      </c>
      <c r="M80" s="23">
        <f t="shared" si="13"/>
        <v>0.33594624860022393</v>
      </c>
    </row>
    <row r="81" spans="1:13" ht="18" customHeight="1">
      <c r="A81" s="42" t="s">
        <v>126</v>
      </c>
      <c r="D81" s="2" t="s">
        <v>127</v>
      </c>
      <c r="E81" s="17">
        <v>418</v>
      </c>
      <c r="F81" s="17">
        <v>453</v>
      </c>
      <c r="G81" s="68">
        <v>45675</v>
      </c>
      <c r="H81" s="68">
        <v>46061</v>
      </c>
      <c r="I81" s="79">
        <f t="shared" si="18"/>
        <v>31.381381381381384</v>
      </c>
      <c r="J81" s="79">
        <f t="shared" si="19"/>
        <v>34.266263237518906</v>
      </c>
      <c r="K81" s="28">
        <f t="shared" si="20"/>
        <v>36.24769855882167</v>
      </c>
      <c r="L81" s="28">
        <f t="shared" si="21"/>
        <v>36.583060647456875</v>
      </c>
      <c r="M81" s="23">
        <f t="shared" si="13"/>
        <v>5.200945626477541</v>
      </c>
    </row>
    <row r="82" spans="1:13" ht="18" customHeight="1">
      <c r="A82" s="44" t="s">
        <v>128</v>
      </c>
      <c r="B82" s="5"/>
      <c r="C82" s="5"/>
      <c r="D82" s="21" t="s">
        <v>129</v>
      </c>
      <c r="E82" s="50">
        <v>134</v>
      </c>
      <c r="F82" s="50">
        <v>125</v>
      </c>
      <c r="G82" s="69">
        <v>25862</v>
      </c>
      <c r="H82" s="69">
        <v>24896</v>
      </c>
      <c r="I82" s="92">
        <f t="shared" si="18"/>
        <v>10.06006006006006</v>
      </c>
      <c r="J82" s="62">
        <f t="shared" si="19"/>
        <v>9.4553706505295</v>
      </c>
      <c r="K82" s="26">
        <f t="shared" si="20"/>
        <v>20.52409370833598</v>
      </c>
      <c r="L82" s="26">
        <f t="shared" si="21"/>
        <v>19.77316770975633</v>
      </c>
      <c r="M82" s="30">
        <f t="shared" si="13"/>
        <v>1.6672887893492596</v>
      </c>
    </row>
    <row r="83" spans="1:13" ht="3" customHeight="1">
      <c r="A83" s="22"/>
      <c r="B83" s="22"/>
      <c r="C83" s="22"/>
      <c r="D83" s="22"/>
      <c r="E83" s="17"/>
      <c r="F83" s="22"/>
      <c r="H83" s="72"/>
      <c r="I83" s="57"/>
      <c r="J83" s="22"/>
      <c r="K83" s="22"/>
      <c r="L83" s="22"/>
      <c r="M83" s="22"/>
    </row>
    <row r="84" spans="1:13" ht="27.75" customHeight="1">
      <c r="A84" s="59"/>
      <c r="B84" s="59"/>
      <c r="C84" s="59"/>
      <c r="D84" s="60"/>
      <c r="F84" s="37"/>
      <c r="H84" s="73"/>
      <c r="I84" s="61"/>
      <c r="J84" s="60"/>
      <c r="K84" s="60"/>
      <c r="L84" s="60"/>
      <c r="M84" s="60" t="s">
        <v>0</v>
      </c>
    </row>
    <row r="85" spans="1:13" ht="19.5" customHeight="1">
      <c r="A85" s="46"/>
      <c r="B85" s="49"/>
      <c r="D85" s="2"/>
      <c r="E85" s="96" t="s">
        <v>1</v>
      </c>
      <c r="F85" s="98"/>
      <c r="G85" s="98"/>
      <c r="H85" s="97"/>
      <c r="I85" s="113" t="s">
        <v>268</v>
      </c>
      <c r="J85" s="114"/>
      <c r="K85" s="114"/>
      <c r="L85" s="115"/>
      <c r="M85" s="117" t="s">
        <v>283</v>
      </c>
    </row>
    <row r="86" spans="1:13" ht="24" customHeight="1">
      <c r="A86" s="39"/>
      <c r="D86" s="12"/>
      <c r="E86" s="96" t="s">
        <v>2</v>
      </c>
      <c r="F86" s="98"/>
      <c r="G86" s="96" t="s">
        <v>3</v>
      </c>
      <c r="H86" s="97"/>
      <c r="I86" s="96" t="s">
        <v>266</v>
      </c>
      <c r="J86" s="98"/>
      <c r="K86" s="58" t="s">
        <v>3</v>
      </c>
      <c r="L86" s="11"/>
      <c r="M86" s="119"/>
    </row>
    <row r="87" spans="1:13" ht="60" customHeight="1">
      <c r="A87" s="40" t="s">
        <v>4</v>
      </c>
      <c r="B87" s="25"/>
      <c r="C87" s="5"/>
      <c r="D87" s="53" t="s">
        <v>5</v>
      </c>
      <c r="E87" s="31" t="s">
        <v>277</v>
      </c>
      <c r="F87" s="31" t="s">
        <v>273</v>
      </c>
      <c r="G87" s="31" t="s">
        <v>276</v>
      </c>
      <c r="H87" s="31" t="s">
        <v>274</v>
      </c>
      <c r="I87" s="31" t="s">
        <v>278</v>
      </c>
      <c r="J87" s="31" t="s">
        <v>275</v>
      </c>
      <c r="K87" s="31" t="s">
        <v>278</v>
      </c>
      <c r="L87" s="31" t="s">
        <v>275</v>
      </c>
      <c r="M87" s="32" t="s">
        <v>6</v>
      </c>
    </row>
    <row r="88" spans="1:13" ht="17.25" customHeight="1">
      <c r="A88" s="42" t="s">
        <v>130</v>
      </c>
      <c r="D88" s="2" t="s">
        <v>131</v>
      </c>
      <c r="E88" s="17">
        <v>72</v>
      </c>
      <c r="F88" s="17">
        <v>53</v>
      </c>
      <c r="G88" s="86">
        <v>6332</v>
      </c>
      <c r="H88" s="86">
        <v>6122</v>
      </c>
      <c r="I88" s="79">
        <f aca="true" t="shared" si="22" ref="I88:I99">E88/1332000*100000</f>
        <v>5.405405405405405</v>
      </c>
      <c r="J88" s="87">
        <f aca="true" t="shared" si="23" ref="J88:J99">F88/1322000*100000</f>
        <v>4.009077155824508</v>
      </c>
      <c r="K88" s="28">
        <f aca="true" t="shared" si="24" ref="K88:K99">G88/126008000*100000</f>
        <v>5.02507777283982</v>
      </c>
      <c r="L88" s="28">
        <f aca="true" t="shared" si="25" ref="L88:L99">H88/125908000*100000</f>
        <v>4.8622803952092</v>
      </c>
      <c r="M88" s="23">
        <f aca="true" t="shared" si="26" ref="M88:M125">E88/$E$7*100</f>
        <v>0.8958566629339306</v>
      </c>
    </row>
    <row r="89" spans="1:13" ht="17.25" customHeight="1">
      <c r="A89" s="42" t="s">
        <v>132</v>
      </c>
      <c r="D89" s="2" t="s">
        <v>133</v>
      </c>
      <c r="E89" s="17">
        <v>36</v>
      </c>
      <c r="F89" s="17">
        <v>46</v>
      </c>
      <c r="G89" s="75">
        <v>3381</v>
      </c>
      <c r="H89" s="75">
        <v>3383</v>
      </c>
      <c r="I89" s="79">
        <f t="shared" si="22"/>
        <v>2.7027027027027026</v>
      </c>
      <c r="J89" s="88">
        <f t="shared" si="23"/>
        <v>3.4795763993948565</v>
      </c>
      <c r="K89" s="28">
        <f t="shared" si="24"/>
        <v>2.6831629737794427</v>
      </c>
      <c r="L89" s="28">
        <f t="shared" si="25"/>
        <v>2.6868824856244244</v>
      </c>
      <c r="M89" s="23">
        <f t="shared" si="26"/>
        <v>0.4479283314669653</v>
      </c>
    </row>
    <row r="90" spans="1:13" ht="17.25" customHeight="1">
      <c r="A90" s="42" t="s">
        <v>134</v>
      </c>
      <c r="D90" s="2" t="s">
        <v>135</v>
      </c>
      <c r="E90" s="17">
        <v>147</v>
      </c>
      <c r="F90" s="17">
        <v>138</v>
      </c>
      <c r="G90" s="75">
        <v>17107</v>
      </c>
      <c r="H90" s="75">
        <v>15602</v>
      </c>
      <c r="I90" s="79">
        <f t="shared" si="22"/>
        <v>11.036036036036036</v>
      </c>
      <c r="J90" s="88">
        <f t="shared" si="23"/>
        <v>10.438729198184568</v>
      </c>
      <c r="K90" s="28">
        <f t="shared" si="24"/>
        <v>13.576122150974541</v>
      </c>
      <c r="L90" s="28">
        <f t="shared" si="25"/>
        <v>12.391587508339422</v>
      </c>
      <c r="M90" s="23">
        <f t="shared" si="26"/>
        <v>1.8290406868234417</v>
      </c>
    </row>
    <row r="91" spans="1:13" ht="17.25" customHeight="1">
      <c r="A91" s="42" t="s">
        <v>136</v>
      </c>
      <c r="D91" s="2" t="s">
        <v>137</v>
      </c>
      <c r="E91" s="17">
        <v>281</v>
      </c>
      <c r="F91" s="17">
        <v>244</v>
      </c>
      <c r="G91" s="75">
        <v>48422</v>
      </c>
      <c r="H91" s="75">
        <v>46495</v>
      </c>
      <c r="I91" s="79">
        <f t="shared" si="22"/>
        <v>21.096096096096094</v>
      </c>
      <c r="J91" s="88">
        <f t="shared" si="23"/>
        <v>18.456883509833585</v>
      </c>
      <c r="K91" s="28">
        <f t="shared" si="24"/>
        <v>38.42771887499206</v>
      </c>
      <c r="L91" s="28">
        <f t="shared" si="25"/>
        <v>36.927756774787944</v>
      </c>
      <c r="M91" s="23">
        <f t="shared" si="26"/>
        <v>3.4963294761727015</v>
      </c>
    </row>
    <row r="92" spans="1:13" ht="17.25" customHeight="1">
      <c r="A92" s="42" t="s">
        <v>138</v>
      </c>
      <c r="D92" s="2" t="s">
        <v>139</v>
      </c>
      <c r="E92" s="17">
        <v>35</v>
      </c>
      <c r="F92" s="17">
        <v>34</v>
      </c>
      <c r="G92" s="75">
        <v>3341</v>
      </c>
      <c r="H92" s="75">
        <v>3328</v>
      </c>
      <c r="I92" s="79">
        <f t="shared" si="22"/>
        <v>2.6276276276276276</v>
      </c>
      <c r="J92" s="88">
        <f t="shared" si="23"/>
        <v>2.5718608169440245</v>
      </c>
      <c r="K92" s="28">
        <f t="shared" si="24"/>
        <v>2.651418957526506</v>
      </c>
      <c r="L92" s="28">
        <f t="shared" si="25"/>
        <v>2.6431997966769387</v>
      </c>
      <c r="M92" s="23">
        <f t="shared" si="26"/>
        <v>0.4354858778151051</v>
      </c>
    </row>
    <row r="93" spans="1:13" ht="17.25" customHeight="1">
      <c r="A93" s="42" t="s">
        <v>140</v>
      </c>
      <c r="C93" s="1" t="s">
        <v>141</v>
      </c>
      <c r="D93" s="2"/>
      <c r="E93" s="17">
        <v>811</v>
      </c>
      <c r="F93" s="17">
        <v>798</v>
      </c>
      <c r="G93" s="75">
        <v>130257</v>
      </c>
      <c r="H93" s="75">
        <v>131856</v>
      </c>
      <c r="I93" s="79">
        <f t="shared" si="22"/>
        <v>60.885885885885884</v>
      </c>
      <c r="J93" s="88">
        <f t="shared" si="23"/>
        <v>60.363086232980336</v>
      </c>
      <c r="K93" s="28">
        <f t="shared" si="24"/>
        <v>103.37200812646815</v>
      </c>
      <c r="L93" s="28">
        <f t="shared" si="25"/>
        <v>104.72408425199352</v>
      </c>
      <c r="M93" s="23">
        <f t="shared" si="26"/>
        <v>10.09082991165858</v>
      </c>
    </row>
    <row r="94" spans="1:13" ht="17.25" customHeight="1">
      <c r="A94" s="42" t="s">
        <v>142</v>
      </c>
      <c r="C94" s="1"/>
      <c r="D94" s="2" t="s">
        <v>143</v>
      </c>
      <c r="E94" s="17">
        <v>112</v>
      </c>
      <c r="F94" s="17">
        <v>110</v>
      </c>
      <c r="G94" s="75">
        <v>14749</v>
      </c>
      <c r="H94" s="75">
        <v>14553</v>
      </c>
      <c r="I94" s="79">
        <f t="shared" si="22"/>
        <v>8.408408408408409</v>
      </c>
      <c r="J94" s="88">
        <f t="shared" si="23"/>
        <v>8.32072617246596</v>
      </c>
      <c r="K94" s="28">
        <f t="shared" si="24"/>
        <v>11.704812392863944</v>
      </c>
      <c r="L94" s="28">
        <f t="shared" si="25"/>
        <v>11.558439495504654</v>
      </c>
      <c r="M94" s="23">
        <f t="shared" si="26"/>
        <v>1.3935548090083365</v>
      </c>
    </row>
    <row r="95" spans="1:13" ht="17.25" customHeight="1">
      <c r="A95" s="42" t="s">
        <v>144</v>
      </c>
      <c r="C95" s="1"/>
      <c r="D95" s="2" t="s">
        <v>145</v>
      </c>
      <c r="E95" s="17">
        <v>263</v>
      </c>
      <c r="F95" s="17">
        <v>242</v>
      </c>
      <c r="G95" s="75">
        <v>31219</v>
      </c>
      <c r="H95" s="75">
        <v>31122</v>
      </c>
      <c r="I95" s="79">
        <f t="shared" si="22"/>
        <v>19.744744744744747</v>
      </c>
      <c r="J95" s="88">
        <f t="shared" si="23"/>
        <v>18.30559757942511</v>
      </c>
      <c r="K95" s="28">
        <f t="shared" si="24"/>
        <v>24.775411085010475</v>
      </c>
      <c r="L95" s="28">
        <f t="shared" si="25"/>
        <v>24.718048098611682</v>
      </c>
      <c r="M95" s="23">
        <f t="shared" si="26"/>
        <v>3.272365310439219</v>
      </c>
    </row>
    <row r="96" spans="1:13" ht="17.25" customHeight="1">
      <c r="A96" s="42" t="s">
        <v>146</v>
      </c>
      <c r="C96" s="1"/>
      <c r="D96" s="2" t="s">
        <v>147</v>
      </c>
      <c r="E96" s="17">
        <v>412</v>
      </c>
      <c r="F96" s="17">
        <v>394</v>
      </c>
      <c r="G96" s="75">
        <v>80497</v>
      </c>
      <c r="H96" s="75">
        <v>82164</v>
      </c>
      <c r="I96" s="79">
        <f t="shared" si="22"/>
        <v>30.93093093093093</v>
      </c>
      <c r="J96" s="88">
        <f t="shared" si="23"/>
        <v>29.803328290468986</v>
      </c>
      <c r="K96" s="28">
        <f t="shared" si="24"/>
        <v>63.88245190781538</v>
      </c>
      <c r="L96" s="28">
        <f t="shared" si="25"/>
        <v>65.25717190329448</v>
      </c>
      <c r="M96" s="23">
        <f t="shared" si="26"/>
        <v>5.12629090456638</v>
      </c>
    </row>
    <row r="97" spans="1:13" ht="17.25" customHeight="1">
      <c r="A97" s="42" t="s">
        <v>148</v>
      </c>
      <c r="C97" s="1"/>
      <c r="D97" s="2" t="s">
        <v>149</v>
      </c>
      <c r="E97" s="17">
        <v>24</v>
      </c>
      <c r="F97" s="17">
        <v>52</v>
      </c>
      <c r="G97" s="75">
        <v>3792</v>
      </c>
      <c r="H97" s="75">
        <v>4017</v>
      </c>
      <c r="I97" s="79">
        <f t="shared" si="22"/>
        <v>1.8018018018018018</v>
      </c>
      <c r="J97" s="88">
        <f t="shared" si="23"/>
        <v>3.9334341906202726</v>
      </c>
      <c r="K97" s="28">
        <f t="shared" si="24"/>
        <v>3.009332740778363</v>
      </c>
      <c r="L97" s="28">
        <f t="shared" si="25"/>
        <v>3.190424754582711</v>
      </c>
      <c r="M97" s="23">
        <f t="shared" si="26"/>
        <v>0.2986188876446435</v>
      </c>
    </row>
    <row r="98" spans="1:13" ht="17.25" customHeight="1">
      <c r="A98" s="42" t="s">
        <v>150</v>
      </c>
      <c r="C98" s="1" t="s">
        <v>151</v>
      </c>
      <c r="D98" s="2"/>
      <c r="E98" s="17">
        <v>92</v>
      </c>
      <c r="F98" s="17">
        <v>85</v>
      </c>
      <c r="G98" s="75">
        <v>9528</v>
      </c>
      <c r="H98" s="75">
        <v>9161</v>
      </c>
      <c r="I98" s="79">
        <f t="shared" si="22"/>
        <v>6.906906906906906</v>
      </c>
      <c r="J98" s="88">
        <f t="shared" si="23"/>
        <v>6.42965204236006</v>
      </c>
      <c r="K98" s="28">
        <f t="shared" si="24"/>
        <v>7.561424671449432</v>
      </c>
      <c r="L98" s="28">
        <f t="shared" si="25"/>
        <v>7.2759475172348065</v>
      </c>
      <c r="M98" s="23">
        <f t="shared" si="26"/>
        <v>1.1447057359711335</v>
      </c>
    </row>
    <row r="99" spans="1:13" ht="17.25" customHeight="1">
      <c r="A99" s="42" t="s">
        <v>152</v>
      </c>
      <c r="C99" s="1" t="s">
        <v>153</v>
      </c>
      <c r="D99" s="2"/>
      <c r="E99" s="17">
        <v>52</v>
      </c>
      <c r="F99" s="17">
        <v>54</v>
      </c>
      <c r="G99" s="75">
        <v>5165</v>
      </c>
      <c r="H99" s="75">
        <v>4940</v>
      </c>
      <c r="I99" s="79">
        <f t="shared" si="22"/>
        <v>3.903903903903904</v>
      </c>
      <c r="J99" s="88">
        <f t="shared" si="23"/>
        <v>4.084720121028744</v>
      </c>
      <c r="K99" s="28">
        <f t="shared" si="24"/>
        <v>4.098946098660402</v>
      </c>
      <c r="L99" s="28">
        <f t="shared" si="25"/>
        <v>3.923499698192331</v>
      </c>
      <c r="M99" s="23">
        <f t="shared" si="26"/>
        <v>0.6470075898967276</v>
      </c>
    </row>
    <row r="100" spans="1:13" ht="5.25" customHeight="1">
      <c r="A100" s="42"/>
      <c r="C100" s="1"/>
      <c r="D100" s="2"/>
      <c r="E100" s="17"/>
      <c r="F100" s="17"/>
      <c r="G100" s="75"/>
      <c r="H100" s="75"/>
      <c r="I100" s="78"/>
      <c r="J100" s="78"/>
      <c r="K100" s="28"/>
      <c r="L100" s="28"/>
      <c r="M100" s="23"/>
    </row>
    <row r="101" spans="1:13" ht="17.25" customHeight="1">
      <c r="A101" s="42" t="s">
        <v>154</v>
      </c>
      <c r="B101" s="1" t="s">
        <v>155</v>
      </c>
      <c r="C101" s="1"/>
      <c r="D101" s="2"/>
      <c r="E101" s="17">
        <v>1290</v>
      </c>
      <c r="F101" s="17">
        <v>1420</v>
      </c>
      <c r="G101" s="75">
        <v>136891</v>
      </c>
      <c r="H101" s="75">
        <v>134005</v>
      </c>
      <c r="I101" s="79">
        <f aca="true" t="shared" si="27" ref="I101:I107">E101/1332000*100000</f>
        <v>96.84684684684684</v>
      </c>
      <c r="J101" s="88">
        <f aca="true" t="shared" si="28" ref="J101:J107">F101/1322000*100000</f>
        <v>107.41301059001512</v>
      </c>
      <c r="K101" s="28">
        <f aca="true" t="shared" si="29" ref="K101:K107">G101/126008000*100000</f>
        <v>108.63675322201766</v>
      </c>
      <c r="L101" s="28">
        <f aca="true" t="shared" si="30" ref="L101:L107">H101/125908000*100000</f>
        <v>106.430886043778</v>
      </c>
      <c r="M101" s="23">
        <f t="shared" si="26"/>
        <v>16.05076521089959</v>
      </c>
    </row>
    <row r="102" spans="1:13" ht="17.25" customHeight="1">
      <c r="A102" s="42" t="s">
        <v>156</v>
      </c>
      <c r="C102" s="1" t="s">
        <v>157</v>
      </c>
      <c r="D102" s="2"/>
      <c r="E102" s="17">
        <v>1</v>
      </c>
      <c r="F102" s="17">
        <v>0</v>
      </c>
      <c r="G102" s="75">
        <v>358</v>
      </c>
      <c r="H102" s="75">
        <v>214</v>
      </c>
      <c r="I102" s="79">
        <f t="shared" si="27"/>
        <v>0.07507507507507508</v>
      </c>
      <c r="J102" s="88">
        <f t="shared" si="28"/>
        <v>0</v>
      </c>
      <c r="K102" s="28">
        <f t="shared" si="29"/>
        <v>0.28410894546378007</v>
      </c>
      <c r="L102" s="28">
        <f t="shared" si="30"/>
        <v>0.16996537154112526</v>
      </c>
      <c r="M102" s="23">
        <f t="shared" si="26"/>
        <v>0.012442453651860148</v>
      </c>
    </row>
    <row r="103" spans="1:13" ht="17.25" customHeight="1">
      <c r="A103" s="42" t="s">
        <v>158</v>
      </c>
      <c r="C103" s="1" t="s">
        <v>159</v>
      </c>
      <c r="D103" s="2"/>
      <c r="E103" s="17">
        <v>706</v>
      </c>
      <c r="F103" s="17">
        <v>751</v>
      </c>
      <c r="G103" s="75">
        <v>87421</v>
      </c>
      <c r="H103" s="75">
        <v>85305</v>
      </c>
      <c r="I103" s="79">
        <f t="shared" si="27"/>
        <v>53.003003003003</v>
      </c>
      <c r="J103" s="88">
        <f t="shared" si="28"/>
        <v>56.80786686838124</v>
      </c>
      <c r="K103" s="28">
        <f t="shared" si="29"/>
        <v>69.37734112119865</v>
      </c>
      <c r="L103" s="28">
        <f t="shared" si="30"/>
        <v>67.75185055754996</v>
      </c>
      <c r="M103" s="23">
        <f t="shared" si="26"/>
        <v>8.784372278213263</v>
      </c>
    </row>
    <row r="104" spans="1:13" ht="17.25" customHeight="1">
      <c r="A104" s="42" t="s">
        <v>160</v>
      </c>
      <c r="C104" s="1" t="s">
        <v>161</v>
      </c>
      <c r="D104" s="2"/>
      <c r="E104" s="17">
        <v>6</v>
      </c>
      <c r="F104" s="17">
        <v>14</v>
      </c>
      <c r="G104" s="75">
        <v>1085</v>
      </c>
      <c r="H104" s="75">
        <v>1212</v>
      </c>
      <c r="I104" s="79">
        <f t="shared" si="27"/>
        <v>0.45045045045045046</v>
      </c>
      <c r="J104" s="88">
        <f t="shared" si="28"/>
        <v>1.059001512859304</v>
      </c>
      <c r="K104" s="28">
        <f t="shared" si="29"/>
        <v>0.8610564408608977</v>
      </c>
      <c r="L104" s="28">
        <f t="shared" si="30"/>
        <v>0.9626076182609524</v>
      </c>
      <c r="M104" s="23">
        <f t="shared" si="26"/>
        <v>0.07465472191116088</v>
      </c>
    </row>
    <row r="105" spans="1:13" ht="17.25" customHeight="1">
      <c r="A105" s="42" t="s">
        <v>162</v>
      </c>
      <c r="C105" s="1" t="s">
        <v>163</v>
      </c>
      <c r="D105" s="2"/>
      <c r="E105" s="17">
        <v>226</v>
      </c>
      <c r="F105" s="17">
        <v>259</v>
      </c>
      <c r="G105" s="75">
        <v>13021</v>
      </c>
      <c r="H105" s="75">
        <v>13069</v>
      </c>
      <c r="I105" s="79">
        <f t="shared" si="27"/>
        <v>16.966966966966964</v>
      </c>
      <c r="J105" s="88">
        <f t="shared" si="28"/>
        <v>19.591527987897123</v>
      </c>
      <c r="K105" s="28">
        <f t="shared" si="29"/>
        <v>10.333470890737097</v>
      </c>
      <c r="L105" s="28">
        <f t="shared" si="30"/>
        <v>10.379801124630681</v>
      </c>
      <c r="M105" s="23">
        <f t="shared" si="26"/>
        <v>2.811994525320393</v>
      </c>
    </row>
    <row r="106" spans="1:13" ht="17.25" customHeight="1">
      <c r="A106" s="42" t="s">
        <v>164</v>
      </c>
      <c r="C106" s="1" t="s">
        <v>165</v>
      </c>
      <c r="D106" s="2"/>
      <c r="E106" s="17">
        <v>59</v>
      </c>
      <c r="F106" s="17">
        <v>62</v>
      </c>
      <c r="G106" s="75">
        <v>3771</v>
      </c>
      <c r="H106" s="75">
        <v>4014</v>
      </c>
      <c r="I106" s="79">
        <f t="shared" si="27"/>
        <v>4.42942942942943</v>
      </c>
      <c r="J106" s="88">
        <f t="shared" si="28"/>
        <v>4.689863842662633</v>
      </c>
      <c r="K106" s="28">
        <f t="shared" si="29"/>
        <v>2.9926671322455713</v>
      </c>
      <c r="L106" s="28">
        <f t="shared" si="30"/>
        <v>3.188042062458303</v>
      </c>
      <c r="M106" s="23">
        <f t="shared" si="26"/>
        <v>0.7341047654597487</v>
      </c>
    </row>
    <row r="107" spans="1:13" ht="17.25" customHeight="1">
      <c r="A107" s="42" t="s">
        <v>166</v>
      </c>
      <c r="C107" s="1" t="s">
        <v>167</v>
      </c>
      <c r="D107" s="2"/>
      <c r="E107" s="17">
        <v>292</v>
      </c>
      <c r="F107" s="17">
        <v>334</v>
      </c>
      <c r="G107" s="75">
        <v>31235</v>
      </c>
      <c r="H107" s="75">
        <v>30191</v>
      </c>
      <c r="I107" s="79">
        <f t="shared" si="27"/>
        <v>21.92192192192192</v>
      </c>
      <c r="J107" s="88">
        <f t="shared" si="28"/>
        <v>25.264750378214828</v>
      </c>
      <c r="K107" s="28">
        <f t="shared" si="29"/>
        <v>24.788108691511653</v>
      </c>
      <c r="L107" s="28">
        <f t="shared" si="30"/>
        <v>23.978619309336977</v>
      </c>
      <c r="M107" s="23">
        <f t="shared" si="26"/>
        <v>3.633196466343163</v>
      </c>
    </row>
    <row r="108" spans="1:13" ht="3" customHeight="1">
      <c r="A108" s="42"/>
      <c r="C108" s="1"/>
      <c r="D108" s="2"/>
      <c r="E108" s="17"/>
      <c r="F108" s="17"/>
      <c r="G108" s="75"/>
      <c r="H108" s="75"/>
      <c r="I108" s="78"/>
      <c r="J108" s="78"/>
      <c r="K108" s="28"/>
      <c r="L108" s="28"/>
      <c r="M108" s="23"/>
    </row>
    <row r="109" spans="1:13" ht="17.25" customHeight="1">
      <c r="A109" s="42" t="s">
        <v>168</v>
      </c>
      <c r="B109" s="1" t="s">
        <v>169</v>
      </c>
      <c r="C109" s="1"/>
      <c r="D109" s="2"/>
      <c r="E109" s="17">
        <v>374</v>
      </c>
      <c r="F109" s="17">
        <v>410</v>
      </c>
      <c r="G109" s="75">
        <v>38452</v>
      </c>
      <c r="H109" s="75">
        <v>38556</v>
      </c>
      <c r="I109" s="79">
        <f aca="true" t="shared" si="31" ref="I109:I115">E109/1332000*100000</f>
        <v>28.07807807807808</v>
      </c>
      <c r="J109" s="88">
        <f aca="true" t="shared" si="32" ref="J109:J115">F109/1322000*100000</f>
        <v>31.01361573373676</v>
      </c>
      <c r="K109" s="28">
        <f aca="true" t="shared" si="33" ref="K109:K115">G109/126008000*100000</f>
        <v>30.515522823947684</v>
      </c>
      <c r="L109" s="28">
        <f aca="true" t="shared" si="34" ref="L109:L115">H109/125908000*100000</f>
        <v>30.62235918289545</v>
      </c>
      <c r="M109" s="23">
        <f t="shared" si="26"/>
        <v>4.653477665795695</v>
      </c>
    </row>
    <row r="110" spans="1:13" ht="17.25" customHeight="1">
      <c r="A110" s="42" t="s">
        <v>170</v>
      </c>
      <c r="C110" s="1" t="s">
        <v>171</v>
      </c>
      <c r="D110" s="2"/>
      <c r="E110" s="17">
        <v>34</v>
      </c>
      <c r="F110" s="17">
        <v>43</v>
      </c>
      <c r="G110" s="75">
        <v>3740</v>
      </c>
      <c r="H110" s="75">
        <v>3886</v>
      </c>
      <c r="I110" s="79">
        <f t="shared" si="31"/>
        <v>2.5525525525525525</v>
      </c>
      <c r="J110" s="88">
        <f t="shared" si="32"/>
        <v>3.2526475037821485</v>
      </c>
      <c r="K110" s="28">
        <f t="shared" si="33"/>
        <v>2.9680655196495462</v>
      </c>
      <c r="L110" s="28">
        <f t="shared" si="34"/>
        <v>3.0863805318168818</v>
      </c>
      <c r="M110" s="23">
        <f t="shared" si="26"/>
        <v>0.42304342416324503</v>
      </c>
    </row>
    <row r="111" spans="1:13" ht="17.25" customHeight="1">
      <c r="A111" s="42" t="s">
        <v>172</v>
      </c>
      <c r="C111" s="1" t="s">
        <v>173</v>
      </c>
      <c r="D111" s="2"/>
      <c r="E111" s="17">
        <v>31</v>
      </c>
      <c r="F111" s="17">
        <v>34</v>
      </c>
      <c r="G111" s="75">
        <v>4579</v>
      </c>
      <c r="H111" s="75">
        <v>4601</v>
      </c>
      <c r="I111" s="79">
        <f t="shared" si="31"/>
        <v>2.3273273273273274</v>
      </c>
      <c r="J111" s="88">
        <f t="shared" si="32"/>
        <v>2.5718608169440245</v>
      </c>
      <c r="K111" s="28">
        <f t="shared" si="33"/>
        <v>3.6338962605548857</v>
      </c>
      <c r="L111" s="28">
        <f t="shared" si="34"/>
        <v>3.6542554881341935</v>
      </c>
      <c r="M111" s="23">
        <f t="shared" si="26"/>
        <v>0.38571606320766455</v>
      </c>
    </row>
    <row r="112" spans="1:13" ht="17.25" customHeight="1">
      <c r="A112" s="42" t="s">
        <v>174</v>
      </c>
      <c r="C112" s="1" t="s">
        <v>175</v>
      </c>
      <c r="D112" s="2"/>
      <c r="E112" s="17">
        <v>181</v>
      </c>
      <c r="F112" s="17">
        <v>176</v>
      </c>
      <c r="G112" s="75">
        <v>15490</v>
      </c>
      <c r="H112" s="75">
        <v>15848</v>
      </c>
      <c r="I112" s="79">
        <f t="shared" si="31"/>
        <v>13.588588588588589</v>
      </c>
      <c r="J112" s="88">
        <f t="shared" si="32"/>
        <v>13.313161875945536</v>
      </c>
      <c r="K112" s="28">
        <f t="shared" si="33"/>
        <v>12.29287029394959</v>
      </c>
      <c r="L112" s="28">
        <f t="shared" si="34"/>
        <v>12.586968262540902</v>
      </c>
      <c r="M112" s="23">
        <f t="shared" si="26"/>
        <v>2.2520841109866865</v>
      </c>
    </row>
    <row r="113" spans="1:13" ht="17.25" customHeight="1">
      <c r="A113" s="42" t="s">
        <v>176</v>
      </c>
      <c r="C113" s="1"/>
      <c r="D113" s="2" t="s">
        <v>177</v>
      </c>
      <c r="E113" s="17">
        <v>81</v>
      </c>
      <c r="F113" s="17">
        <v>76</v>
      </c>
      <c r="G113" s="75">
        <v>9220</v>
      </c>
      <c r="H113" s="75">
        <v>9538</v>
      </c>
      <c r="I113" s="79">
        <f t="shared" si="31"/>
        <v>6.081081081081081</v>
      </c>
      <c r="J113" s="88">
        <f t="shared" si="32"/>
        <v>5.748865355521937</v>
      </c>
      <c r="K113" s="28">
        <f t="shared" si="33"/>
        <v>7.316995746301822</v>
      </c>
      <c r="L113" s="28">
        <f t="shared" si="34"/>
        <v>7.5753724942021154</v>
      </c>
      <c r="M113" s="23">
        <f t="shared" si="26"/>
        <v>1.007838745800672</v>
      </c>
    </row>
    <row r="114" spans="1:13" ht="17.25" customHeight="1">
      <c r="A114" s="42" t="s">
        <v>178</v>
      </c>
      <c r="C114" s="1"/>
      <c r="D114" s="2" t="s">
        <v>179</v>
      </c>
      <c r="E114" s="17">
        <v>100</v>
      </c>
      <c r="F114" s="17">
        <v>100</v>
      </c>
      <c r="G114" s="75">
        <v>6270</v>
      </c>
      <c r="H114" s="75">
        <v>6310</v>
      </c>
      <c r="I114" s="79">
        <f t="shared" si="31"/>
        <v>7.5075075075075075</v>
      </c>
      <c r="J114" s="88">
        <f t="shared" si="32"/>
        <v>7.5642965204236</v>
      </c>
      <c r="K114" s="28">
        <f t="shared" si="33"/>
        <v>4.975874547647768</v>
      </c>
      <c r="L114" s="28">
        <f t="shared" si="34"/>
        <v>5.011595768338787</v>
      </c>
      <c r="M114" s="23">
        <f t="shared" si="26"/>
        <v>1.2442453651860146</v>
      </c>
    </row>
    <row r="115" spans="1:13" ht="17.25" customHeight="1">
      <c r="A115" s="42" t="s">
        <v>180</v>
      </c>
      <c r="C115" s="1" t="s">
        <v>181</v>
      </c>
      <c r="D115" s="2"/>
      <c r="E115" s="17">
        <v>128</v>
      </c>
      <c r="F115" s="17">
        <v>157</v>
      </c>
      <c r="G115" s="75">
        <v>14643</v>
      </c>
      <c r="H115" s="75">
        <v>14221</v>
      </c>
      <c r="I115" s="79">
        <f t="shared" si="31"/>
        <v>9.60960960960961</v>
      </c>
      <c r="J115" s="88">
        <f t="shared" si="32"/>
        <v>11.875945537065054</v>
      </c>
      <c r="K115" s="28">
        <f t="shared" si="33"/>
        <v>11.620690749793663</v>
      </c>
      <c r="L115" s="28">
        <f t="shared" si="34"/>
        <v>11.294754900403468</v>
      </c>
      <c r="M115" s="23">
        <f t="shared" si="26"/>
        <v>1.592634067438099</v>
      </c>
    </row>
    <row r="116" spans="1:13" ht="4.5" customHeight="1">
      <c r="A116" s="42"/>
      <c r="C116" s="1"/>
      <c r="D116" s="2"/>
      <c r="E116" s="17"/>
      <c r="F116" s="17"/>
      <c r="G116" s="75"/>
      <c r="H116" s="75"/>
      <c r="I116" s="78"/>
      <c r="J116" s="78"/>
      <c r="K116" s="28"/>
      <c r="L116" s="28"/>
      <c r="M116" s="23"/>
    </row>
    <row r="117" spans="1:13" ht="17.25" customHeight="1">
      <c r="A117" s="42" t="s">
        <v>182</v>
      </c>
      <c r="B117" s="1" t="s">
        <v>183</v>
      </c>
      <c r="C117" s="1"/>
      <c r="D117" s="2"/>
      <c r="E117" s="17">
        <v>11</v>
      </c>
      <c r="F117" s="17">
        <v>11</v>
      </c>
      <c r="G117" s="75">
        <v>893</v>
      </c>
      <c r="H117" s="75">
        <v>851</v>
      </c>
      <c r="I117" s="79">
        <f aca="true" t="shared" si="35" ref="I117:I125">E117/1332000*100000</f>
        <v>0.8258258258258259</v>
      </c>
      <c r="J117" s="88">
        <f aca="true" t="shared" si="36" ref="J117:J125">F117/1322000*100000</f>
        <v>0.832072617246596</v>
      </c>
      <c r="K117" s="28">
        <f aca="true" t="shared" si="37" ref="K117:K125">G117/126008000*100000</f>
        <v>0.7086851628468034</v>
      </c>
      <c r="L117" s="28">
        <f aca="true" t="shared" si="38" ref="L117:L125">H117/125908000*100000</f>
        <v>0.6758903326238206</v>
      </c>
      <c r="M117" s="23">
        <f t="shared" si="26"/>
        <v>0.1368669901704616</v>
      </c>
    </row>
    <row r="118" spans="1:13" ht="17.25" customHeight="1">
      <c r="A118" s="42" t="s">
        <v>184</v>
      </c>
      <c r="B118" s="1" t="s">
        <v>185</v>
      </c>
      <c r="C118" s="1"/>
      <c r="D118" s="2"/>
      <c r="E118" s="17">
        <v>45</v>
      </c>
      <c r="F118" s="17">
        <v>56</v>
      </c>
      <c r="G118" s="75">
        <v>4419</v>
      </c>
      <c r="H118" s="75">
        <v>4422</v>
      </c>
      <c r="I118" s="79">
        <f t="shared" si="35"/>
        <v>3.3783783783783785</v>
      </c>
      <c r="J118" s="88">
        <f t="shared" si="36"/>
        <v>4.236006051437216</v>
      </c>
      <c r="K118" s="28">
        <f t="shared" si="37"/>
        <v>3.50692019554314</v>
      </c>
      <c r="L118" s="28">
        <f t="shared" si="38"/>
        <v>3.5120881913778317</v>
      </c>
      <c r="M118" s="23">
        <f t="shared" si="26"/>
        <v>0.5599104143337066</v>
      </c>
    </row>
    <row r="119" spans="1:13" ht="17.25" customHeight="1">
      <c r="A119" s="42" t="s">
        <v>186</v>
      </c>
      <c r="B119" s="1" t="s">
        <v>187</v>
      </c>
      <c r="C119" s="1"/>
      <c r="D119" s="2"/>
      <c r="E119" s="17">
        <v>201</v>
      </c>
      <c r="F119" s="17">
        <v>232</v>
      </c>
      <c r="G119" s="75">
        <v>23335</v>
      </c>
      <c r="H119" s="75">
        <v>22743</v>
      </c>
      <c r="I119" s="79">
        <f t="shared" si="35"/>
        <v>15.09009009009009</v>
      </c>
      <c r="J119" s="88">
        <f t="shared" si="36"/>
        <v>17.549167927382754</v>
      </c>
      <c r="K119" s="28">
        <f t="shared" si="37"/>
        <v>18.518665481556727</v>
      </c>
      <c r="L119" s="28">
        <f t="shared" si="38"/>
        <v>18.063188995139306</v>
      </c>
      <c r="M119" s="23">
        <f t="shared" si="26"/>
        <v>2.5009331840238893</v>
      </c>
    </row>
    <row r="120" spans="1:13" ht="17.25" customHeight="1">
      <c r="A120" s="42" t="s">
        <v>188</v>
      </c>
      <c r="C120" s="1" t="s">
        <v>189</v>
      </c>
      <c r="D120" s="2"/>
      <c r="E120" s="17">
        <v>17</v>
      </c>
      <c r="F120" s="17">
        <v>32</v>
      </c>
      <c r="G120" s="75">
        <v>2679</v>
      </c>
      <c r="H120" s="75">
        <v>2730</v>
      </c>
      <c r="I120" s="79">
        <f t="shared" si="35"/>
        <v>1.2762762762762763</v>
      </c>
      <c r="J120" s="88">
        <f t="shared" si="36"/>
        <v>2.4205748865355523</v>
      </c>
      <c r="K120" s="28">
        <f t="shared" si="37"/>
        <v>2.12605548854041</v>
      </c>
      <c r="L120" s="28">
        <f t="shared" si="38"/>
        <v>2.168249833211551</v>
      </c>
      <c r="M120" s="23">
        <f t="shared" si="26"/>
        <v>0.21152171208162251</v>
      </c>
    </row>
    <row r="121" spans="1:13" ht="17.25" customHeight="1">
      <c r="A121" s="42" t="s">
        <v>190</v>
      </c>
      <c r="C121" s="1" t="s">
        <v>191</v>
      </c>
      <c r="D121" s="2"/>
      <c r="E121" s="17">
        <v>134</v>
      </c>
      <c r="F121" s="17">
        <v>153</v>
      </c>
      <c r="G121" s="75">
        <v>18185</v>
      </c>
      <c r="H121" s="75">
        <v>17690</v>
      </c>
      <c r="I121" s="79">
        <f t="shared" si="35"/>
        <v>10.06006006006006</v>
      </c>
      <c r="J121" s="88">
        <f t="shared" si="36"/>
        <v>11.573373676248108</v>
      </c>
      <c r="K121" s="28">
        <f t="shared" si="37"/>
        <v>14.431623388991174</v>
      </c>
      <c r="L121" s="28">
        <f t="shared" si="38"/>
        <v>14.049941226927597</v>
      </c>
      <c r="M121" s="23">
        <f t="shared" si="26"/>
        <v>1.6672887893492596</v>
      </c>
    </row>
    <row r="122" spans="1:13" ht="17.25" customHeight="1">
      <c r="A122" s="42" t="s">
        <v>192</v>
      </c>
      <c r="C122" s="1"/>
      <c r="D122" s="2" t="s">
        <v>193</v>
      </c>
      <c r="E122" s="17">
        <v>28</v>
      </c>
      <c r="F122" s="17">
        <v>32</v>
      </c>
      <c r="G122" s="75">
        <v>3857</v>
      </c>
      <c r="H122" s="75">
        <v>3716</v>
      </c>
      <c r="I122" s="79">
        <f t="shared" si="35"/>
        <v>2.1021021021021022</v>
      </c>
      <c r="J122" s="88">
        <f t="shared" si="36"/>
        <v>2.4205748865355523</v>
      </c>
      <c r="K122" s="28">
        <f t="shared" si="37"/>
        <v>3.060916767189385</v>
      </c>
      <c r="L122" s="28">
        <f t="shared" si="38"/>
        <v>2.9513613114337454</v>
      </c>
      <c r="M122" s="23">
        <f t="shared" si="26"/>
        <v>0.3483887022520841</v>
      </c>
    </row>
    <row r="123" spans="1:13" ht="17.25" customHeight="1">
      <c r="A123" s="42" t="s">
        <v>194</v>
      </c>
      <c r="C123" s="1"/>
      <c r="D123" s="2" t="s">
        <v>195</v>
      </c>
      <c r="E123" s="17">
        <v>79</v>
      </c>
      <c r="F123" s="17">
        <v>96</v>
      </c>
      <c r="G123" s="75">
        <v>9808</v>
      </c>
      <c r="H123" s="75">
        <v>9395</v>
      </c>
      <c r="I123" s="79">
        <f t="shared" si="35"/>
        <v>5.930930930930931</v>
      </c>
      <c r="J123" s="88">
        <f t="shared" si="36"/>
        <v>7.2617246596066565</v>
      </c>
      <c r="K123" s="28">
        <f t="shared" si="37"/>
        <v>7.783632785219986</v>
      </c>
      <c r="L123" s="28">
        <f t="shared" si="38"/>
        <v>7.461797502938654</v>
      </c>
      <c r="M123" s="23">
        <f t="shared" si="26"/>
        <v>0.9829538384969517</v>
      </c>
    </row>
    <row r="124" spans="1:13" ht="17.25" customHeight="1">
      <c r="A124" s="42" t="s">
        <v>196</v>
      </c>
      <c r="C124" s="1"/>
      <c r="D124" s="2" t="s">
        <v>197</v>
      </c>
      <c r="E124" s="17">
        <v>27</v>
      </c>
      <c r="F124" s="17">
        <v>25</v>
      </c>
      <c r="G124" s="75">
        <v>4520</v>
      </c>
      <c r="H124" s="75">
        <v>4579</v>
      </c>
      <c r="I124" s="79">
        <f t="shared" si="35"/>
        <v>2.0270270270270268</v>
      </c>
      <c r="J124" s="88">
        <f t="shared" si="36"/>
        <v>1.8910741301059</v>
      </c>
      <c r="K124" s="28">
        <f t="shared" si="37"/>
        <v>3.5870738365818045</v>
      </c>
      <c r="L124" s="28">
        <f t="shared" si="38"/>
        <v>3.6367824125551986</v>
      </c>
      <c r="M124" s="23">
        <f t="shared" si="26"/>
        <v>0.33594624860022393</v>
      </c>
    </row>
    <row r="125" spans="1:13" ht="17.25" customHeight="1">
      <c r="A125" s="44" t="s">
        <v>198</v>
      </c>
      <c r="B125" s="25"/>
      <c r="C125" s="20" t="s">
        <v>199</v>
      </c>
      <c r="D125" s="21"/>
      <c r="E125" s="50">
        <v>50</v>
      </c>
      <c r="F125" s="50">
        <v>47</v>
      </c>
      <c r="G125" s="76">
        <v>2471</v>
      </c>
      <c r="H125" s="76">
        <v>2323</v>
      </c>
      <c r="I125" s="92">
        <f t="shared" si="35"/>
        <v>3.7537537537537538</v>
      </c>
      <c r="J125" s="62">
        <f t="shared" si="36"/>
        <v>3.555219364599092</v>
      </c>
      <c r="K125" s="26">
        <f t="shared" si="37"/>
        <v>1.9609866040251414</v>
      </c>
      <c r="L125" s="26">
        <f t="shared" si="38"/>
        <v>1.844997935000159</v>
      </c>
      <c r="M125" s="30">
        <f t="shared" si="26"/>
        <v>0.6221226825930073</v>
      </c>
    </row>
    <row r="126" spans="1:13" ht="3" customHeight="1">
      <c r="A126" s="22"/>
      <c r="B126" s="22"/>
      <c r="C126" s="22"/>
      <c r="D126" s="22"/>
      <c r="F126" s="22"/>
      <c r="H126" s="72"/>
      <c r="I126" s="57"/>
      <c r="J126" s="22"/>
      <c r="K126" s="22"/>
      <c r="L126" s="22"/>
      <c r="M126" s="22"/>
    </row>
    <row r="127" spans="1:13" ht="27.75" customHeight="1">
      <c r="A127" s="36" t="s">
        <v>68</v>
      </c>
      <c r="B127" s="5"/>
      <c r="C127" s="20"/>
      <c r="D127" s="35"/>
      <c r="F127" s="34"/>
      <c r="H127" s="71"/>
      <c r="I127" s="56"/>
      <c r="J127" s="34"/>
      <c r="K127" s="34"/>
      <c r="L127" s="34"/>
      <c r="M127" s="34"/>
    </row>
    <row r="128" spans="1:13" ht="20.25" customHeight="1">
      <c r="A128" s="38"/>
      <c r="B128" s="7"/>
      <c r="D128" s="8"/>
      <c r="E128" s="96" t="s">
        <v>1</v>
      </c>
      <c r="F128" s="98"/>
      <c r="G128" s="98"/>
      <c r="H128" s="97"/>
      <c r="I128" s="99" t="s">
        <v>268</v>
      </c>
      <c r="J128" s="100"/>
      <c r="K128" s="100"/>
      <c r="L128" s="101"/>
      <c r="M128" s="120" t="s">
        <v>284</v>
      </c>
    </row>
    <row r="129" spans="1:13" ht="24" customHeight="1">
      <c r="A129" s="39"/>
      <c r="D129" s="12"/>
      <c r="E129" s="96" t="s">
        <v>2</v>
      </c>
      <c r="F129" s="97"/>
      <c r="G129" s="98" t="s">
        <v>3</v>
      </c>
      <c r="H129" s="97"/>
      <c r="I129" s="96" t="s">
        <v>266</v>
      </c>
      <c r="J129" s="97"/>
      <c r="K129" s="10" t="s">
        <v>3</v>
      </c>
      <c r="L129" s="11"/>
      <c r="M129" s="119"/>
    </row>
    <row r="130" spans="1:13" ht="60" customHeight="1">
      <c r="A130" s="40" t="s">
        <v>4</v>
      </c>
      <c r="B130" s="25"/>
      <c r="C130" s="5"/>
      <c r="D130" s="14" t="s">
        <v>5</v>
      </c>
      <c r="E130" s="31" t="s">
        <v>277</v>
      </c>
      <c r="F130" s="31" t="s">
        <v>273</v>
      </c>
      <c r="G130" s="31" t="s">
        <v>276</v>
      </c>
      <c r="H130" s="31" t="s">
        <v>274</v>
      </c>
      <c r="I130" s="31" t="s">
        <v>278</v>
      </c>
      <c r="J130" s="31" t="s">
        <v>275</v>
      </c>
      <c r="K130" s="31" t="s">
        <v>278</v>
      </c>
      <c r="L130" s="31" t="s">
        <v>275</v>
      </c>
      <c r="M130" s="32" t="s">
        <v>6</v>
      </c>
    </row>
    <row r="131" spans="1:13" ht="18" customHeight="1">
      <c r="A131" s="42" t="s">
        <v>200</v>
      </c>
      <c r="B131" s="1" t="s">
        <v>201</v>
      </c>
      <c r="C131" s="1"/>
      <c r="D131" s="2"/>
      <c r="E131" s="51">
        <v>2</v>
      </c>
      <c r="F131" s="51">
        <v>1</v>
      </c>
      <c r="G131" s="80">
        <v>90</v>
      </c>
      <c r="H131" s="80">
        <v>79</v>
      </c>
      <c r="I131" s="87">
        <f>E131/678000*100000</f>
        <v>0.2949852507374631</v>
      </c>
      <c r="J131" s="87">
        <f>F131/673000*100000</f>
        <v>0.1485884101040119</v>
      </c>
      <c r="K131" s="93">
        <f>G131/64417000*100000</f>
        <v>0.1397146715929025</v>
      </c>
      <c r="L131" s="28">
        <f>H131/64313000*100000</f>
        <v>0.12283675151213597</v>
      </c>
      <c r="M131" s="23">
        <f aca="true" t="shared" si="39" ref="M131:M165">E131/$E$7*100</f>
        <v>0.024884907303720297</v>
      </c>
    </row>
    <row r="132" spans="1:13" ht="18" customHeight="1">
      <c r="A132" s="42" t="s">
        <v>202</v>
      </c>
      <c r="B132" s="1" t="s">
        <v>203</v>
      </c>
      <c r="C132" s="1"/>
      <c r="D132" s="2"/>
      <c r="E132" s="52">
        <v>12</v>
      </c>
      <c r="F132" s="52">
        <v>24</v>
      </c>
      <c r="G132" s="68">
        <v>976</v>
      </c>
      <c r="H132" s="68">
        <v>1045</v>
      </c>
      <c r="I132" s="79">
        <f aca="true" t="shared" si="40" ref="I132:I138">E132/1332000*100000</f>
        <v>0.9009009009009009</v>
      </c>
      <c r="J132" s="88">
        <f aca="true" t="shared" si="41" ref="J132:J138">F132/1322000*100000</f>
        <v>1.8154311649016641</v>
      </c>
      <c r="K132" s="28">
        <f aca="true" t="shared" si="42" ref="K132:K138">G132/126008000*100000</f>
        <v>0.7745539965716461</v>
      </c>
      <c r="L132" s="28">
        <v>0.8</v>
      </c>
      <c r="M132" s="23">
        <f t="shared" si="39"/>
        <v>0.14930944382232175</v>
      </c>
    </row>
    <row r="133" spans="1:13" ht="18" customHeight="1">
      <c r="A133" s="42" t="s">
        <v>204</v>
      </c>
      <c r="C133" s="1" t="s">
        <v>205</v>
      </c>
      <c r="D133" s="2"/>
      <c r="E133" s="52">
        <v>0</v>
      </c>
      <c r="F133" s="52">
        <v>1</v>
      </c>
      <c r="G133" s="68">
        <v>77</v>
      </c>
      <c r="H133" s="68">
        <v>68</v>
      </c>
      <c r="I133" s="79">
        <f t="shared" si="40"/>
        <v>0</v>
      </c>
      <c r="J133" s="88">
        <f t="shared" si="41"/>
        <v>0.07564296520423601</v>
      </c>
      <c r="K133" s="28">
        <f t="shared" si="42"/>
        <v>0.061107231286902416</v>
      </c>
      <c r="L133" s="28">
        <f>H133/64313000*100000</f>
        <v>0.10573290003576259</v>
      </c>
      <c r="M133" s="23">
        <f t="shared" si="39"/>
        <v>0</v>
      </c>
    </row>
    <row r="134" spans="1:13" ht="18" customHeight="1">
      <c r="A134" s="42" t="s">
        <v>206</v>
      </c>
      <c r="C134" s="1" t="s">
        <v>207</v>
      </c>
      <c r="D134" s="2"/>
      <c r="E134" s="52">
        <v>0</v>
      </c>
      <c r="F134" s="52">
        <v>1</v>
      </c>
      <c r="G134" s="68">
        <v>17</v>
      </c>
      <c r="H134" s="68">
        <v>12</v>
      </c>
      <c r="I134" s="79">
        <f t="shared" si="40"/>
        <v>0</v>
      </c>
      <c r="J134" s="88">
        <f t="shared" si="41"/>
        <v>0.07564296520423601</v>
      </c>
      <c r="K134" s="28">
        <f t="shared" si="42"/>
        <v>0.013491206907497938</v>
      </c>
      <c r="L134" s="28">
        <f>H134/64313000*100000</f>
        <v>0.018658747065134578</v>
      </c>
      <c r="M134" s="23">
        <f t="shared" si="39"/>
        <v>0</v>
      </c>
    </row>
    <row r="135" spans="1:13" ht="23.25" customHeight="1">
      <c r="A135" s="42" t="s">
        <v>208</v>
      </c>
      <c r="C135" s="106" t="s">
        <v>209</v>
      </c>
      <c r="D135" s="107"/>
      <c r="E135" s="52">
        <v>5</v>
      </c>
      <c r="F135" s="52">
        <v>13</v>
      </c>
      <c r="G135" s="68">
        <v>518</v>
      </c>
      <c r="H135" s="68">
        <v>598</v>
      </c>
      <c r="I135" s="79">
        <f t="shared" si="40"/>
        <v>0.37537537537537535</v>
      </c>
      <c r="J135" s="88">
        <f t="shared" si="41"/>
        <v>0.9833585476550681</v>
      </c>
      <c r="K135" s="28">
        <f>G135/126008000*100000</f>
        <v>0.41108501047552537</v>
      </c>
      <c r="L135" s="28">
        <v>0.5</v>
      </c>
      <c r="M135" s="23">
        <f t="shared" si="39"/>
        <v>0.06221226825930073</v>
      </c>
    </row>
    <row r="136" spans="1:13" ht="18" customHeight="1">
      <c r="A136" s="42" t="s">
        <v>210</v>
      </c>
      <c r="C136" s="1" t="s">
        <v>211</v>
      </c>
      <c r="D136" s="2"/>
      <c r="E136" s="52">
        <v>4</v>
      </c>
      <c r="F136" s="52">
        <v>2</v>
      </c>
      <c r="G136" s="68">
        <v>71</v>
      </c>
      <c r="H136" s="68">
        <v>75</v>
      </c>
      <c r="I136" s="79">
        <f t="shared" si="40"/>
        <v>0.3003003003003003</v>
      </c>
      <c r="J136" s="88">
        <f t="shared" si="41"/>
        <v>0.15128593040847202</v>
      </c>
      <c r="K136" s="28">
        <f t="shared" si="42"/>
        <v>0.05634562884896197</v>
      </c>
      <c r="L136" s="28">
        <f>H136/64313000*100000</f>
        <v>0.11661716915709111</v>
      </c>
      <c r="M136" s="23">
        <f t="shared" si="39"/>
        <v>0.04976981460744059</v>
      </c>
    </row>
    <row r="137" spans="1:13" ht="25.5" customHeight="1">
      <c r="A137" s="42" t="s">
        <v>212</v>
      </c>
      <c r="C137" s="106" t="s">
        <v>213</v>
      </c>
      <c r="D137" s="107"/>
      <c r="E137" s="52">
        <v>3</v>
      </c>
      <c r="F137" s="52">
        <v>4</v>
      </c>
      <c r="G137" s="68">
        <v>149</v>
      </c>
      <c r="H137" s="68">
        <v>151</v>
      </c>
      <c r="I137" s="79">
        <f t="shared" si="40"/>
        <v>0.22522522522522523</v>
      </c>
      <c r="J137" s="88">
        <f t="shared" si="41"/>
        <v>0.30257186081694404</v>
      </c>
      <c r="K137" s="28">
        <f t="shared" si="42"/>
        <v>0.1182464605421878</v>
      </c>
      <c r="L137" s="28">
        <v>0.1</v>
      </c>
      <c r="M137" s="23">
        <f t="shared" si="39"/>
        <v>0.03732736095558044</v>
      </c>
    </row>
    <row r="138" spans="1:13" ht="18" customHeight="1">
      <c r="A138" s="42" t="s">
        <v>214</v>
      </c>
      <c r="C138" s="1" t="s">
        <v>215</v>
      </c>
      <c r="D138" s="2"/>
      <c r="E138" s="52">
        <v>0</v>
      </c>
      <c r="F138" s="52">
        <v>3</v>
      </c>
      <c r="G138" s="68">
        <v>144</v>
      </c>
      <c r="H138" s="68">
        <v>141</v>
      </c>
      <c r="I138" s="79">
        <f t="shared" si="40"/>
        <v>0</v>
      </c>
      <c r="J138" s="88">
        <f t="shared" si="41"/>
        <v>0.22692889561270801</v>
      </c>
      <c r="K138" s="28">
        <f t="shared" si="42"/>
        <v>0.11427845851057075</v>
      </c>
      <c r="L138" s="28">
        <v>0.1</v>
      </c>
      <c r="M138" s="23">
        <f t="shared" si="39"/>
        <v>0</v>
      </c>
    </row>
    <row r="139" spans="1:13" ht="10.5" customHeight="1">
      <c r="A139" s="42"/>
      <c r="C139" s="1"/>
      <c r="D139" s="2"/>
      <c r="E139" s="52"/>
      <c r="F139" s="52"/>
      <c r="G139" s="68"/>
      <c r="H139" s="68"/>
      <c r="I139" s="82"/>
      <c r="J139" s="82"/>
      <c r="K139" s="64"/>
      <c r="L139" s="64"/>
      <c r="M139" s="23"/>
    </row>
    <row r="140" spans="1:13" ht="18" customHeight="1">
      <c r="A140" s="42" t="s">
        <v>216</v>
      </c>
      <c r="B140" s="1" t="s">
        <v>217</v>
      </c>
      <c r="C140" s="1"/>
      <c r="D140" s="2"/>
      <c r="E140" s="52">
        <v>32</v>
      </c>
      <c r="F140" s="52">
        <v>29</v>
      </c>
      <c r="G140" s="68">
        <v>2577</v>
      </c>
      <c r="H140" s="68">
        <v>2595</v>
      </c>
      <c r="I140" s="79">
        <f aca="true" t="shared" si="43" ref="I140:I147">E140/1332000*100000</f>
        <v>2.4024024024024024</v>
      </c>
      <c r="J140" s="88">
        <f aca="true" t="shared" si="44" ref="J140:J147">F140/1322000*100000</f>
        <v>2.1936459909228443</v>
      </c>
      <c r="K140" s="28">
        <f aca="true" t="shared" si="45" ref="K140:K147">G140/126008000*100000</f>
        <v>2.0451082470954223</v>
      </c>
      <c r="L140" s="28">
        <f aca="true" t="shared" si="46" ref="L140:L147">H140/125908000*100000</f>
        <v>2.061028687613178</v>
      </c>
      <c r="M140" s="23">
        <f t="shared" si="39"/>
        <v>0.39815851685952475</v>
      </c>
    </row>
    <row r="141" spans="1:13" ht="18" customHeight="1">
      <c r="A141" s="42" t="s">
        <v>218</v>
      </c>
      <c r="C141" s="1" t="s">
        <v>219</v>
      </c>
      <c r="D141" s="2"/>
      <c r="E141" s="52">
        <v>3</v>
      </c>
      <c r="F141" s="52">
        <v>1</v>
      </c>
      <c r="G141" s="68">
        <v>131</v>
      </c>
      <c r="H141" s="68">
        <v>129</v>
      </c>
      <c r="I141" s="79">
        <f t="shared" si="43"/>
        <v>0.22522522522522523</v>
      </c>
      <c r="J141" s="88">
        <f t="shared" si="44"/>
        <v>0.07564296520423601</v>
      </c>
      <c r="K141" s="28">
        <f t="shared" si="45"/>
        <v>0.10396165322836645</v>
      </c>
      <c r="L141" s="28">
        <f t="shared" si="46"/>
        <v>0.10245576134955682</v>
      </c>
      <c r="M141" s="23">
        <f t="shared" si="39"/>
        <v>0.03732736095558044</v>
      </c>
    </row>
    <row r="142" spans="1:13" ht="18" customHeight="1">
      <c r="A142" s="42" t="s">
        <v>220</v>
      </c>
      <c r="C142" s="1" t="s">
        <v>221</v>
      </c>
      <c r="D142" s="2"/>
      <c r="E142" s="52">
        <v>15</v>
      </c>
      <c r="F142" s="52">
        <v>16</v>
      </c>
      <c r="G142" s="68">
        <v>1379</v>
      </c>
      <c r="H142" s="68">
        <v>1372</v>
      </c>
      <c r="I142" s="79">
        <f t="shared" si="43"/>
        <v>1.1261261261261262</v>
      </c>
      <c r="J142" s="88">
        <f t="shared" si="44"/>
        <v>1.2102874432677762</v>
      </c>
      <c r="K142" s="28">
        <f t="shared" si="45"/>
        <v>1.0943749603199797</v>
      </c>
      <c r="L142" s="28">
        <f t="shared" si="46"/>
        <v>1.0896845315627284</v>
      </c>
      <c r="M142" s="23">
        <f t="shared" si="39"/>
        <v>0.1866368047779022</v>
      </c>
    </row>
    <row r="143" spans="1:13" ht="18" customHeight="1">
      <c r="A143" s="42" t="s">
        <v>222</v>
      </c>
      <c r="C143" s="1"/>
      <c r="D143" s="2" t="s">
        <v>223</v>
      </c>
      <c r="E143" s="52">
        <v>12</v>
      </c>
      <c r="F143" s="52">
        <v>10</v>
      </c>
      <c r="G143" s="68">
        <v>1085</v>
      </c>
      <c r="H143" s="68">
        <v>1038</v>
      </c>
      <c r="I143" s="79">
        <f t="shared" si="43"/>
        <v>0.9009009009009009</v>
      </c>
      <c r="J143" s="88">
        <f t="shared" si="44"/>
        <v>0.7564296520423601</v>
      </c>
      <c r="K143" s="28">
        <f t="shared" si="45"/>
        <v>0.8610564408608977</v>
      </c>
      <c r="L143" s="28">
        <f t="shared" si="46"/>
        <v>0.8244114750452712</v>
      </c>
      <c r="M143" s="23">
        <f t="shared" si="39"/>
        <v>0.14930944382232175</v>
      </c>
    </row>
    <row r="144" spans="1:13" ht="18" customHeight="1">
      <c r="A144" s="42" t="s">
        <v>224</v>
      </c>
      <c r="C144" s="1"/>
      <c r="D144" s="2" t="s">
        <v>225</v>
      </c>
      <c r="E144" s="52">
        <v>3</v>
      </c>
      <c r="F144" s="52">
        <v>6</v>
      </c>
      <c r="G144" s="68">
        <v>294</v>
      </c>
      <c r="H144" s="68">
        <v>334</v>
      </c>
      <c r="I144" s="79">
        <f t="shared" si="43"/>
        <v>0.22522522522522523</v>
      </c>
      <c r="J144" s="88">
        <f t="shared" si="44"/>
        <v>0.45385779122541603</v>
      </c>
      <c r="K144" s="28">
        <f t="shared" si="45"/>
        <v>0.23331851945908197</v>
      </c>
      <c r="L144" s="28">
        <f t="shared" si="46"/>
        <v>0.2652730565174572</v>
      </c>
      <c r="M144" s="23">
        <f t="shared" si="39"/>
        <v>0.03732736095558044</v>
      </c>
    </row>
    <row r="145" spans="1:13" ht="18" customHeight="1">
      <c r="A145" s="42" t="s">
        <v>226</v>
      </c>
      <c r="C145" s="1" t="s">
        <v>227</v>
      </c>
      <c r="D145" s="2"/>
      <c r="E145" s="52">
        <v>1</v>
      </c>
      <c r="F145" s="52">
        <v>1</v>
      </c>
      <c r="G145" s="68">
        <v>80</v>
      </c>
      <c r="H145" s="68">
        <v>91</v>
      </c>
      <c r="I145" s="79">
        <f t="shared" si="43"/>
        <v>0.07507507507507508</v>
      </c>
      <c r="J145" s="88">
        <f t="shared" si="44"/>
        <v>0.07564296520423601</v>
      </c>
      <c r="K145" s="28">
        <f t="shared" si="45"/>
        <v>0.06348803250587265</v>
      </c>
      <c r="L145" s="28">
        <f t="shared" si="46"/>
        <v>0.07227499444038504</v>
      </c>
      <c r="M145" s="23">
        <f t="shared" si="39"/>
        <v>0.012442453651860148</v>
      </c>
    </row>
    <row r="146" spans="1:13" ht="18" customHeight="1">
      <c r="A146" s="42" t="s">
        <v>228</v>
      </c>
      <c r="C146" s="1" t="s">
        <v>229</v>
      </c>
      <c r="D146" s="2"/>
      <c r="E146" s="52">
        <v>6</v>
      </c>
      <c r="F146" s="52">
        <v>7</v>
      </c>
      <c r="G146" s="68">
        <v>681</v>
      </c>
      <c r="H146" s="68">
        <v>698</v>
      </c>
      <c r="I146" s="79">
        <f t="shared" si="43"/>
        <v>0.45045045045045046</v>
      </c>
      <c r="J146" s="88">
        <f t="shared" si="44"/>
        <v>0.529500756429652</v>
      </c>
      <c r="K146" s="28">
        <f t="shared" si="45"/>
        <v>0.5404418767062409</v>
      </c>
      <c r="L146" s="28">
        <f t="shared" si="46"/>
        <v>0.5543730342789973</v>
      </c>
      <c r="M146" s="23">
        <f t="shared" si="39"/>
        <v>0.07465472191116088</v>
      </c>
    </row>
    <row r="147" spans="1:13" ht="18" customHeight="1">
      <c r="A147" s="42" t="s">
        <v>230</v>
      </c>
      <c r="C147" s="1" t="s">
        <v>231</v>
      </c>
      <c r="D147" s="2"/>
      <c r="E147" s="52">
        <v>7</v>
      </c>
      <c r="F147" s="52">
        <v>4</v>
      </c>
      <c r="G147" s="68">
        <v>306</v>
      </c>
      <c r="H147" s="68">
        <v>305</v>
      </c>
      <c r="I147" s="79">
        <f t="shared" si="43"/>
        <v>0.5255255255255256</v>
      </c>
      <c r="J147" s="88">
        <f t="shared" si="44"/>
        <v>0.30257186081694404</v>
      </c>
      <c r="K147" s="28">
        <f t="shared" si="45"/>
        <v>0.24284172433496284</v>
      </c>
      <c r="L147" s="28">
        <f t="shared" si="46"/>
        <v>0.2422403659815103</v>
      </c>
      <c r="M147" s="23">
        <f t="shared" si="39"/>
        <v>0.08709717556302103</v>
      </c>
    </row>
    <row r="148" spans="1:13" ht="6" customHeight="1">
      <c r="A148" s="42"/>
      <c r="C148" s="1"/>
      <c r="D148" s="2"/>
      <c r="E148" s="52"/>
      <c r="F148" s="52"/>
      <c r="G148" s="68"/>
      <c r="H148" s="68"/>
      <c r="I148" s="82"/>
      <c r="J148" s="82"/>
      <c r="K148" s="64"/>
      <c r="L148" s="64"/>
      <c r="M148" s="23"/>
    </row>
    <row r="149" spans="1:13" ht="18" customHeight="1">
      <c r="A149" s="42" t="s">
        <v>232</v>
      </c>
      <c r="B149" s="1" t="s">
        <v>233</v>
      </c>
      <c r="C149" s="1"/>
      <c r="D149" s="2"/>
      <c r="E149" s="52">
        <v>194</v>
      </c>
      <c r="F149" s="52">
        <v>202</v>
      </c>
      <c r="G149" s="68">
        <v>28458</v>
      </c>
      <c r="H149" s="68">
        <v>27662</v>
      </c>
      <c r="I149" s="79">
        <f>E149/1332000*100000</f>
        <v>14.564564564564563</v>
      </c>
      <c r="J149" s="88">
        <f>F149/1322000*100000</f>
        <v>15.279878971255673</v>
      </c>
      <c r="K149" s="28">
        <f>G149/126008000*100000</f>
        <v>22.584280363151546</v>
      </c>
      <c r="L149" s="28">
        <f>H149/125908000*100000</f>
        <v>21.97000984846078</v>
      </c>
      <c r="M149" s="23">
        <f t="shared" si="39"/>
        <v>2.4138360084608688</v>
      </c>
    </row>
    <row r="150" spans="1:13" ht="18" customHeight="1">
      <c r="A150" s="42" t="s">
        <v>234</v>
      </c>
      <c r="C150" s="1" t="s">
        <v>235</v>
      </c>
      <c r="D150" s="2"/>
      <c r="E150" s="52">
        <v>156</v>
      </c>
      <c r="F150" s="52">
        <v>158</v>
      </c>
      <c r="G150" s="68">
        <v>22682</v>
      </c>
      <c r="H150" s="68">
        <v>22145</v>
      </c>
      <c r="I150" s="79">
        <f>E150/1332000*100000</f>
        <v>11.711711711711713</v>
      </c>
      <c r="J150" s="88">
        <f>F150/1322000*100000</f>
        <v>11.951588502269288</v>
      </c>
      <c r="K150" s="28">
        <f>G150/126008000*100000</f>
        <v>18.00044441622754</v>
      </c>
      <c r="L150" s="28">
        <f>H150/125908000*100000</f>
        <v>17.58823903167392</v>
      </c>
      <c r="M150" s="23">
        <f t="shared" si="39"/>
        <v>1.941022769690183</v>
      </c>
    </row>
    <row r="151" spans="1:13" ht="18" customHeight="1">
      <c r="A151" s="42" t="s">
        <v>236</v>
      </c>
      <c r="C151" s="1" t="s">
        <v>237</v>
      </c>
      <c r="D151" s="2"/>
      <c r="E151" s="52">
        <v>10</v>
      </c>
      <c r="F151" s="52">
        <v>8</v>
      </c>
      <c r="G151" s="68">
        <v>285</v>
      </c>
      <c r="H151" s="68">
        <v>328</v>
      </c>
      <c r="I151" s="79">
        <f>E151/1332000*100000</f>
        <v>0.7507507507507507</v>
      </c>
      <c r="J151" s="88">
        <f>F151/1322000*100000</f>
        <v>0.6051437216338881</v>
      </c>
      <c r="K151" s="28">
        <f>G151/126008000*100000</f>
        <v>0.22617611580217128</v>
      </c>
      <c r="L151" s="28">
        <f>H151/125908000*100000</f>
        <v>0.2605076722686406</v>
      </c>
      <c r="M151" s="23">
        <f t="shared" si="39"/>
        <v>0.12442453651860146</v>
      </c>
    </row>
    <row r="152" spans="1:13" ht="18" customHeight="1">
      <c r="A152" s="42" t="s">
        <v>238</v>
      </c>
      <c r="C152" s="1" t="s">
        <v>239</v>
      </c>
      <c r="D152" s="2"/>
      <c r="E152" s="52">
        <v>28</v>
      </c>
      <c r="F152" s="52">
        <v>36</v>
      </c>
      <c r="G152" s="68">
        <v>5491</v>
      </c>
      <c r="H152" s="68">
        <v>5189</v>
      </c>
      <c r="I152" s="79">
        <f>E152/1332000*100000</f>
        <v>2.1021021021021022</v>
      </c>
      <c r="J152" s="88">
        <f>F152/1322000*100000</f>
        <v>2.723146747352496</v>
      </c>
      <c r="K152" s="28">
        <f>G152/126008000*100000</f>
        <v>4.3576598311218335</v>
      </c>
      <c r="L152" s="28">
        <f>H152/125908000*100000</f>
        <v>4.1212631445182195</v>
      </c>
      <c r="M152" s="23">
        <f t="shared" si="39"/>
        <v>0.3483887022520841</v>
      </c>
    </row>
    <row r="153" spans="1:13" ht="6.75" customHeight="1">
      <c r="A153" s="42"/>
      <c r="C153" s="1"/>
      <c r="D153" s="2"/>
      <c r="E153" s="52"/>
      <c r="F153" s="52"/>
      <c r="G153" s="68"/>
      <c r="H153" s="68"/>
      <c r="I153" s="82"/>
      <c r="J153" s="82"/>
      <c r="K153" s="64"/>
      <c r="L153" s="64"/>
      <c r="M153" s="23"/>
    </row>
    <row r="154" spans="1:13" ht="18" customHeight="1">
      <c r="A154" s="42" t="s">
        <v>240</v>
      </c>
      <c r="B154" s="1" t="s">
        <v>241</v>
      </c>
      <c r="C154" s="1"/>
      <c r="D154" s="2"/>
      <c r="E154" s="52">
        <v>640</v>
      </c>
      <c r="F154" s="52">
        <v>681</v>
      </c>
      <c r="G154" s="68">
        <v>73327</v>
      </c>
      <c r="H154" s="68">
        <v>73131</v>
      </c>
      <c r="I154" s="79">
        <f aca="true" t="shared" si="47" ref="I154:I165">E154/1332000*100000</f>
        <v>48.048048048048045</v>
      </c>
      <c r="J154" s="88">
        <f aca="true" t="shared" si="48" ref="J154:J165">F154/1322000*100000</f>
        <v>51.51285930408472</v>
      </c>
      <c r="K154" s="28">
        <f aca="true" t="shared" si="49" ref="K154:K165">G154/126008000*100000</f>
        <v>58.19233699447654</v>
      </c>
      <c r="L154" s="28">
        <f aca="true" t="shared" si="50" ref="L154:L165">H154/125908000*100000</f>
        <v>58.08288591670108</v>
      </c>
      <c r="M154" s="23">
        <f t="shared" si="39"/>
        <v>7.963170337190493</v>
      </c>
    </row>
    <row r="155" spans="1:13" ht="18" customHeight="1">
      <c r="A155" s="42" t="s">
        <v>242</v>
      </c>
      <c r="C155" s="1" t="s">
        <v>243</v>
      </c>
      <c r="D155" s="2"/>
      <c r="E155" s="52">
        <v>251</v>
      </c>
      <c r="F155" s="52">
        <v>301</v>
      </c>
      <c r="G155" s="68">
        <v>38643</v>
      </c>
      <c r="H155" s="68">
        <v>39496</v>
      </c>
      <c r="I155" s="79">
        <f t="shared" si="47"/>
        <v>18.843843843843842</v>
      </c>
      <c r="J155" s="88">
        <f t="shared" si="48"/>
        <v>22.76853252647504</v>
      </c>
      <c r="K155" s="28">
        <f t="shared" si="49"/>
        <v>30.667100501555456</v>
      </c>
      <c r="L155" s="28">
        <f t="shared" si="50"/>
        <v>31.36893604854338</v>
      </c>
      <c r="M155" s="23">
        <f t="shared" si="39"/>
        <v>3.123055866616897</v>
      </c>
    </row>
    <row r="156" spans="1:13" ht="18" customHeight="1">
      <c r="A156" s="42" t="s">
        <v>244</v>
      </c>
      <c r="C156" s="1"/>
      <c r="D156" s="2" t="s">
        <v>245</v>
      </c>
      <c r="E156" s="52">
        <v>80</v>
      </c>
      <c r="F156" s="52">
        <v>114</v>
      </c>
      <c r="G156" s="68">
        <v>11743</v>
      </c>
      <c r="H156" s="68">
        <v>12378</v>
      </c>
      <c r="I156" s="79">
        <f t="shared" si="47"/>
        <v>6.006006006006006</v>
      </c>
      <c r="J156" s="88">
        <f t="shared" si="48"/>
        <v>8.623298033282904</v>
      </c>
      <c r="K156" s="28">
        <f t="shared" si="49"/>
        <v>9.319249571455781</v>
      </c>
      <c r="L156" s="28">
        <f t="shared" si="50"/>
        <v>9.830987705308637</v>
      </c>
      <c r="M156" s="23">
        <f t="shared" si="39"/>
        <v>0.9953962921488116</v>
      </c>
    </row>
    <row r="157" spans="1:13" ht="18" customHeight="1">
      <c r="A157" s="42" t="s">
        <v>246</v>
      </c>
      <c r="C157" s="1"/>
      <c r="D157" s="2" t="s">
        <v>247</v>
      </c>
      <c r="E157" s="52">
        <v>47</v>
      </c>
      <c r="F157" s="52">
        <v>49</v>
      </c>
      <c r="G157" s="68">
        <v>6328</v>
      </c>
      <c r="H157" s="68">
        <v>6409</v>
      </c>
      <c r="I157" s="79">
        <f t="shared" si="47"/>
        <v>3.528528528528528</v>
      </c>
      <c r="J157" s="88">
        <f t="shared" si="48"/>
        <v>3.7065052950075645</v>
      </c>
      <c r="K157" s="28">
        <f t="shared" si="49"/>
        <v>5.021903371214526</v>
      </c>
      <c r="L157" s="28">
        <f t="shared" si="50"/>
        <v>5.09022460844426</v>
      </c>
      <c r="M157" s="23">
        <f t="shared" si="39"/>
        <v>0.5847953216374269</v>
      </c>
    </row>
    <row r="158" spans="1:13" ht="18" customHeight="1">
      <c r="A158" s="42" t="s">
        <v>248</v>
      </c>
      <c r="C158" s="1"/>
      <c r="D158" s="2" t="s">
        <v>249</v>
      </c>
      <c r="E158" s="52">
        <v>29</v>
      </c>
      <c r="F158" s="52">
        <v>33</v>
      </c>
      <c r="G158" s="68">
        <v>5736</v>
      </c>
      <c r="H158" s="68">
        <v>5802</v>
      </c>
      <c r="I158" s="79">
        <f t="shared" si="47"/>
        <v>2.177177177177177</v>
      </c>
      <c r="J158" s="88">
        <f t="shared" si="48"/>
        <v>2.496217851739788</v>
      </c>
      <c r="K158" s="28">
        <f t="shared" si="49"/>
        <v>4.552091930671068</v>
      </c>
      <c r="L158" s="94">
        <f t="shared" si="50"/>
        <v>4.608126568605648</v>
      </c>
      <c r="M158" s="23">
        <f t="shared" si="39"/>
        <v>0.36083115590394427</v>
      </c>
    </row>
    <row r="159" spans="1:13" ht="18" customHeight="1">
      <c r="A159" s="42" t="s">
        <v>250</v>
      </c>
      <c r="C159" s="1"/>
      <c r="D159" s="2" t="s">
        <v>251</v>
      </c>
      <c r="E159" s="52">
        <v>53</v>
      </c>
      <c r="F159" s="52">
        <v>63</v>
      </c>
      <c r="G159" s="68">
        <v>8313</v>
      </c>
      <c r="H159" s="68">
        <v>8164</v>
      </c>
      <c r="I159" s="79">
        <f t="shared" si="47"/>
        <v>3.978978978978979</v>
      </c>
      <c r="J159" s="88">
        <f t="shared" si="48"/>
        <v>4.765506807866868</v>
      </c>
      <c r="K159" s="28">
        <f t="shared" si="49"/>
        <v>6.597200177766491</v>
      </c>
      <c r="L159" s="28">
        <f t="shared" si="50"/>
        <v>6.484099501223115</v>
      </c>
      <c r="M159" s="23">
        <f t="shared" si="39"/>
        <v>0.6594500435485878</v>
      </c>
    </row>
    <row r="160" spans="1:13" ht="18" customHeight="1">
      <c r="A160" s="42" t="s">
        <v>252</v>
      </c>
      <c r="C160" s="1"/>
      <c r="D160" s="2" t="s">
        <v>253</v>
      </c>
      <c r="E160" s="52">
        <v>10</v>
      </c>
      <c r="F160" s="52">
        <v>7</v>
      </c>
      <c r="G160" s="68">
        <v>1438</v>
      </c>
      <c r="H160" s="68">
        <v>1495</v>
      </c>
      <c r="I160" s="79">
        <f t="shared" si="47"/>
        <v>0.7507507507507507</v>
      </c>
      <c r="J160" s="88">
        <f t="shared" si="48"/>
        <v>0.529500756429652</v>
      </c>
      <c r="K160" s="28">
        <f t="shared" si="49"/>
        <v>1.1411973842930607</v>
      </c>
      <c r="L160" s="28">
        <f t="shared" si="50"/>
        <v>1.1873749086634686</v>
      </c>
      <c r="M160" s="23">
        <f t="shared" si="39"/>
        <v>0.12442453651860146</v>
      </c>
    </row>
    <row r="161" spans="1:13" ht="27.75" customHeight="1">
      <c r="A161" s="42" t="s">
        <v>254</v>
      </c>
      <c r="C161" s="1"/>
      <c r="D161" s="2" t="s">
        <v>255</v>
      </c>
      <c r="E161" s="52">
        <v>5</v>
      </c>
      <c r="F161" s="52">
        <v>9</v>
      </c>
      <c r="G161" s="68">
        <v>617</v>
      </c>
      <c r="H161" s="68">
        <v>647</v>
      </c>
      <c r="I161" s="79">
        <f t="shared" si="47"/>
        <v>0.37537537537537535</v>
      </c>
      <c r="J161" s="88">
        <f t="shared" si="48"/>
        <v>0.680786686838124</v>
      </c>
      <c r="K161" s="28">
        <f t="shared" si="49"/>
        <v>0.48965145070154276</v>
      </c>
      <c r="L161" s="28">
        <f t="shared" si="50"/>
        <v>0.5138672681640563</v>
      </c>
      <c r="M161" s="23">
        <f t="shared" si="39"/>
        <v>0.06221226825930073</v>
      </c>
    </row>
    <row r="162" spans="1:13" ht="18" customHeight="1">
      <c r="A162" s="42" t="s">
        <v>256</v>
      </c>
      <c r="C162" s="1"/>
      <c r="D162" s="2" t="s">
        <v>257</v>
      </c>
      <c r="E162" s="52">
        <v>27</v>
      </c>
      <c r="F162" s="52">
        <v>26</v>
      </c>
      <c r="G162" s="68">
        <v>4468</v>
      </c>
      <c r="H162" s="68">
        <v>4601</v>
      </c>
      <c r="I162" s="79">
        <f t="shared" si="47"/>
        <v>2.0270270270270268</v>
      </c>
      <c r="J162" s="88">
        <f t="shared" si="48"/>
        <v>1.9667170953101363</v>
      </c>
      <c r="K162" s="28">
        <f t="shared" si="49"/>
        <v>3.545806615452987</v>
      </c>
      <c r="L162" s="28">
        <f t="shared" si="50"/>
        <v>3.6542554881341935</v>
      </c>
      <c r="M162" s="23">
        <f t="shared" si="39"/>
        <v>0.33594624860022393</v>
      </c>
    </row>
    <row r="163" spans="1:13" ht="18" customHeight="1">
      <c r="A163" s="42" t="s">
        <v>258</v>
      </c>
      <c r="C163" s="1" t="s">
        <v>259</v>
      </c>
      <c r="D163" s="18"/>
      <c r="E163" s="52">
        <v>328</v>
      </c>
      <c r="F163" s="52">
        <v>312</v>
      </c>
      <c r="G163" s="68">
        <v>29949</v>
      </c>
      <c r="H163" s="68">
        <v>29375</v>
      </c>
      <c r="I163" s="79">
        <f t="shared" si="47"/>
        <v>24.624624624624627</v>
      </c>
      <c r="J163" s="88">
        <f t="shared" si="48"/>
        <v>23.600605143721634</v>
      </c>
      <c r="K163" s="28">
        <f t="shared" si="49"/>
        <v>23.76753856897975</v>
      </c>
      <c r="L163" s="28">
        <f t="shared" si="50"/>
        <v>23.330527051497917</v>
      </c>
      <c r="M163" s="23">
        <f t="shared" si="39"/>
        <v>4.081124797810128</v>
      </c>
    </row>
    <row r="164" spans="1:13" ht="18" customHeight="1">
      <c r="A164" s="42" t="s">
        <v>260</v>
      </c>
      <c r="C164" s="1" t="s">
        <v>261</v>
      </c>
      <c r="D164" s="18"/>
      <c r="E164" s="52">
        <v>9</v>
      </c>
      <c r="F164" s="52">
        <v>12</v>
      </c>
      <c r="G164" s="68">
        <v>730</v>
      </c>
      <c r="H164" s="68">
        <v>732</v>
      </c>
      <c r="I164" s="79">
        <f t="shared" si="47"/>
        <v>0.6756756756756757</v>
      </c>
      <c r="J164" s="88">
        <f t="shared" si="48"/>
        <v>0.9077155824508321</v>
      </c>
      <c r="K164" s="28">
        <f t="shared" si="49"/>
        <v>0.5793282966160879</v>
      </c>
      <c r="L164" s="28">
        <f t="shared" si="50"/>
        <v>0.5813768783556248</v>
      </c>
      <c r="M164" s="23">
        <f t="shared" si="39"/>
        <v>0.11198208286674133</v>
      </c>
    </row>
    <row r="165" spans="1:13" ht="18" customHeight="1">
      <c r="A165" s="44" t="s">
        <v>262</v>
      </c>
      <c r="B165" s="5"/>
      <c r="C165" s="20" t="s">
        <v>263</v>
      </c>
      <c r="D165" s="29"/>
      <c r="E165" s="50">
        <v>52</v>
      </c>
      <c r="F165" s="50">
        <v>56</v>
      </c>
      <c r="G165" s="69">
        <v>4005</v>
      </c>
      <c r="H165" s="69">
        <v>3528</v>
      </c>
      <c r="I165" s="92">
        <f t="shared" si="47"/>
        <v>3.903903903903904</v>
      </c>
      <c r="J165" s="62">
        <f t="shared" si="48"/>
        <v>4.236006051437216</v>
      </c>
      <c r="K165" s="26">
        <f t="shared" si="49"/>
        <v>3.178369627325249</v>
      </c>
      <c r="L165" s="26">
        <f t="shared" si="50"/>
        <v>2.8020459383041585</v>
      </c>
      <c r="M165" s="30">
        <f t="shared" si="39"/>
        <v>0.6470075898967276</v>
      </c>
    </row>
    <row r="166" ht="15" customHeight="1">
      <c r="G166" s="70"/>
    </row>
  </sheetData>
  <mergeCells count="25">
    <mergeCell ref="M3:M4"/>
    <mergeCell ref="M44:M45"/>
    <mergeCell ref="M85:M86"/>
    <mergeCell ref="M128:M129"/>
    <mergeCell ref="G4:H4"/>
    <mergeCell ref="I4:J4"/>
    <mergeCell ref="I3:L3"/>
    <mergeCell ref="C137:D137"/>
    <mergeCell ref="I45:J45"/>
    <mergeCell ref="I44:L44"/>
    <mergeCell ref="B54:D54"/>
    <mergeCell ref="C135:D135"/>
    <mergeCell ref="I86:J86"/>
    <mergeCell ref="I85:L85"/>
    <mergeCell ref="I128:L128"/>
    <mergeCell ref="I129:J129"/>
    <mergeCell ref="G129:H129"/>
    <mergeCell ref="E129:F129"/>
    <mergeCell ref="E128:H128"/>
    <mergeCell ref="G86:H86"/>
    <mergeCell ref="E86:F86"/>
    <mergeCell ref="E85:H85"/>
    <mergeCell ref="E44:H44"/>
    <mergeCell ref="G45:H45"/>
    <mergeCell ref="E45:F45"/>
  </mergeCells>
  <printOptions/>
  <pageMargins left="0.7874015748031497" right="0.7874015748031497" top="0.984251968503937" bottom="0.984251968503937" header="0.5118110236220472" footer="0.5118110236220472"/>
  <pageSetup horizontalDpi="720" verticalDpi="720" orientation="portrait" paperSize="9" r:id="rId4"/>
  <rowBreaks count="4" manualBreakCount="4">
    <brk id="41" max="12" man="1"/>
    <brk id="82" max="12" man="1"/>
    <brk id="125" max="12" man="1"/>
    <brk id="165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2004-02-19T01:05:46Z</cp:lastPrinted>
  <dcterms:created xsi:type="dcterms:W3CDTF">1996-09-29T21:41:49Z</dcterms:created>
  <dcterms:modified xsi:type="dcterms:W3CDTF">2004-12-09T05:55:27Z</dcterms:modified>
  <cp:category/>
  <cp:version/>
  <cp:contentType/>
  <cp:contentStatus/>
</cp:coreProperties>
</file>