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２" sheetId="1" r:id="rId1"/>
  </sheets>
  <definedNames>
    <definedName name="_xlnm.Print_Area" localSheetId="0">'表２'!$A$1:$K$31</definedName>
  </definedNames>
  <calcPr fullCalcOnLoad="1"/>
</workbook>
</file>

<file path=xl/sharedStrings.xml><?xml version="1.0" encoding="utf-8"?>
<sst xmlns="http://schemas.openxmlformats.org/spreadsheetml/2006/main" count="44" uniqueCount="39">
  <si>
    <t>　　各年１２月３１日現在</t>
  </si>
  <si>
    <t>表 ２　   施設・業務の種別にみた医師数及び構成割合</t>
  </si>
  <si>
    <t>医　師　数　（人）</t>
  </si>
  <si>
    <t>増加数</t>
  </si>
  <si>
    <t>増加率</t>
  </si>
  <si>
    <t>構成　 　割合</t>
  </si>
  <si>
    <t>人 口 １０ 万 対</t>
  </si>
  <si>
    <t>平成1４年</t>
  </si>
  <si>
    <t>平成12年</t>
  </si>
  <si>
    <t>（人）</t>
  </si>
  <si>
    <t>（％）</t>
  </si>
  <si>
    <t>総　　　　　　　数</t>
  </si>
  <si>
    <t>（14年10月1日現在県人口）</t>
  </si>
  <si>
    <t>医療施設の従事者</t>
  </si>
  <si>
    <t>病院の従事者</t>
  </si>
  <si>
    <t>病院（医育機関附属の病院を除く）の開設者</t>
  </si>
  <si>
    <t>又は法人の代表者</t>
  </si>
  <si>
    <t>病院（医育機関附属の病院を除く）の勤務者</t>
  </si>
  <si>
    <t>医育機関附属の病院の勤務者</t>
  </si>
  <si>
    <t>　　　臨床系の教官又は教員</t>
  </si>
  <si>
    <t>　　　臨床系の教官又は教員以外の従事者</t>
  </si>
  <si>
    <t>診療所の従事者</t>
  </si>
  <si>
    <t>診療所の開設者又は法人の代表者</t>
  </si>
  <si>
    <t>診療所の勤務者</t>
  </si>
  <si>
    <t>介護老人保健施設の従事者</t>
  </si>
  <si>
    <t>介護老人保健施設の開設者又は法人の代表者</t>
  </si>
  <si>
    <t>介護老人保健施設の勤務者</t>
  </si>
  <si>
    <t>医療施設・介護老人保健施設以外の従事者</t>
  </si>
  <si>
    <t>医育機関の臨床系以外の勤務者又は大学院生</t>
  </si>
  <si>
    <t>医育機関以外の教育機関又は研究機関の勤務者</t>
  </si>
  <si>
    <t>行政機関・産業医・保健衛生施設の従事者</t>
  </si>
  <si>
    <t>　　　行政機関の従事者</t>
  </si>
  <si>
    <t>　　　産業医</t>
  </si>
  <si>
    <t>…</t>
  </si>
  <si>
    <t>　　　保健衛生施設の従事者</t>
  </si>
  <si>
    <t>その他の者</t>
  </si>
  <si>
    <t>その他の業務の従事者</t>
  </si>
  <si>
    <t>無職の者</t>
  </si>
  <si>
    <t>不　　　　詳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</si>
</sst>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3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11" fillId="0" borderId="6" xfId="0" applyNumberFormat="1" applyFont="1" applyBorder="1" applyAlignment="1">
      <alignment vertical="center"/>
    </xf>
    <xf numFmtId="193" fontId="11" fillId="0" borderId="6" xfId="0" applyNumberFormat="1" applyFont="1" applyBorder="1" applyAlignment="1">
      <alignment vertical="center"/>
    </xf>
    <xf numFmtId="191" fontId="11" fillId="0" borderId="6" xfId="0" applyNumberFormat="1" applyFont="1" applyBorder="1" applyAlignment="1">
      <alignment vertical="center"/>
    </xf>
    <xf numFmtId="0" fontId="12" fillId="0" borderId="0" xfId="0" applyFont="1" applyFill="1" applyAlignment="1">
      <alignment/>
    </xf>
    <xf numFmtId="0" fontId="8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1" fontId="11" fillId="0" borderId="11" xfId="0" applyNumberFormat="1" applyFont="1" applyBorder="1" applyAlignment="1">
      <alignment vertical="center"/>
    </xf>
    <xf numFmtId="193" fontId="11" fillId="0" borderId="11" xfId="0" applyNumberFormat="1" applyFont="1" applyBorder="1" applyAlignment="1">
      <alignment vertical="center"/>
    </xf>
    <xf numFmtId="191" fontId="11" fillId="0" borderId="11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193" fontId="8" fillId="0" borderId="11" xfId="0" applyNumberFormat="1" applyFont="1" applyBorder="1" applyAlignment="1">
      <alignment vertical="center"/>
    </xf>
    <xf numFmtId="191" fontId="8" fillId="0" borderId="1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vertical="center"/>
    </xf>
    <xf numFmtId="41" fontId="8" fillId="0" borderId="11" xfId="0" applyNumberFormat="1" applyFont="1" applyBorder="1" applyAlignment="1">
      <alignment horizontal="right" vertical="center"/>
    </xf>
    <xf numFmtId="204" fontId="8" fillId="0" borderId="11" xfId="0" applyNumberFormat="1" applyFont="1" applyBorder="1" applyAlignment="1">
      <alignment horizontal="right" vertical="center"/>
    </xf>
    <xf numFmtId="205" fontId="8" fillId="0" borderId="11" xfId="0" applyNumberFormat="1" applyFont="1" applyBorder="1" applyAlignment="1">
      <alignment horizontal="right" vertical="center"/>
    </xf>
    <xf numFmtId="191" fontId="8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204" fontId="8" fillId="0" borderId="11" xfId="0" applyNumberFormat="1" applyFont="1" applyBorder="1" applyAlignment="1">
      <alignment vertical="center"/>
    </xf>
    <xf numFmtId="205" fontId="8" fillId="0" borderId="11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textRotation="255"/>
    </xf>
    <xf numFmtId="204" fontId="11" fillId="0" borderId="11" xfId="0" applyNumberFormat="1" applyFont="1" applyBorder="1" applyAlignment="1">
      <alignment vertical="center"/>
    </xf>
    <xf numFmtId="205" fontId="11" fillId="0" borderId="1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91" fontId="8" fillId="0" borderId="1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1" fontId="11" fillId="0" borderId="9" xfId="0" applyNumberFormat="1" applyFont="1" applyBorder="1" applyAlignment="1">
      <alignment vertical="center"/>
    </xf>
    <xf numFmtId="204" fontId="11" fillId="0" borderId="9" xfId="0" applyNumberFormat="1" applyFont="1" applyBorder="1" applyAlignment="1">
      <alignment vertical="center"/>
    </xf>
    <xf numFmtId="214" fontId="8" fillId="0" borderId="9" xfId="0" applyNumberFormat="1" applyFont="1" applyBorder="1" applyAlignment="1">
      <alignment vertical="center"/>
    </xf>
    <xf numFmtId="191" fontId="11" fillId="0" borderId="9" xfId="0" applyNumberFormat="1" applyFont="1" applyBorder="1" applyAlignment="1">
      <alignment vertical="center"/>
    </xf>
    <xf numFmtId="191" fontId="8" fillId="0" borderId="3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D5" sqref="D5"/>
    </sheetView>
  </sheetViews>
  <sheetFormatPr defaultColWidth="9.00390625" defaultRowHeight="13.5"/>
  <cols>
    <col min="1" max="1" width="1.37890625" style="0" customWidth="1"/>
    <col min="2" max="2" width="1.4921875" style="0" customWidth="1"/>
    <col min="3" max="3" width="1.37890625" style="0" customWidth="1"/>
    <col min="4" max="4" width="36.25390625" style="0" customWidth="1"/>
    <col min="5" max="5" width="7.875" style="0" customWidth="1"/>
    <col min="6" max="6" width="7.75390625" style="0" customWidth="1"/>
    <col min="7" max="7" width="6.625" style="0" customWidth="1"/>
    <col min="8" max="8" width="8.00390625" style="0" customWidth="1"/>
    <col min="9" max="9" width="7.75390625" style="0" customWidth="1"/>
    <col min="10" max="10" width="8.25390625" style="0" customWidth="1"/>
    <col min="11" max="11" width="8.875" style="0" customWidth="1"/>
  </cols>
  <sheetData>
    <row r="1" spans="1:11" ht="15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3"/>
      <c r="B3" s="3"/>
      <c r="C3" s="3"/>
      <c r="D3" s="3"/>
      <c r="E3" s="3"/>
      <c r="F3" s="3"/>
      <c r="G3" s="3"/>
      <c r="H3" s="3"/>
      <c r="I3" s="4" t="s">
        <v>0</v>
      </c>
      <c r="J3" s="5"/>
      <c r="K3" s="5"/>
    </row>
    <row r="4" spans="1:11" ht="36" customHeight="1">
      <c r="A4" s="6"/>
      <c r="B4" s="7"/>
      <c r="C4" s="7"/>
      <c r="D4" s="7"/>
      <c r="E4" s="8" t="s">
        <v>2</v>
      </c>
      <c r="F4" s="9"/>
      <c r="G4" s="10" t="s">
        <v>3</v>
      </c>
      <c r="H4" s="10" t="s">
        <v>4</v>
      </c>
      <c r="I4" s="11" t="s">
        <v>5</v>
      </c>
      <c r="J4" s="8" t="s">
        <v>6</v>
      </c>
      <c r="K4" s="12"/>
    </row>
    <row r="5" spans="1:11" ht="33" customHeight="1">
      <c r="A5" s="13"/>
      <c r="B5" s="14"/>
      <c r="C5" s="14"/>
      <c r="D5" s="14"/>
      <c r="E5" s="15" t="s">
        <v>7</v>
      </c>
      <c r="F5" s="15" t="s">
        <v>8</v>
      </c>
      <c r="G5" s="16" t="s">
        <v>9</v>
      </c>
      <c r="H5" s="16" t="s">
        <v>10</v>
      </c>
      <c r="I5" s="16" t="s">
        <v>10</v>
      </c>
      <c r="J5" s="15" t="s">
        <v>7</v>
      </c>
      <c r="K5" s="15" t="s">
        <v>8</v>
      </c>
    </row>
    <row r="6" spans="1:16" ht="27.75" customHeight="1">
      <c r="A6" s="17" t="s">
        <v>11</v>
      </c>
      <c r="B6" s="18"/>
      <c r="C6" s="18"/>
      <c r="D6" s="18"/>
      <c r="E6" s="19">
        <f>SUM(E7,E18,E21,E28,E31)</f>
        <v>2517</v>
      </c>
      <c r="F6" s="19">
        <f>SUM(F7,F18,F21,F28,F31)</f>
        <v>2465</v>
      </c>
      <c r="G6" s="20">
        <f>SUM(G7,G18,G21,G28,G31)</f>
        <v>52</v>
      </c>
      <c r="H6" s="21">
        <f>SUM(G6/F6*100)</f>
        <v>2.109533468559838</v>
      </c>
      <c r="I6" s="21">
        <f>SUM(I7,I18,I21,I28,I31)</f>
        <v>100.00000000000001</v>
      </c>
      <c r="J6" s="21">
        <f>E6/$M$6*100</f>
        <v>187.97610156833457</v>
      </c>
      <c r="K6" s="21">
        <f>F6/$L$6*100</f>
        <v>187.0257966616085</v>
      </c>
      <c r="L6" s="22">
        <v>1318</v>
      </c>
      <c r="M6" s="22">
        <v>1339</v>
      </c>
      <c r="N6" s="22" t="s">
        <v>12</v>
      </c>
      <c r="O6" s="22"/>
      <c r="P6" s="22"/>
    </row>
    <row r="7" spans="1:11" ht="24.75" customHeight="1">
      <c r="A7" s="23"/>
      <c r="B7" s="24" t="s">
        <v>13</v>
      </c>
      <c r="C7" s="18"/>
      <c r="D7" s="18"/>
      <c r="E7" s="25">
        <f>SUM(E8,E15)</f>
        <v>2403</v>
      </c>
      <c r="F7" s="25">
        <f>SUM(F8,F15)</f>
        <v>2336</v>
      </c>
      <c r="G7" s="26">
        <f>SUM(G8,G15)</f>
        <v>67</v>
      </c>
      <c r="H7" s="27">
        <f aca="true" t="shared" si="0" ref="H7:H27">SUM(G7/F7*100)</f>
        <v>2.868150684931507</v>
      </c>
      <c r="I7" s="27">
        <f>E7/$E$6*100</f>
        <v>95.47079856972587</v>
      </c>
      <c r="J7" s="27">
        <f>E7/$M$6*100</f>
        <v>179.462285287528</v>
      </c>
      <c r="K7" s="27">
        <f>SUM(F7/1318*100)</f>
        <v>177.2382397572079</v>
      </c>
    </row>
    <row r="8" spans="1:12" ht="24" customHeight="1">
      <c r="A8" s="23"/>
      <c r="B8" s="18"/>
      <c r="C8" s="18" t="s">
        <v>14</v>
      </c>
      <c r="D8" s="18"/>
      <c r="E8" s="28">
        <f>SUM(E9:E12)</f>
        <v>1773</v>
      </c>
      <c r="F8" s="28">
        <f>SUM(F9:F12)</f>
        <v>1734</v>
      </c>
      <c r="G8" s="29">
        <f>SUM(G9:G12)</f>
        <v>39</v>
      </c>
      <c r="H8" s="30">
        <f t="shared" si="0"/>
        <v>2.249134948096886</v>
      </c>
      <c r="I8" s="30">
        <f>E8/$E$6*100</f>
        <v>70.44100119189511</v>
      </c>
      <c r="J8" s="30">
        <f>E8/$M$6*100</f>
        <v>132.41224794622852</v>
      </c>
      <c r="K8" s="30">
        <f>SUM(F8/1318*100)</f>
        <v>131.5629742033384</v>
      </c>
      <c r="L8" s="31"/>
    </row>
    <row r="9" spans="1:11" ht="19.5" customHeight="1">
      <c r="A9" s="23"/>
      <c r="B9" s="18"/>
      <c r="C9" s="18"/>
      <c r="D9" s="32" t="s">
        <v>15</v>
      </c>
      <c r="E9" s="33">
        <v>62</v>
      </c>
      <c r="F9" s="33">
        <v>63</v>
      </c>
      <c r="G9" s="34">
        <f>SUM(E9-F9)</f>
        <v>-1</v>
      </c>
      <c r="H9" s="35">
        <f>SUM(G9/F9*100)</f>
        <v>-1.5873015873015872</v>
      </c>
      <c r="I9" s="36">
        <f aca="true" t="shared" si="1" ref="I9:I31">E9/$E$6*100</f>
        <v>2.4632499006754074</v>
      </c>
      <c r="J9" s="36">
        <f>E9/$M$6*100</f>
        <v>4.630321135175504</v>
      </c>
      <c r="K9" s="36">
        <f>SUM(F9/1318*100)</f>
        <v>4.779969650986343</v>
      </c>
    </row>
    <row r="10" spans="1:11" ht="19.5" customHeight="1">
      <c r="A10" s="23"/>
      <c r="B10" s="18"/>
      <c r="C10" s="18"/>
      <c r="D10" s="32" t="s">
        <v>16</v>
      </c>
      <c r="E10" s="33"/>
      <c r="F10" s="33"/>
      <c r="G10" s="34"/>
      <c r="H10" s="35"/>
      <c r="I10" s="36"/>
      <c r="J10" s="36"/>
      <c r="K10" s="36"/>
    </row>
    <row r="11" spans="1:11" ht="19.5" customHeight="1">
      <c r="A11" s="37"/>
      <c r="B11" s="38"/>
      <c r="C11" s="38"/>
      <c r="D11" s="32" t="s">
        <v>17</v>
      </c>
      <c r="E11" s="28">
        <v>1404</v>
      </c>
      <c r="F11" s="28">
        <v>1285</v>
      </c>
      <c r="G11" s="29">
        <f>SUM(E11-F11)</f>
        <v>119</v>
      </c>
      <c r="H11" s="30">
        <f t="shared" si="0"/>
        <v>9.26070038910506</v>
      </c>
      <c r="I11" s="30">
        <f t="shared" si="1"/>
        <v>55.780691299165674</v>
      </c>
      <c r="J11" s="30">
        <f>E11/$M$6*100</f>
        <v>104.85436893203884</v>
      </c>
      <c r="K11" s="30">
        <f>SUM(F11/1318*100)</f>
        <v>97.49620637329286</v>
      </c>
    </row>
    <row r="12" spans="1:11" ht="19.5" customHeight="1">
      <c r="A12" s="23"/>
      <c r="B12" s="18"/>
      <c r="C12" s="18"/>
      <c r="D12" s="32" t="s">
        <v>18</v>
      </c>
      <c r="E12" s="28">
        <v>307</v>
      </c>
      <c r="F12" s="28">
        <f>SUM(F13:F14)</f>
        <v>386</v>
      </c>
      <c r="G12" s="29">
        <f>SUM(G13:G14)</f>
        <v>-79</v>
      </c>
      <c r="H12" s="30">
        <f t="shared" si="0"/>
        <v>-20.466321243523318</v>
      </c>
      <c r="I12" s="30">
        <f t="shared" si="1"/>
        <v>12.197059992054033</v>
      </c>
      <c r="J12" s="30">
        <f aca="true" t="shared" si="2" ref="J12:J31">E12/$M$6*100</f>
        <v>22.92755787901419</v>
      </c>
      <c r="K12" s="30">
        <f aca="true" t="shared" si="3" ref="K12:K17">SUM(F12/1318*100)</f>
        <v>29.286798179059183</v>
      </c>
    </row>
    <row r="13" spans="1:11" ht="19.5" customHeight="1">
      <c r="A13" s="23"/>
      <c r="B13" s="18"/>
      <c r="C13" s="18"/>
      <c r="D13" s="32" t="s">
        <v>19</v>
      </c>
      <c r="E13" s="28">
        <v>153</v>
      </c>
      <c r="F13" s="28">
        <v>157</v>
      </c>
      <c r="G13" s="39">
        <f>SUM(E13-F13)</f>
        <v>-4</v>
      </c>
      <c r="H13" s="40">
        <f t="shared" si="0"/>
        <v>-2.547770700636943</v>
      </c>
      <c r="I13" s="30">
        <f t="shared" si="1"/>
        <v>6.0786650774731825</v>
      </c>
      <c r="J13" s="30">
        <f t="shared" si="2"/>
        <v>11.426437640029873</v>
      </c>
      <c r="K13" s="30">
        <f t="shared" si="3"/>
        <v>11.911987860394538</v>
      </c>
    </row>
    <row r="14" spans="1:11" ht="19.5" customHeight="1">
      <c r="A14" s="23"/>
      <c r="B14" s="18"/>
      <c r="C14" s="18"/>
      <c r="D14" s="32" t="s">
        <v>20</v>
      </c>
      <c r="E14" s="28">
        <v>154</v>
      </c>
      <c r="F14" s="28">
        <v>229</v>
      </c>
      <c r="G14" s="29">
        <f>SUM(E14-F14)</f>
        <v>-75</v>
      </c>
      <c r="H14" s="30">
        <f t="shared" si="0"/>
        <v>-32.751091703056765</v>
      </c>
      <c r="I14" s="30">
        <f t="shared" si="1"/>
        <v>6.1183949145808505</v>
      </c>
      <c r="J14" s="30">
        <f t="shared" si="2"/>
        <v>11.501120238984317</v>
      </c>
      <c r="K14" s="30">
        <f t="shared" si="3"/>
        <v>17.374810318664643</v>
      </c>
    </row>
    <row r="15" spans="1:11" ht="24" customHeight="1">
      <c r="A15" s="23"/>
      <c r="B15" s="18"/>
      <c r="C15" s="18" t="s">
        <v>21</v>
      </c>
      <c r="D15" s="18"/>
      <c r="E15" s="28">
        <v>630</v>
      </c>
      <c r="F15" s="28">
        <f>SUM(F16:F17)</f>
        <v>602</v>
      </c>
      <c r="G15" s="29">
        <f>SUM(G16:G17)</f>
        <v>28</v>
      </c>
      <c r="H15" s="30">
        <f t="shared" si="0"/>
        <v>4.651162790697675</v>
      </c>
      <c r="I15" s="30">
        <f t="shared" si="1"/>
        <v>25.029797377830754</v>
      </c>
      <c r="J15" s="30">
        <f t="shared" si="2"/>
        <v>47.05003734129948</v>
      </c>
      <c r="K15" s="30">
        <f t="shared" si="3"/>
        <v>45.6752655538695</v>
      </c>
    </row>
    <row r="16" spans="1:11" ht="19.5" customHeight="1">
      <c r="A16" s="23"/>
      <c r="B16" s="18"/>
      <c r="C16" s="18"/>
      <c r="D16" s="32" t="s">
        <v>22</v>
      </c>
      <c r="E16" s="28">
        <v>510</v>
      </c>
      <c r="F16" s="28">
        <v>487</v>
      </c>
      <c r="G16" s="29">
        <f>SUM(E16-F16)</f>
        <v>23</v>
      </c>
      <c r="H16" s="30">
        <f t="shared" si="0"/>
        <v>4.722792607802875</v>
      </c>
      <c r="I16" s="30">
        <f t="shared" si="1"/>
        <v>20.262216924910607</v>
      </c>
      <c r="J16" s="30">
        <f t="shared" si="2"/>
        <v>38.08812546676624</v>
      </c>
      <c r="K16" s="30">
        <f t="shared" si="3"/>
        <v>36.949924127465856</v>
      </c>
    </row>
    <row r="17" spans="1:11" ht="19.5" customHeight="1">
      <c r="A17" s="23"/>
      <c r="B17" s="18"/>
      <c r="C17" s="18"/>
      <c r="D17" s="32" t="s">
        <v>23</v>
      </c>
      <c r="E17" s="28">
        <v>120</v>
      </c>
      <c r="F17" s="28">
        <v>115</v>
      </c>
      <c r="G17" s="29">
        <f>SUM(E17-F17)</f>
        <v>5</v>
      </c>
      <c r="H17" s="30">
        <f t="shared" si="0"/>
        <v>4.3478260869565215</v>
      </c>
      <c r="I17" s="30">
        <f t="shared" si="1"/>
        <v>4.767580452920143</v>
      </c>
      <c r="J17" s="30">
        <f t="shared" si="2"/>
        <v>8.961911874533234</v>
      </c>
      <c r="K17" s="30">
        <f t="shared" si="3"/>
        <v>8.725341426403642</v>
      </c>
    </row>
    <row r="18" spans="1:11" ht="19.5" customHeight="1">
      <c r="A18" s="37"/>
      <c r="B18" s="41" t="s">
        <v>24</v>
      </c>
      <c r="C18" s="3"/>
      <c r="D18" s="42"/>
      <c r="E18" s="25">
        <v>36</v>
      </c>
      <c r="F18" s="25">
        <f>SUM(F19:F20)</f>
        <v>38</v>
      </c>
      <c r="G18" s="43">
        <f>SUM(G19:G20)</f>
        <v>-2</v>
      </c>
      <c r="H18" s="44">
        <f t="shared" si="0"/>
        <v>-5.263157894736842</v>
      </c>
      <c r="I18" s="27">
        <f t="shared" si="1"/>
        <v>1.430274135876043</v>
      </c>
      <c r="J18" s="27">
        <f t="shared" si="2"/>
        <v>2.68857356235997</v>
      </c>
      <c r="K18" s="27">
        <f aca="true" t="shared" si="4" ref="K18:K25">SUM(F18/1318*100)</f>
        <v>2.8831562974203337</v>
      </c>
    </row>
    <row r="19" spans="1:11" ht="19.5" customHeight="1">
      <c r="A19" s="23"/>
      <c r="B19" s="18"/>
      <c r="C19" s="18"/>
      <c r="D19" s="32" t="s">
        <v>25</v>
      </c>
      <c r="E19" s="28">
        <v>3</v>
      </c>
      <c r="F19" s="28">
        <v>5</v>
      </c>
      <c r="G19" s="39">
        <f>SUM(E19-F19)</f>
        <v>-2</v>
      </c>
      <c r="H19" s="30">
        <f t="shared" si="0"/>
        <v>-40</v>
      </c>
      <c r="I19" s="30">
        <f t="shared" si="1"/>
        <v>0.11918951132300357</v>
      </c>
      <c r="J19" s="30">
        <f t="shared" si="2"/>
        <v>0.22404779686333084</v>
      </c>
      <c r="K19" s="30">
        <f t="shared" si="4"/>
        <v>0.37936267071320184</v>
      </c>
    </row>
    <row r="20" spans="1:11" ht="19.5" customHeight="1">
      <c r="A20" s="23"/>
      <c r="B20" s="18"/>
      <c r="C20" s="18"/>
      <c r="D20" s="32" t="s">
        <v>26</v>
      </c>
      <c r="E20" s="28">
        <v>33</v>
      </c>
      <c r="F20" s="28">
        <v>33</v>
      </c>
      <c r="G20" s="28">
        <f>SUM(E20-F20)</f>
        <v>0</v>
      </c>
      <c r="H20" s="28">
        <f t="shared" si="0"/>
        <v>0</v>
      </c>
      <c r="I20" s="30">
        <f t="shared" si="1"/>
        <v>1.3110846245530394</v>
      </c>
      <c r="J20" s="30">
        <f t="shared" si="2"/>
        <v>2.4645257654966395</v>
      </c>
      <c r="K20" s="30">
        <f t="shared" si="4"/>
        <v>2.503793626707132</v>
      </c>
    </row>
    <row r="21" spans="1:11" ht="21" customHeight="1">
      <c r="A21" s="23"/>
      <c r="B21" s="24" t="s">
        <v>27</v>
      </c>
      <c r="C21" s="3"/>
      <c r="D21" s="18"/>
      <c r="E21" s="25">
        <f>SUM(E22:E24)</f>
        <v>71</v>
      </c>
      <c r="F21" s="25">
        <f>SUM(F22:F24)</f>
        <v>75</v>
      </c>
      <c r="G21" s="43">
        <f>SUM(G22:G24)</f>
        <v>-4</v>
      </c>
      <c r="H21" s="27">
        <f t="shared" si="0"/>
        <v>-5.333333333333334</v>
      </c>
      <c r="I21" s="27">
        <f t="shared" si="1"/>
        <v>2.820818434644418</v>
      </c>
      <c r="J21" s="27">
        <f t="shared" si="2"/>
        <v>5.3024645257654965</v>
      </c>
      <c r="K21" s="27">
        <f t="shared" si="4"/>
        <v>5.690440060698028</v>
      </c>
    </row>
    <row r="22" spans="1:11" ht="19.5" customHeight="1">
      <c r="A22" s="23"/>
      <c r="B22" s="18"/>
      <c r="C22" s="18"/>
      <c r="D22" s="45" t="s">
        <v>28</v>
      </c>
      <c r="E22" s="28">
        <v>39</v>
      </c>
      <c r="F22" s="28">
        <v>44</v>
      </c>
      <c r="G22" s="39">
        <f>SUM(E22-F22)</f>
        <v>-5</v>
      </c>
      <c r="H22" s="30">
        <f t="shared" si="0"/>
        <v>-11.363636363636363</v>
      </c>
      <c r="I22" s="30">
        <f t="shared" si="1"/>
        <v>1.5494636471990464</v>
      </c>
      <c r="J22" s="30">
        <f t="shared" si="2"/>
        <v>2.912621359223301</v>
      </c>
      <c r="K22" s="30">
        <f t="shared" si="4"/>
        <v>3.338391502276176</v>
      </c>
    </row>
    <row r="23" spans="1:11" ht="19.5" customHeight="1">
      <c r="A23" s="23"/>
      <c r="B23" s="18"/>
      <c r="C23" s="18"/>
      <c r="D23" s="45" t="s">
        <v>29</v>
      </c>
      <c r="E23" s="28">
        <v>2</v>
      </c>
      <c r="F23" s="28">
        <v>1</v>
      </c>
      <c r="G23" s="29">
        <f>SUM(E23-F23)</f>
        <v>1</v>
      </c>
      <c r="H23" s="30">
        <f t="shared" si="0"/>
        <v>100</v>
      </c>
      <c r="I23" s="30">
        <f t="shared" si="1"/>
        <v>0.07945967421533572</v>
      </c>
      <c r="J23" s="30">
        <f t="shared" si="2"/>
        <v>0.14936519790888725</v>
      </c>
      <c r="K23" s="30">
        <f t="shared" si="4"/>
        <v>0.07587253414264036</v>
      </c>
    </row>
    <row r="24" spans="1:11" ht="19.5" customHeight="1">
      <c r="A24" s="23"/>
      <c r="B24" s="18"/>
      <c r="C24" s="18"/>
      <c r="D24" s="46" t="s">
        <v>30</v>
      </c>
      <c r="E24" s="28">
        <f>SUM(E25:E27)</f>
        <v>30</v>
      </c>
      <c r="F24" s="28">
        <f>SUM(F25:F27)</f>
        <v>30</v>
      </c>
      <c r="G24" s="28">
        <f>SUM(G25:G27)</f>
        <v>0</v>
      </c>
      <c r="H24" s="28">
        <f t="shared" si="0"/>
        <v>0</v>
      </c>
      <c r="I24" s="30">
        <f t="shared" si="1"/>
        <v>1.1918951132300357</v>
      </c>
      <c r="J24" s="30">
        <f t="shared" si="2"/>
        <v>2.2404779686333085</v>
      </c>
      <c r="K24" s="30">
        <f t="shared" si="4"/>
        <v>2.2761760242792106</v>
      </c>
    </row>
    <row r="25" spans="1:11" ht="19.5" customHeight="1">
      <c r="A25" s="23"/>
      <c r="B25" s="18"/>
      <c r="C25" s="18"/>
      <c r="D25" s="32" t="s">
        <v>31</v>
      </c>
      <c r="E25" s="28">
        <v>25</v>
      </c>
      <c r="F25" s="28">
        <v>28</v>
      </c>
      <c r="G25" s="39">
        <f>SUM(E25-F25)</f>
        <v>-3</v>
      </c>
      <c r="H25" s="30">
        <f t="shared" si="0"/>
        <v>-10.714285714285714</v>
      </c>
      <c r="I25" s="30">
        <f t="shared" si="1"/>
        <v>0.9932459276916964</v>
      </c>
      <c r="J25" s="30">
        <f t="shared" si="2"/>
        <v>1.8670649738610903</v>
      </c>
      <c r="K25" s="30">
        <f t="shared" si="4"/>
        <v>2.12443095599393</v>
      </c>
    </row>
    <row r="26" spans="1:11" ht="19.5" customHeight="1">
      <c r="A26" s="23"/>
      <c r="B26" s="18"/>
      <c r="C26" s="18"/>
      <c r="D26" s="32" t="s">
        <v>32</v>
      </c>
      <c r="E26" s="28">
        <v>1</v>
      </c>
      <c r="F26" s="47" t="s">
        <v>33</v>
      </c>
      <c r="G26" s="39">
        <f>E26</f>
        <v>1</v>
      </c>
      <c r="H26" s="47" t="s">
        <v>33</v>
      </c>
      <c r="I26" s="30">
        <f t="shared" si="1"/>
        <v>0.03972983710766786</v>
      </c>
      <c r="J26" s="30">
        <f t="shared" si="2"/>
        <v>0.07468259895444362</v>
      </c>
      <c r="K26" s="47" t="s">
        <v>33</v>
      </c>
    </row>
    <row r="27" spans="1:11" ht="19.5" customHeight="1">
      <c r="A27" s="23"/>
      <c r="B27" s="18"/>
      <c r="C27" s="18"/>
      <c r="D27" s="32" t="s">
        <v>34</v>
      </c>
      <c r="E27" s="28">
        <v>4</v>
      </c>
      <c r="F27" s="28">
        <v>2</v>
      </c>
      <c r="G27" s="39">
        <f>SUM(E27-F27)</f>
        <v>2</v>
      </c>
      <c r="H27" s="30">
        <f t="shared" si="0"/>
        <v>100</v>
      </c>
      <c r="I27" s="30">
        <f t="shared" si="1"/>
        <v>0.15891934843067143</v>
      </c>
      <c r="J27" s="30">
        <f t="shared" si="2"/>
        <v>0.2987303958177745</v>
      </c>
      <c r="K27" s="30">
        <f>SUM(F27/1318*100)</f>
        <v>0.15174506828528073</v>
      </c>
    </row>
    <row r="28" spans="1:11" ht="20.25" customHeight="1">
      <c r="A28" s="23"/>
      <c r="B28" s="24" t="s">
        <v>35</v>
      </c>
      <c r="C28" s="3"/>
      <c r="D28" s="18"/>
      <c r="E28" s="25">
        <f>SUM(E29:E30)</f>
        <v>7</v>
      </c>
      <c r="F28" s="25">
        <f>SUM(F29:F30)</f>
        <v>14</v>
      </c>
      <c r="G28" s="43">
        <f>SUM(G29:G30)</f>
        <v>-7</v>
      </c>
      <c r="H28" s="27">
        <f>SUM(G28/F28*100)</f>
        <v>-50</v>
      </c>
      <c r="I28" s="27">
        <f t="shared" si="1"/>
        <v>0.27810885975367505</v>
      </c>
      <c r="J28" s="27">
        <f t="shared" si="2"/>
        <v>0.5227781926811054</v>
      </c>
      <c r="K28" s="27">
        <f>SUM(F28/1318*100)</f>
        <v>1.062215477996965</v>
      </c>
    </row>
    <row r="29" spans="1:11" ht="20.25" customHeight="1">
      <c r="A29" s="23"/>
      <c r="B29" s="24"/>
      <c r="C29" s="3"/>
      <c r="D29" s="32" t="s">
        <v>36</v>
      </c>
      <c r="E29" s="28">
        <v>5</v>
      </c>
      <c r="F29" s="28">
        <v>3</v>
      </c>
      <c r="G29" s="39">
        <f>SUM(E29-F29)</f>
        <v>2</v>
      </c>
      <c r="H29" s="30">
        <f>SUM(G29/F29*100)</f>
        <v>66.66666666666666</v>
      </c>
      <c r="I29" s="30">
        <f t="shared" si="1"/>
        <v>0.1986491855383393</v>
      </c>
      <c r="J29" s="30">
        <f t="shared" si="2"/>
        <v>0.37341299477221807</v>
      </c>
      <c r="K29" s="30">
        <f>SUM(F29/1318*100)</f>
        <v>0.2276176024279211</v>
      </c>
    </row>
    <row r="30" spans="1:11" ht="19.5" customHeight="1">
      <c r="A30" s="23"/>
      <c r="B30" s="18"/>
      <c r="C30" s="18"/>
      <c r="D30" s="32" t="s">
        <v>37</v>
      </c>
      <c r="E30" s="28">
        <v>2</v>
      </c>
      <c r="F30" s="28">
        <v>11</v>
      </c>
      <c r="G30" s="39">
        <f>SUM(E30-F30)</f>
        <v>-9</v>
      </c>
      <c r="H30" s="30">
        <f>SUM(G30/F30*100)</f>
        <v>-81.81818181818183</v>
      </c>
      <c r="I30" s="30">
        <f t="shared" si="1"/>
        <v>0.07945967421533572</v>
      </c>
      <c r="J30" s="30">
        <f t="shared" si="2"/>
        <v>0.14936519790888725</v>
      </c>
      <c r="K30" s="30">
        <f>SUM(F30/1318*100)</f>
        <v>0.834597875569044</v>
      </c>
    </row>
    <row r="31" spans="1:11" ht="19.5" customHeight="1">
      <c r="A31" s="13"/>
      <c r="B31" s="48" t="s">
        <v>38</v>
      </c>
      <c r="C31" s="48"/>
      <c r="D31" s="49"/>
      <c r="E31" s="50">
        <v>0</v>
      </c>
      <c r="F31" s="50">
        <v>2</v>
      </c>
      <c r="G31" s="51">
        <f>SUM(E31-F31)</f>
        <v>-2</v>
      </c>
      <c r="H31" s="52">
        <f>SUM(G31/F31*100)</f>
        <v>-100</v>
      </c>
      <c r="I31" s="50">
        <f t="shared" si="1"/>
        <v>0</v>
      </c>
      <c r="J31" s="50">
        <f t="shared" si="2"/>
        <v>0</v>
      </c>
      <c r="K31" s="53">
        <f>SUM(F31/1318*100)</f>
        <v>0.15174506828528073</v>
      </c>
    </row>
    <row r="32" ht="13.5">
      <c r="K32" s="54"/>
    </row>
  </sheetData>
  <mergeCells count="11">
    <mergeCell ref="I9:I10"/>
    <mergeCell ref="J9:J10"/>
    <mergeCell ref="K9:K10"/>
    <mergeCell ref="E9:E10"/>
    <mergeCell ref="F9:F10"/>
    <mergeCell ref="G9:G10"/>
    <mergeCell ref="H9:H10"/>
    <mergeCell ref="A1:K1"/>
    <mergeCell ref="E4:F4"/>
    <mergeCell ref="J4:K4"/>
    <mergeCell ref="I3:K3"/>
  </mergeCells>
  <printOptions horizontalCentered="1"/>
  <pageMargins left="0.984251968503937" right="0.5905511811023623" top="0.7874015748031497" bottom="0.5905511811023623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2004-12-17T06:21:43Z</dcterms:created>
  <dcterms:modified xsi:type="dcterms:W3CDTF">2004-12-17T06:22:30Z</dcterms:modified>
  <cp:category/>
  <cp:version/>
  <cp:contentType/>
  <cp:contentStatus/>
</cp:coreProperties>
</file>