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１" sheetId="1" r:id="rId1"/>
  </sheets>
  <definedNames>
    <definedName name="_xlnm.Print_Area" localSheetId="0">'表１'!$A$1:$K$25</definedName>
  </definedNames>
  <calcPr fullCalcOnLoad="1"/>
</workbook>
</file>

<file path=xl/sharedStrings.xml><?xml version="1.0" encoding="utf-8"?>
<sst xmlns="http://schemas.openxmlformats.org/spreadsheetml/2006/main" count="51" uniqueCount="28">
  <si>
    <t>　　各年１２月３１日現在</t>
  </si>
  <si>
    <t>全国対比（％）</t>
  </si>
  <si>
    <t>平成４年</t>
  </si>
  <si>
    <t>平成６年</t>
  </si>
  <si>
    <t>平成８年</t>
  </si>
  <si>
    <t xml:space="preserve">表１　   医師・歯科医師・薬剤師の年次推移、全国対比 </t>
  </si>
  <si>
    <t>沖縄県</t>
  </si>
  <si>
    <t xml:space="preserve">人 口 10   万 対 の </t>
  </si>
  <si>
    <t>全国</t>
  </si>
  <si>
    <t>人  数</t>
  </si>
  <si>
    <t>増  減</t>
  </si>
  <si>
    <t>伸 率（％）</t>
  </si>
  <si>
    <t>人口10　万対比</t>
  </si>
  <si>
    <t>医</t>
  </si>
  <si>
    <t>平成10年</t>
  </si>
  <si>
    <t>平成12年</t>
  </si>
  <si>
    <t>師</t>
  </si>
  <si>
    <t>平成1４年</t>
  </si>
  <si>
    <t>（平成４年対比)</t>
  </si>
  <si>
    <t>…</t>
  </si>
  <si>
    <t>歯科医師</t>
  </si>
  <si>
    <t>平成10年</t>
  </si>
  <si>
    <t>平成12年</t>
  </si>
  <si>
    <t>平成1４年</t>
  </si>
  <si>
    <t>薬剤師</t>
  </si>
  <si>
    <t>平成10年</t>
  </si>
  <si>
    <t>平成12年</t>
  </si>
  <si>
    <t>平成1４年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</si>
</sst>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5" fontId="7" fillId="0" borderId="7" xfId="17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horizontal="right" vertical="center"/>
    </xf>
    <xf numFmtId="179" fontId="7" fillId="0" borderId="7" xfId="17" applyNumberFormat="1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35" fontId="0" fillId="0" borderId="0" xfId="0" applyNumberFormat="1" applyAlignment="1">
      <alignment/>
    </xf>
    <xf numFmtId="0" fontId="7" fillId="0" borderId="6" xfId="0" applyFont="1" applyBorder="1" applyAlignment="1">
      <alignment horizontal="distributed" vertical="center"/>
    </xf>
    <xf numFmtId="201" fontId="7" fillId="0" borderId="7" xfId="0" applyNumberFormat="1" applyFont="1" applyBorder="1" applyAlignment="1">
      <alignment horizontal="center" vertical="center"/>
    </xf>
    <xf numFmtId="192" fontId="7" fillId="0" borderId="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B18" sqref="B18:C18"/>
    </sheetView>
  </sheetViews>
  <sheetFormatPr defaultColWidth="9.00390625" defaultRowHeight="13.5"/>
  <cols>
    <col min="1" max="1" width="4.00390625" style="0" customWidth="1"/>
    <col min="2" max="2" width="9.875" style="0" customWidth="1"/>
    <col min="3" max="3" width="7.50390625" style="0" customWidth="1"/>
    <col min="4" max="4" width="7.125" style="0" customWidth="1"/>
    <col min="5" max="5" width="6.75390625" style="0" customWidth="1"/>
    <col min="6" max="6" width="7.75390625" style="0" customWidth="1"/>
    <col min="7" max="7" width="8.25390625" style="0" customWidth="1"/>
    <col min="8" max="8" width="9.25390625" style="0" customWidth="1"/>
    <col min="9" max="9" width="7.875" style="0" customWidth="1"/>
    <col min="10" max="10" width="6.625" style="0" customWidth="1"/>
    <col min="11" max="11" width="7.625" style="0" customWidth="1"/>
    <col min="15" max="15" width="12.75390625" style="0" bestFit="1" customWidth="1"/>
  </cols>
  <sheetData>
    <row r="1" spans="1:11" ht="15.75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1"/>
      <c r="B2" s="1"/>
      <c r="C2" s="1"/>
      <c r="D2" s="1"/>
      <c r="E2" s="2"/>
      <c r="F2" s="1"/>
      <c r="G2" s="1"/>
      <c r="H2" s="1"/>
      <c r="I2" s="36" t="s">
        <v>0</v>
      </c>
      <c r="J2" s="37"/>
      <c r="K2" s="37"/>
    </row>
    <row r="3" spans="1:11" ht="21.75" customHeight="1">
      <c r="A3" s="3"/>
      <c r="B3" s="4"/>
      <c r="C3" s="33" t="s">
        <v>6</v>
      </c>
      <c r="D3" s="34"/>
      <c r="E3" s="34"/>
      <c r="F3" s="35"/>
      <c r="G3" s="5" t="s">
        <v>7</v>
      </c>
      <c r="H3" s="33" t="s">
        <v>8</v>
      </c>
      <c r="I3" s="34"/>
      <c r="J3" s="34"/>
      <c r="K3" s="35"/>
    </row>
    <row r="4" spans="1:11" ht="24.75" customHeight="1">
      <c r="A4" s="6"/>
      <c r="B4" s="7"/>
      <c r="C4" s="8" t="s">
        <v>9</v>
      </c>
      <c r="D4" s="8" t="s">
        <v>10</v>
      </c>
      <c r="E4" s="9" t="s">
        <v>11</v>
      </c>
      <c r="F4" s="8" t="s">
        <v>12</v>
      </c>
      <c r="G4" s="10" t="s">
        <v>1</v>
      </c>
      <c r="H4" s="8" t="s">
        <v>9</v>
      </c>
      <c r="I4" s="8" t="s">
        <v>10</v>
      </c>
      <c r="J4" s="9" t="s">
        <v>11</v>
      </c>
      <c r="K4" s="8" t="s">
        <v>12</v>
      </c>
    </row>
    <row r="5" spans="1:11" ht="20.25" customHeight="1">
      <c r="A5" s="11"/>
      <c r="B5" s="12" t="s">
        <v>2</v>
      </c>
      <c r="C5" s="13">
        <v>1972</v>
      </c>
      <c r="D5" s="14">
        <v>137</v>
      </c>
      <c r="E5" s="15">
        <f>D5/1835*100</f>
        <v>7.465940054495913</v>
      </c>
      <c r="F5" s="16">
        <v>159.3</v>
      </c>
      <c r="G5" s="15">
        <f aca="true" t="shared" si="0" ref="G5:G10">F5/K5*100</f>
        <v>90.25495750708215</v>
      </c>
      <c r="H5" s="17">
        <v>219704</v>
      </c>
      <c r="I5" s="17">
        <v>7907</v>
      </c>
      <c r="J5" s="15">
        <f>I5/211797*100</f>
        <v>3.7332917841140336</v>
      </c>
      <c r="K5" s="15">
        <v>176.5</v>
      </c>
    </row>
    <row r="6" spans="1:11" ht="19.5" customHeight="1">
      <c r="A6" s="18" t="s">
        <v>13</v>
      </c>
      <c r="B6" s="12" t="s">
        <v>3</v>
      </c>
      <c r="C6" s="13">
        <v>2060</v>
      </c>
      <c r="D6" s="14">
        <f>C6-C5</f>
        <v>88</v>
      </c>
      <c r="E6" s="15">
        <f>D6/C5*100</f>
        <v>4.462474645030426</v>
      </c>
      <c r="F6" s="16">
        <v>163.6</v>
      </c>
      <c r="G6" s="15">
        <f t="shared" si="0"/>
        <v>88.72017353579174</v>
      </c>
      <c r="H6" s="17">
        <v>230519</v>
      </c>
      <c r="I6" s="17">
        <f>H6-H5</f>
        <v>10815</v>
      </c>
      <c r="J6" s="15">
        <f>I6/H5*100</f>
        <v>4.922532134144121</v>
      </c>
      <c r="K6" s="15">
        <v>184.4</v>
      </c>
    </row>
    <row r="7" spans="1:12" ht="19.5" customHeight="1">
      <c r="A7" s="18"/>
      <c r="B7" s="12" t="s">
        <v>4</v>
      </c>
      <c r="C7" s="13">
        <v>2189</v>
      </c>
      <c r="D7" s="14">
        <f>C7-C6</f>
        <v>129</v>
      </c>
      <c r="E7" s="15">
        <f>D7/C6*100</f>
        <v>6.262135922330097</v>
      </c>
      <c r="F7" s="15">
        <f>C7/1283000*100000</f>
        <v>170.6157443491816</v>
      </c>
      <c r="G7" s="15">
        <f t="shared" si="0"/>
        <v>89.13933969301722</v>
      </c>
      <c r="H7" s="17">
        <v>240908</v>
      </c>
      <c r="I7" s="17">
        <f>H7-H6</f>
        <v>10389</v>
      </c>
      <c r="J7" s="15">
        <f>I7/H6*100</f>
        <v>4.506786859217678</v>
      </c>
      <c r="K7" s="16">
        <f>H7/125864000*100000</f>
        <v>191.4034195639738</v>
      </c>
      <c r="L7" s="19"/>
    </row>
    <row r="8" spans="1:11" ht="19.5" customHeight="1">
      <c r="A8" s="18"/>
      <c r="B8" s="12" t="s">
        <v>14</v>
      </c>
      <c r="C8" s="13">
        <v>2298</v>
      </c>
      <c r="D8" s="14">
        <f>C8-C7</f>
        <v>109</v>
      </c>
      <c r="E8" s="15">
        <f>D8/C7*100</f>
        <v>4.9794426678848795</v>
      </c>
      <c r="F8" s="15">
        <v>176.6</v>
      </c>
      <c r="G8" s="15">
        <f t="shared" si="0"/>
        <v>89.82706002034588</v>
      </c>
      <c r="H8" s="17">
        <v>248611</v>
      </c>
      <c r="I8" s="17">
        <f>H8-H7</f>
        <v>7703</v>
      </c>
      <c r="J8" s="15">
        <f>I8/H7*100</f>
        <v>3.1974861772958976</v>
      </c>
      <c r="K8" s="16">
        <v>196.6</v>
      </c>
    </row>
    <row r="9" spans="1:15" ht="19.5" customHeight="1">
      <c r="A9" s="18"/>
      <c r="B9" s="12" t="s">
        <v>15</v>
      </c>
      <c r="C9" s="13">
        <v>2465</v>
      </c>
      <c r="D9" s="14">
        <f>C9-C8</f>
        <v>167</v>
      </c>
      <c r="E9" s="15">
        <f>D9/C8*100</f>
        <v>7.267188859878155</v>
      </c>
      <c r="F9" s="15">
        <v>187</v>
      </c>
      <c r="G9" s="15">
        <f t="shared" si="0"/>
        <v>92.80397022332507</v>
      </c>
      <c r="H9" s="17">
        <v>255792</v>
      </c>
      <c r="I9" s="17">
        <f>H9-H8</f>
        <v>7181</v>
      </c>
      <c r="J9" s="15">
        <f>I9/H8*100</f>
        <v>2.88844821830088</v>
      </c>
      <c r="K9" s="16">
        <v>201.5</v>
      </c>
      <c r="L9" s="20"/>
      <c r="O9" s="21"/>
    </row>
    <row r="10" spans="1:15" ht="19.5" customHeight="1">
      <c r="A10" s="18" t="s">
        <v>16</v>
      </c>
      <c r="B10" s="12" t="s">
        <v>17</v>
      </c>
      <c r="C10" s="13">
        <v>2517</v>
      </c>
      <c r="D10" s="14">
        <f>C10-C9</f>
        <v>52</v>
      </c>
      <c r="E10" s="15">
        <f>D10/C9*100</f>
        <v>2.109533468559838</v>
      </c>
      <c r="F10" s="15">
        <v>188</v>
      </c>
      <c r="G10" s="15">
        <f t="shared" si="0"/>
        <v>91.21785540999515</v>
      </c>
      <c r="H10" s="17">
        <v>262687</v>
      </c>
      <c r="I10" s="17">
        <f>H10-H9</f>
        <v>6895</v>
      </c>
      <c r="J10" s="15">
        <f>I10/H9*100</f>
        <v>2.6955495089760433</v>
      </c>
      <c r="K10" s="16">
        <v>206.1</v>
      </c>
      <c r="O10" s="21"/>
    </row>
    <row r="11" spans="1:11" ht="19.5" customHeight="1">
      <c r="A11" s="22"/>
      <c r="B11" s="30" t="s">
        <v>18</v>
      </c>
      <c r="C11" s="31"/>
      <c r="D11" s="14">
        <f>SUM(D6:D10)</f>
        <v>545</v>
      </c>
      <c r="E11" s="15">
        <f>D11/C5*100</f>
        <v>27.6369168356998</v>
      </c>
      <c r="F11" s="16" t="s">
        <v>19</v>
      </c>
      <c r="G11" s="16" t="s">
        <v>19</v>
      </c>
      <c r="H11" s="16" t="s">
        <v>19</v>
      </c>
      <c r="I11" s="17">
        <f>SUM(I6:I10)</f>
        <v>42983</v>
      </c>
      <c r="J11" s="15">
        <f>I11/H5*100</f>
        <v>19.564049812474966</v>
      </c>
      <c r="K11" s="16" t="s">
        <v>19</v>
      </c>
    </row>
    <row r="12" spans="1:11" ht="19.5" customHeight="1">
      <c r="A12" s="25" t="s">
        <v>20</v>
      </c>
      <c r="B12" s="12" t="s">
        <v>2</v>
      </c>
      <c r="C12" s="13">
        <v>545</v>
      </c>
      <c r="D12" s="14">
        <v>46</v>
      </c>
      <c r="E12" s="15">
        <f>D12/499*100</f>
        <v>9.218436873747494</v>
      </c>
      <c r="F12" s="15">
        <v>44</v>
      </c>
      <c r="G12" s="15">
        <f aca="true" t="shared" si="1" ref="G12:G17">F12/K12*100</f>
        <v>70.73954983922829</v>
      </c>
      <c r="H12" s="17">
        <v>77416</v>
      </c>
      <c r="I12" s="17">
        <v>3388</v>
      </c>
      <c r="J12" s="15">
        <f>I12/74028*100</f>
        <v>4.576646674231371</v>
      </c>
      <c r="K12" s="15">
        <v>62.2</v>
      </c>
    </row>
    <row r="13" spans="1:11" ht="19.5" customHeight="1">
      <c r="A13" s="26"/>
      <c r="B13" s="12" t="s">
        <v>3</v>
      </c>
      <c r="C13" s="13">
        <v>594</v>
      </c>
      <c r="D13" s="14">
        <f>C13-C12</f>
        <v>49</v>
      </c>
      <c r="E13" s="15">
        <f>D13/C12*100</f>
        <v>8.990825688073395</v>
      </c>
      <c r="F13" s="15">
        <f>C13/1258000*100000</f>
        <v>47.21780604133545</v>
      </c>
      <c r="G13" s="15">
        <f t="shared" si="1"/>
        <v>72.83734699367513</v>
      </c>
      <c r="H13" s="17">
        <v>81055</v>
      </c>
      <c r="I13" s="17">
        <f>H13-H12</f>
        <v>3639</v>
      </c>
      <c r="J13" s="15">
        <f>I13/H12*100</f>
        <v>4.700578691743309</v>
      </c>
      <c r="K13" s="16">
        <f>H13/125034000*100000</f>
        <v>64.82636722811395</v>
      </c>
    </row>
    <row r="14" spans="1:11" ht="19.5" customHeight="1">
      <c r="A14" s="26"/>
      <c r="B14" s="12" t="s">
        <v>4</v>
      </c>
      <c r="C14" s="13">
        <v>629</v>
      </c>
      <c r="D14" s="14">
        <f>C14-C13</f>
        <v>35</v>
      </c>
      <c r="E14" s="15">
        <f>D14/C13*100</f>
        <v>5.892255892255893</v>
      </c>
      <c r="F14" s="15">
        <f>C14/1283000*100000</f>
        <v>49.0257209664848</v>
      </c>
      <c r="G14" s="15">
        <f t="shared" si="1"/>
        <v>72.15525788402023</v>
      </c>
      <c r="H14" s="17">
        <v>85518</v>
      </c>
      <c r="I14" s="17">
        <f>H14-H13</f>
        <v>4463</v>
      </c>
      <c r="J14" s="15">
        <f>I14/H13*100</f>
        <v>5.506137807661465</v>
      </c>
      <c r="K14" s="16">
        <f>H14/125864000*100000</f>
        <v>67.944765778936</v>
      </c>
    </row>
    <row r="15" spans="1:11" ht="19.5" customHeight="1">
      <c r="A15" s="26"/>
      <c r="B15" s="12" t="s">
        <v>21</v>
      </c>
      <c r="C15" s="13">
        <v>673</v>
      </c>
      <c r="D15" s="14">
        <f>C15-C14</f>
        <v>44</v>
      </c>
      <c r="E15" s="15">
        <f>D15/C14*100</f>
        <v>6.995230524642289</v>
      </c>
      <c r="F15" s="15">
        <v>51.7</v>
      </c>
      <c r="G15" s="15">
        <f t="shared" si="1"/>
        <v>74.28160919540231</v>
      </c>
      <c r="H15" s="17">
        <v>88061</v>
      </c>
      <c r="I15" s="17">
        <f>H15-H14</f>
        <v>2543</v>
      </c>
      <c r="J15" s="15">
        <f>I15/H14*100</f>
        <v>2.973642975747796</v>
      </c>
      <c r="K15" s="16">
        <v>69.6</v>
      </c>
    </row>
    <row r="16" spans="1:11" ht="19.5" customHeight="1">
      <c r="A16" s="26"/>
      <c r="B16" s="12" t="s">
        <v>22</v>
      </c>
      <c r="C16" s="13">
        <v>709</v>
      </c>
      <c r="D16" s="14">
        <f>C16-C15</f>
        <v>36</v>
      </c>
      <c r="E16" s="15">
        <f>D16/C15*100</f>
        <v>5.349182763744428</v>
      </c>
      <c r="F16" s="15">
        <v>53.8</v>
      </c>
      <c r="G16" s="15">
        <f t="shared" si="1"/>
        <v>75.13966480446928</v>
      </c>
      <c r="H16" s="17">
        <v>90857</v>
      </c>
      <c r="I16" s="17">
        <f>H16-H15</f>
        <v>2796</v>
      </c>
      <c r="J16" s="15">
        <f>I16/H15*100</f>
        <v>3.175071825212069</v>
      </c>
      <c r="K16" s="16">
        <v>71.6</v>
      </c>
    </row>
    <row r="17" spans="1:11" ht="19.5" customHeight="1">
      <c r="A17" s="26"/>
      <c r="B17" s="12" t="s">
        <v>23</v>
      </c>
      <c r="C17" s="13">
        <v>720</v>
      </c>
      <c r="D17" s="14">
        <f>C17-C16</f>
        <v>11</v>
      </c>
      <c r="E17" s="15">
        <f>D17/C16*100</f>
        <v>1.5514809590973202</v>
      </c>
      <c r="F17" s="15">
        <v>53.8</v>
      </c>
      <c r="G17" s="15">
        <f t="shared" si="1"/>
        <v>73.7997256515775</v>
      </c>
      <c r="H17" s="17">
        <v>92874</v>
      </c>
      <c r="I17" s="17">
        <f>H17-H16</f>
        <v>2017</v>
      </c>
      <c r="J17" s="15">
        <f>I17/H16*100</f>
        <v>2.219972043981201</v>
      </c>
      <c r="K17" s="16">
        <v>72.9</v>
      </c>
    </row>
    <row r="18" spans="1:11" ht="19.5" customHeight="1">
      <c r="A18" s="27"/>
      <c r="B18" s="30" t="s">
        <v>18</v>
      </c>
      <c r="C18" s="31"/>
      <c r="D18" s="14">
        <f>SUM(D13:D17)</f>
        <v>175</v>
      </c>
      <c r="E18" s="15">
        <f>D18/C12*100</f>
        <v>32.11009174311927</v>
      </c>
      <c r="F18" s="16" t="s">
        <v>19</v>
      </c>
      <c r="G18" s="16" t="s">
        <v>19</v>
      </c>
      <c r="H18" s="16" t="s">
        <v>19</v>
      </c>
      <c r="I18" s="17">
        <f>SUM(I13:I17)</f>
        <v>15458</v>
      </c>
      <c r="J18" s="15">
        <f>I18/H12*100</f>
        <v>19.967448589438877</v>
      </c>
      <c r="K18" s="16" t="s">
        <v>19</v>
      </c>
    </row>
    <row r="19" spans="1:11" ht="19.5" customHeight="1">
      <c r="A19" s="25" t="s">
        <v>24</v>
      </c>
      <c r="B19" s="12" t="s">
        <v>2</v>
      </c>
      <c r="C19" s="13">
        <v>1205</v>
      </c>
      <c r="D19" s="14">
        <v>34</v>
      </c>
      <c r="E19" s="15">
        <f>D19/1171*100</f>
        <v>2.9035012809564473</v>
      </c>
      <c r="F19" s="15">
        <v>97.3</v>
      </c>
      <c r="G19" s="15">
        <f aca="true" t="shared" si="2" ref="G19:G24">F19/K19*100</f>
        <v>74.73118279569893</v>
      </c>
      <c r="H19" s="17">
        <v>162021</v>
      </c>
      <c r="I19" s="17">
        <v>11394</v>
      </c>
      <c r="J19" s="15">
        <f>I19/150627*100</f>
        <v>7.5643808878886265</v>
      </c>
      <c r="K19" s="15">
        <v>130.2</v>
      </c>
    </row>
    <row r="20" spans="1:11" ht="19.5" customHeight="1">
      <c r="A20" s="28"/>
      <c r="B20" s="12" t="s">
        <v>3</v>
      </c>
      <c r="C20" s="13">
        <v>1332</v>
      </c>
      <c r="D20" s="14">
        <f>C20-C19</f>
        <v>127</v>
      </c>
      <c r="E20" s="15">
        <f>D20/C19*100</f>
        <v>10.53941908713693</v>
      </c>
      <c r="F20" s="15">
        <f>C20/1258000*100000</f>
        <v>105.88235294117646</v>
      </c>
      <c r="G20" s="15">
        <f t="shared" si="2"/>
        <v>74.85056407012488</v>
      </c>
      <c r="H20" s="17">
        <v>176871</v>
      </c>
      <c r="I20" s="17">
        <f>H20-H19</f>
        <v>14850</v>
      </c>
      <c r="J20" s="15">
        <f>I20/H19*100</f>
        <v>9.165478549076973</v>
      </c>
      <c r="K20" s="16">
        <f>H20/125034000*100000</f>
        <v>141.4583233360526</v>
      </c>
    </row>
    <row r="21" spans="1:11" ht="19.5" customHeight="1">
      <c r="A21" s="28"/>
      <c r="B21" s="12" t="s">
        <v>4</v>
      </c>
      <c r="C21" s="13">
        <v>1368</v>
      </c>
      <c r="D21" s="14">
        <f>C21-C20</f>
        <v>36</v>
      </c>
      <c r="E21" s="15">
        <f>D21/C20*100</f>
        <v>2.7027027027027026</v>
      </c>
      <c r="F21" s="15">
        <f>C21/1283000*100000</f>
        <v>106.62509742790334</v>
      </c>
      <c r="G21" s="15">
        <f t="shared" si="2"/>
        <v>69.06979548464038</v>
      </c>
      <c r="H21" s="17">
        <v>194300</v>
      </c>
      <c r="I21" s="17">
        <f>H21-H20</f>
        <v>17429</v>
      </c>
      <c r="J21" s="15">
        <f>I21/H20*100</f>
        <v>9.85407443843253</v>
      </c>
      <c r="K21" s="16">
        <f>H21/125864000*100000</f>
        <v>154.37297400368652</v>
      </c>
    </row>
    <row r="22" spans="1:11" ht="19.5" customHeight="1">
      <c r="A22" s="28"/>
      <c r="B22" s="12" t="s">
        <v>25</v>
      </c>
      <c r="C22" s="13">
        <v>1479</v>
      </c>
      <c r="D22" s="14">
        <f>C22-C21</f>
        <v>111</v>
      </c>
      <c r="E22" s="15">
        <f>D22/C21*100</f>
        <v>8.114035087719298</v>
      </c>
      <c r="F22" s="15">
        <v>113.7</v>
      </c>
      <c r="G22" s="15">
        <f t="shared" si="2"/>
        <v>69.84029484029483</v>
      </c>
      <c r="H22" s="17">
        <v>205953</v>
      </c>
      <c r="I22" s="17">
        <f>H22-H21</f>
        <v>11653</v>
      </c>
      <c r="J22" s="15">
        <f>I22/H21*100</f>
        <v>5.997426659804426</v>
      </c>
      <c r="K22" s="16">
        <v>162.8</v>
      </c>
    </row>
    <row r="23" spans="1:11" ht="19.5" customHeight="1">
      <c r="A23" s="28"/>
      <c r="B23" s="12" t="s">
        <v>26</v>
      </c>
      <c r="C23" s="13">
        <v>1570</v>
      </c>
      <c r="D23" s="14">
        <f>C23-C22</f>
        <v>91</v>
      </c>
      <c r="E23" s="15">
        <f>D23/C22*100</f>
        <v>6.152805949966194</v>
      </c>
      <c r="F23" s="15">
        <v>119.1</v>
      </c>
      <c r="G23" s="15">
        <f t="shared" si="2"/>
        <v>69.52714535901926</v>
      </c>
      <c r="H23" s="17">
        <v>217477</v>
      </c>
      <c r="I23" s="17">
        <f>H23-H22</f>
        <v>11524</v>
      </c>
      <c r="J23" s="15">
        <f>I23/H22*100</f>
        <v>5.595451389394668</v>
      </c>
      <c r="K23" s="16">
        <v>171.3</v>
      </c>
    </row>
    <row r="24" spans="1:11" ht="19.5" customHeight="1">
      <c r="A24" s="28"/>
      <c r="B24" s="12" t="s">
        <v>27</v>
      </c>
      <c r="C24" s="13">
        <v>1493</v>
      </c>
      <c r="D24" s="23">
        <f>C24-C23</f>
        <v>-77</v>
      </c>
      <c r="E24" s="24">
        <f>D24/C23*100</f>
        <v>-4.904458598726115</v>
      </c>
      <c r="F24" s="15">
        <v>111.5</v>
      </c>
      <c r="G24" s="15">
        <f t="shared" si="2"/>
        <v>61.84137548530227</v>
      </c>
      <c r="H24" s="17">
        <v>229744</v>
      </c>
      <c r="I24" s="17">
        <f>H24-H23</f>
        <v>12267</v>
      </c>
      <c r="J24" s="15">
        <f>I24/H23*100</f>
        <v>5.640596476868819</v>
      </c>
      <c r="K24" s="16">
        <v>180.3</v>
      </c>
    </row>
    <row r="25" spans="1:11" ht="19.5" customHeight="1">
      <c r="A25" s="29"/>
      <c r="B25" s="30" t="s">
        <v>18</v>
      </c>
      <c r="C25" s="31"/>
      <c r="D25" s="14">
        <f>SUM(D20:D24)</f>
        <v>288</v>
      </c>
      <c r="E25" s="15">
        <f>D25/C19*100</f>
        <v>23.900414937759336</v>
      </c>
      <c r="F25" s="16" t="s">
        <v>19</v>
      </c>
      <c r="G25" s="16" t="s">
        <v>19</v>
      </c>
      <c r="H25" s="16" t="s">
        <v>19</v>
      </c>
      <c r="I25" s="17">
        <f>SUM(I20:I24)</f>
        <v>67723</v>
      </c>
      <c r="J25" s="15">
        <f>I25/H19*100</f>
        <v>41.798902611389884</v>
      </c>
      <c r="K25" s="16" t="s">
        <v>19</v>
      </c>
    </row>
  </sheetData>
  <mergeCells count="9">
    <mergeCell ref="B11:C11"/>
    <mergeCell ref="A1:K1"/>
    <mergeCell ref="H3:K3"/>
    <mergeCell ref="C3:F3"/>
    <mergeCell ref="I2:K2"/>
    <mergeCell ref="A12:A18"/>
    <mergeCell ref="A19:A25"/>
    <mergeCell ref="B18:C18"/>
    <mergeCell ref="B25:C25"/>
  </mergeCells>
  <printOptions/>
  <pageMargins left="1.1023622047244095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2004-12-17T06:17:55Z</dcterms:created>
  <dcterms:modified xsi:type="dcterms:W3CDTF">2004-12-17T06:34:14Z</dcterms:modified>
  <cp:category/>
  <cp:version/>
  <cp:contentType/>
  <cp:contentStatus/>
</cp:coreProperties>
</file>