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7650" tabRatio="811" activeTab="0"/>
  </bookViews>
  <sheets>
    <sheet name="H20年度参考資料" sheetId="1" r:id="rId1"/>
  </sheets>
  <definedNames>
    <definedName name="_xlnm.Print_Area" localSheetId="0">'H20年度参考資料'!$A$1:$L$14</definedName>
  </definedNames>
  <calcPr fullCalcOnLoad="1"/>
</workbook>
</file>

<file path=xl/sharedStrings.xml><?xml version="1.0" encoding="utf-8"?>
<sst xmlns="http://schemas.openxmlformats.org/spreadsheetml/2006/main" count="54" uniqueCount="28">
  <si>
    <t>消費単価</t>
  </si>
  <si>
    <t>入域観光客数</t>
  </si>
  <si>
    <t>観光収入</t>
  </si>
  <si>
    <t>平均滞在日数</t>
  </si>
  <si>
    <t>リピーター率</t>
  </si>
  <si>
    <t>（円）</t>
  </si>
  <si>
    <t>（人）</t>
  </si>
  <si>
    <t>（百万円）</t>
  </si>
  <si>
    <t>（日）</t>
  </si>
  <si>
    <t>（％）</t>
  </si>
  <si>
    <t>－</t>
  </si>
  <si>
    <t>年間合計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</si>
  <si>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年度〈確定値〉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</si>
  <si>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年度〈確定値〉</t>
    </r>
  </si>
  <si>
    <r>
      <t>第２四半期（４月～６月）
（平成1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年度航空乗客アンケート調査）</t>
    </r>
  </si>
  <si>
    <r>
      <t>第３四半期（７月～９月）
（平成1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年度空港内アンケート調査）</t>
    </r>
  </si>
  <si>
    <r>
      <t>第４四半期（1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月～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月）
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年度航空乗客アンケート調査）</t>
    </r>
  </si>
  <si>
    <r>
      <t>第１四半期（１月～３月）
（平成1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年度航空乗客アンケート調査）</t>
    </r>
  </si>
  <si>
    <r>
      <t>第２四半期(４月－６月）
（平成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年度航空乗客アンケート調査）</t>
    </r>
  </si>
  <si>
    <r>
      <t>第３四半期（７月－９月）
（平成2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年度航空乗客アンケート調査)</t>
    </r>
  </si>
  <si>
    <r>
      <t>第4四半期（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月－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月）
（平成</t>
    </r>
    <r>
      <rPr>
        <sz val="11"/>
        <rFont val="ＭＳ Ｐゴシック"/>
        <family val="3"/>
      </rPr>
      <t>20年度航空乗客アンケート調査）</t>
    </r>
  </si>
  <si>
    <r>
      <t>第１四半期（１月－３月）
（平成2</t>
    </r>
    <r>
      <rPr>
        <sz val="11"/>
        <rFont val="ＭＳ Ｐゴシック"/>
        <family val="3"/>
      </rPr>
      <t>0年度航空乗客アンケート調査）</t>
    </r>
  </si>
  <si>
    <t>－</t>
  </si>
  <si>
    <t>－</t>
  </si>
  <si>
    <t>3.71</t>
  </si>
  <si>
    <t>【参考資料】平成20年度観光収入等</t>
  </si>
  <si>
    <t>前年度差異</t>
  </si>
  <si>
    <t>前年度比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</si>
</sst>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;[Red]\-0\ "/>
    <numFmt numFmtId="178" formatCode="0.00_ "/>
    <numFmt numFmtId="179" formatCode="0.0;_ꀀ"/>
    <numFmt numFmtId="180" formatCode="0.0;_저"/>
    <numFmt numFmtId="181" formatCode="#,##0_ "/>
    <numFmt numFmtId="182" formatCode="0_ "/>
    <numFmt numFmtId="183" formatCode="#,##0_ ;[Red]\-#,##0\ "/>
    <numFmt numFmtId="184" formatCode="0.0_);[Red]\(0.0\)"/>
    <numFmt numFmtId="185" formatCode="0.0_ "/>
    <numFmt numFmtId="186" formatCode="0_);[Red]\(0\)"/>
    <numFmt numFmtId="187" formatCode="0;&quot;△ &quot;0"/>
    <numFmt numFmtId="188" formatCode="#,##0;&quot;△ &quot;#,##0"/>
    <numFmt numFmtId="189" formatCode="#,##0.0;&quot;△ &quot;#,##0.0"/>
    <numFmt numFmtId="190" formatCode="&quot;△&quot;\ #,##0;&quot;▲&quot;\ #,##0"/>
    <numFmt numFmtId="191" formatCode="0.0;&quot;△ &quot;0.0"/>
    <numFmt numFmtId="192" formatCode="&quot;△&quot;\ #,##0%"/>
    <numFmt numFmtId="193" formatCode="0.00;&quot;△ &quot;0.00"/>
    <numFmt numFmtId="194" formatCode="0.000;&quot;△ &quot;0.000"/>
    <numFmt numFmtId="195" formatCode="#.00"/>
    <numFmt numFmtId="196" formatCode="#.000"/>
    <numFmt numFmtId="197" formatCode="#.0"/>
    <numFmt numFmtId="198" formatCode="#"/>
    <numFmt numFmtId="199" formatCode="#,##0&quot;％&quot;;&quot;△&quot;#,##0&quot;％&quot;"/>
    <numFmt numFmtId="200" formatCode="#,##0.0&quot;％&quot;;&quot;△&quot;#,##0.0&quot;％&quot;"/>
    <numFmt numFmtId="201" formatCode="#,##0.00&quot;％&quot;;&quot;△&quot;#,##0.00&quot;％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Arial"/>
      <family val="2"/>
    </font>
    <font>
      <b/>
      <sz val="18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medium"/>
      <top style="hair"/>
      <bottom style="double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 style="double"/>
    </border>
    <border>
      <left style="thin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2" xfId="15" applyNumberFormat="1" applyFont="1" applyFill="1" applyBorder="1" applyAlignment="1">
      <alignment horizontal="center" vertical="center" wrapText="1"/>
    </xf>
    <xf numFmtId="176" fontId="0" fillId="0" borderId="1" xfId="15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2" fillId="0" borderId="5" xfId="17" applyFont="1" applyFill="1" applyBorder="1" applyAlignment="1">
      <alignment horizontal="right" vertical="center"/>
    </xf>
    <xf numFmtId="176" fontId="2" fillId="0" borderId="6" xfId="15" applyNumberFormat="1" applyFont="1" applyFill="1" applyBorder="1" applyAlignment="1">
      <alignment horizontal="right" vertical="center"/>
    </xf>
    <xf numFmtId="38" fontId="2" fillId="0" borderId="5" xfId="17" applyFont="1" applyBorder="1" applyAlignment="1">
      <alignment vertical="center"/>
    </xf>
    <xf numFmtId="179" fontId="2" fillId="0" borderId="7" xfId="0" applyNumberFormat="1" applyFont="1" applyFill="1" applyBorder="1" applyAlignment="1">
      <alignment vertical="center"/>
    </xf>
    <xf numFmtId="38" fontId="2" fillId="0" borderId="8" xfId="17" applyFont="1" applyFill="1" applyBorder="1" applyAlignment="1">
      <alignment horizontal="right" vertical="center"/>
    </xf>
    <xf numFmtId="176" fontId="2" fillId="0" borderId="9" xfId="15" applyNumberFormat="1" applyFont="1" applyFill="1" applyBorder="1" applyAlignment="1">
      <alignment horizontal="right" vertical="center"/>
    </xf>
    <xf numFmtId="38" fontId="2" fillId="0" borderId="8" xfId="17" applyFont="1" applyBorder="1" applyAlignment="1">
      <alignment vertical="center"/>
    </xf>
    <xf numFmtId="179" fontId="2" fillId="0" borderId="10" xfId="0" applyNumberFormat="1" applyFont="1" applyFill="1" applyBorder="1" applyAlignment="1">
      <alignment vertical="center"/>
    </xf>
    <xf numFmtId="38" fontId="2" fillId="0" borderId="11" xfId="17" applyFont="1" applyFill="1" applyBorder="1" applyAlignment="1">
      <alignment horizontal="right" vertical="center"/>
    </xf>
    <xf numFmtId="38" fontId="0" fillId="0" borderId="12" xfId="17" applyFont="1" applyFill="1" applyBorder="1" applyAlignment="1">
      <alignment horizontal="left" vertical="center" wrapText="1"/>
    </xf>
    <xf numFmtId="38" fontId="0" fillId="0" borderId="13" xfId="17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38" fontId="0" fillId="0" borderId="14" xfId="17" applyFont="1" applyFill="1" applyBorder="1" applyAlignment="1">
      <alignment horizontal="left" vertical="center" wrapText="1"/>
    </xf>
    <xf numFmtId="38" fontId="2" fillId="0" borderId="15" xfId="17" applyFont="1" applyFill="1" applyBorder="1" applyAlignment="1">
      <alignment horizontal="right" vertical="center"/>
    </xf>
    <xf numFmtId="176" fontId="2" fillId="0" borderId="16" xfId="15" applyNumberFormat="1" applyFont="1" applyFill="1" applyBorder="1" applyAlignment="1">
      <alignment horizontal="right" vertical="center"/>
    </xf>
    <xf numFmtId="179" fontId="2" fillId="0" borderId="17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8" fontId="2" fillId="0" borderId="7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185" fontId="2" fillId="0" borderId="18" xfId="0" applyNumberFormat="1" applyFont="1" applyFill="1" applyBorder="1" applyAlignment="1">
      <alignment horizontal="right" vertical="center"/>
    </xf>
    <xf numFmtId="185" fontId="2" fillId="0" borderId="19" xfId="0" applyNumberFormat="1" applyFont="1" applyFill="1" applyBorder="1" applyAlignment="1">
      <alignment horizontal="right" vertical="center"/>
    </xf>
    <xf numFmtId="185" fontId="2" fillId="0" borderId="20" xfId="0" applyNumberFormat="1" applyFont="1" applyFill="1" applyBorder="1" applyAlignment="1">
      <alignment horizontal="right" vertical="center"/>
    </xf>
    <xf numFmtId="195" fontId="0" fillId="0" borderId="0" xfId="0" applyNumberFormat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200" fontId="2" fillId="0" borderId="6" xfId="15" applyNumberFormat="1" applyFont="1" applyFill="1" applyBorder="1" applyAlignment="1">
      <alignment horizontal="right" vertical="center"/>
    </xf>
    <xf numFmtId="200" fontId="2" fillId="0" borderId="9" xfId="15" applyNumberFormat="1" applyFont="1" applyFill="1" applyBorder="1" applyAlignment="1">
      <alignment horizontal="right" vertical="center"/>
    </xf>
    <xf numFmtId="193" fontId="2" fillId="0" borderId="6" xfId="0" applyNumberFormat="1" applyFont="1" applyFill="1" applyBorder="1" applyAlignment="1">
      <alignment horizontal="right" vertical="center"/>
    </xf>
    <xf numFmtId="193" fontId="2" fillId="0" borderId="9" xfId="0" applyNumberFormat="1" applyFont="1" applyFill="1" applyBorder="1" applyAlignment="1">
      <alignment horizontal="right" vertical="center"/>
    </xf>
    <xf numFmtId="193" fontId="2" fillId="0" borderId="16" xfId="0" applyNumberFormat="1" applyFont="1" applyFill="1" applyBorder="1" applyAlignment="1">
      <alignment horizontal="right" vertical="center"/>
    </xf>
    <xf numFmtId="193" fontId="2" fillId="0" borderId="21" xfId="0" applyNumberFormat="1" applyFont="1" applyFill="1" applyBorder="1" applyAlignment="1">
      <alignment horizontal="right" vertical="center"/>
    </xf>
    <xf numFmtId="191" fontId="2" fillId="0" borderId="18" xfId="0" applyNumberFormat="1" applyFont="1" applyFill="1" applyBorder="1" applyAlignment="1">
      <alignment horizontal="right" vertical="center"/>
    </xf>
    <xf numFmtId="191" fontId="2" fillId="0" borderId="19" xfId="0" applyNumberFormat="1" applyFont="1" applyFill="1" applyBorder="1" applyAlignment="1">
      <alignment horizontal="right" vertical="center"/>
    </xf>
    <xf numFmtId="191" fontId="2" fillId="0" borderId="20" xfId="0" applyNumberFormat="1" applyFont="1" applyFill="1" applyBorder="1" applyAlignment="1">
      <alignment horizontal="right" vertical="center"/>
    </xf>
    <xf numFmtId="191" fontId="2" fillId="0" borderId="22" xfId="0" applyNumberFormat="1" applyFont="1" applyFill="1" applyBorder="1" applyAlignment="1">
      <alignment horizontal="right" vertical="center"/>
    </xf>
    <xf numFmtId="38" fontId="0" fillId="0" borderId="23" xfId="17" applyFont="1" applyFill="1" applyBorder="1" applyAlignment="1">
      <alignment horizontal="center" vertical="center"/>
    </xf>
    <xf numFmtId="38" fontId="2" fillId="0" borderId="24" xfId="17" applyFont="1" applyFill="1" applyBorder="1" applyAlignment="1">
      <alignment horizontal="right" vertical="center"/>
    </xf>
    <xf numFmtId="200" fontId="2" fillId="0" borderId="25" xfId="15" applyNumberFormat="1" applyFont="1" applyFill="1" applyBorder="1" applyAlignment="1">
      <alignment horizontal="right" vertical="center"/>
    </xf>
    <xf numFmtId="38" fontId="2" fillId="0" borderId="26" xfId="17" applyFont="1" applyFill="1" applyBorder="1" applyAlignment="1">
      <alignment horizontal="right" vertical="center"/>
    </xf>
    <xf numFmtId="49" fontId="2" fillId="0" borderId="26" xfId="0" applyNumberFormat="1" applyFont="1" applyFill="1" applyBorder="1" applyAlignment="1">
      <alignment horizontal="right" vertical="center"/>
    </xf>
    <xf numFmtId="193" fontId="2" fillId="0" borderId="27" xfId="0" applyNumberFormat="1" applyFont="1" applyFill="1" applyBorder="1" applyAlignment="1">
      <alignment horizontal="right" vertical="center"/>
    </xf>
    <xf numFmtId="185" fontId="2" fillId="0" borderId="28" xfId="0" applyNumberFormat="1" applyFont="1" applyFill="1" applyBorder="1" applyAlignment="1">
      <alignment horizontal="right" vertical="center"/>
    </xf>
    <xf numFmtId="191" fontId="2" fillId="0" borderId="29" xfId="0" applyNumberFormat="1" applyFont="1" applyFill="1" applyBorder="1" applyAlignment="1">
      <alignment horizontal="right" vertical="center"/>
    </xf>
    <xf numFmtId="38" fontId="0" fillId="0" borderId="30" xfId="17" applyFont="1" applyFill="1" applyBorder="1" applyAlignment="1">
      <alignment horizontal="left" vertical="center" wrapText="1"/>
    </xf>
    <xf numFmtId="200" fontId="2" fillId="0" borderId="21" xfId="15" applyNumberFormat="1" applyFont="1" applyFill="1" applyBorder="1" applyAlignment="1">
      <alignment horizontal="right" vertical="center"/>
    </xf>
    <xf numFmtId="38" fontId="2" fillId="0" borderId="11" xfId="17" applyFont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38" fontId="0" fillId="0" borderId="32" xfId="17" applyFont="1" applyFill="1" applyBorder="1" applyAlignment="1">
      <alignment horizontal="center" vertical="center"/>
    </xf>
    <xf numFmtId="38" fontId="2" fillId="0" borderId="33" xfId="17" applyFont="1" applyFill="1" applyBorder="1" applyAlignment="1">
      <alignment horizontal="right" vertical="center"/>
    </xf>
    <xf numFmtId="176" fontId="2" fillId="0" borderId="34" xfId="15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185" fontId="2" fillId="0" borderId="35" xfId="0" applyNumberFormat="1" applyFont="1" applyFill="1" applyBorder="1" applyAlignment="1">
      <alignment horizontal="right" vertical="center"/>
    </xf>
    <xf numFmtId="185" fontId="2" fillId="0" borderId="36" xfId="0" applyNumberFormat="1" applyFont="1" applyFill="1" applyBorder="1" applyAlignment="1">
      <alignment horizontal="right" vertical="center"/>
    </xf>
    <xf numFmtId="176" fontId="2" fillId="0" borderId="21" xfId="15" applyNumberFormat="1" applyFont="1" applyFill="1" applyBorder="1" applyAlignment="1">
      <alignment horizontal="right" vertical="center"/>
    </xf>
    <xf numFmtId="185" fontId="2" fillId="0" borderId="2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77" fontId="0" fillId="0" borderId="37" xfId="17" applyNumberFormat="1" applyFont="1" applyFill="1" applyBorder="1" applyAlignment="1">
      <alignment horizontal="center" vertical="center" textRotation="255"/>
    </xf>
    <xf numFmtId="177" fontId="0" fillId="0" borderId="38" xfId="17" applyNumberFormat="1" applyFont="1" applyFill="1" applyBorder="1" applyAlignment="1">
      <alignment horizontal="center" vertical="center" textRotation="255"/>
    </xf>
    <xf numFmtId="177" fontId="0" fillId="0" borderId="39" xfId="17" applyNumberFormat="1" applyFont="1" applyFill="1" applyBorder="1" applyAlignment="1">
      <alignment horizontal="center" vertical="center" textRotation="255"/>
    </xf>
    <xf numFmtId="177" fontId="0" fillId="0" borderId="40" xfId="17" applyNumberFormat="1" applyFont="1" applyFill="1" applyBorder="1" applyAlignment="1">
      <alignment horizontal="center" vertical="center" textRotation="255"/>
    </xf>
    <xf numFmtId="177" fontId="0" fillId="0" borderId="41" xfId="17" applyNumberFormat="1" applyFont="1" applyFill="1" applyBorder="1" applyAlignment="1">
      <alignment horizontal="center" vertical="center" textRotation="255"/>
    </xf>
    <xf numFmtId="177" fontId="0" fillId="0" borderId="42" xfId="17" applyNumberFormat="1" applyFont="1" applyFill="1" applyBorder="1" applyAlignment="1">
      <alignment horizontal="center" vertical="center" wrapText="1"/>
    </xf>
    <xf numFmtId="177" fontId="0" fillId="0" borderId="43" xfId="17" applyNumberFormat="1" applyFont="1" applyFill="1" applyBorder="1" applyAlignment="1">
      <alignment horizontal="center" vertical="center" wrapText="1"/>
    </xf>
    <xf numFmtId="177" fontId="0" fillId="0" borderId="44" xfId="17" applyNumberFormat="1" applyFont="1" applyFill="1" applyBorder="1" applyAlignment="1">
      <alignment horizontal="center" vertical="center" wrapText="1"/>
    </xf>
    <xf numFmtId="177" fontId="0" fillId="0" borderId="2" xfId="17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176" fontId="2" fillId="0" borderId="45" xfId="15" applyNumberFormat="1" applyFont="1" applyFill="1" applyBorder="1" applyAlignment="1">
      <alignment horizontal="center" vertical="center" wrapText="1"/>
    </xf>
    <xf numFmtId="176" fontId="2" fillId="0" borderId="43" xfId="15" applyNumberFormat="1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2:S83"/>
  <sheetViews>
    <sheetView tabSelected="1" zoomScale="75" zoomScaleNormal="75" workbookViewId="0" topLeftCell="A1">
      <selection activeCell="B10" sqref="B10"/>
    </sheetView>
  </sheetViews>
  <sheetFormatPr defaultColWidth="9.00390625" defaultRowHeight="13.5"/>
  <cols>
    <col min="1" max="1" width="6.00390625" style="0" customWidth="1"/>
    <col min="2" max="2" width="34.50390625" style="0" customWidth="1"/>
    <col min="3" max="12" width="10.625" style="0" customWidth="1"/>
  </cols>
  <sheetData>
    <row r="1" ht="27.75" customHeight="1"/>
    <row r="2" spans="1:19" ht="27.75" customHeight="1" thickBot="1">
      <c r="A2" s="32" t="s">
        <v>25</v>
      </c>
      <c r="S2" s="64"/>
    </row>
    <row r="3" spans="1:19" ht="24" customHeight="1">
      <c r="A3" s="70"/>
      <c r="B3" s="71"/>
      <c r="C3" s="74" t="s">
        <v>0</v>
      </c>
      <c r="D3" s="75"/>
      <c r="E3" s="76" t="s">
        <v>1</v>
      </c>
      <c r="F3" s="77"/>
      <c r="G3" s="74" t="s">
        <v>2</v>
      </c>
      <c r="H3" s="75"/>
      <c r="I3" s="78" t="s">
        <v>3</v>
      </c>
      <c r="J3" s="79"/>
      <c r="K3" s="80" t="s">
        <v>4</v>
      </c>
      <c r="L3" s="81"/>
      <c r="S3" s="64"/>
    </row>
    <row r="4" spans="1:19" ht="27" customHeight="1" thickBot="1">
      <c r="A4" s="72"/>
      <c r="B4" s="73"/>
      <c r="C4" s="1" t="s">
        <v>5</v>
      </c>
      <c r="D4" s="2" t="s">
        <v>27</v>
      </c>
      <c r="E4" s="3" t="s">
        <v>6</v>
      </c>
      <c r="F4" s="2" t="s">
        <v>27</v>
      </c>
      <c r="G4" s="1" t="s">
        <v>7</v>
      </c>
      <c r="H4" s="2" t="s">
        <v>27</v>
      </c>
      <c r="I4" s="4" t="s">
        <v>8</v>
      </c>
      <c r="J4" s="5" t="s">
        <v>26</v>
      </c>
      <c r="K4" s="6" t="s">
        <v>9</v>
      </c>
      <c r="L4" s="7" t="s">
        <v>26</v>
      </c>
      <c r="S4" s="31"/>
    </row>
    <row r="5" spans="1:19" ht="46.5" customHeight="1" thickTop="1">
      <c r="A5" s="65" t="s">
        <v>12</v>
      </c>
      <c r="B5" s="18" t="s">
        <v>18</v>
      </c>
      <c r="C5" s="9">
        <v>68565</v>
      </c>
      <c r="D5" s="33">
        <f>(C5/C10-1)*100</f>
        <v>-1.6876487625820835</v>
      </c>
      <c r="E5" s="9">
        <v>1379700</v>
      </c>
      <c r="F5" s="33">
        <f>(E5/E10-1)*100</f>
        <v>5.087973189123307</v>
      </c>
      <c r="G5" s="11">
        <v>94615</v>
      </c>
      <c r="H5" s="33">
        <f>(G5/G10-1)*100</f>
        <v>3.3433820477532405</v>
      </c>
      <c r="I5" s="26">
        <v>3.5</v>
      </c>
      <c r="J5" s="35">
        <f>I5-I10</f>
        <v>-0.04999999999999982</v>
      </c>
      <c r="K5" s="12">
        <f>100-25.8</f>
        <v>74.2</v>
      </c>
      <c r="L5" s="39">
        <f>K5-K10</f>
        <v>-0.20000000000000284</v>
      </c>
      <c r="S5" s="31"/>
    </row>
    <row r="6" spans="1:19" ht="46.5" customHeight="1">
      <c r="A6" s="66"/>
      <c r="B6" s="19" t="s">
        <v>19</v>
      </c>
      <c r="C6" s="13">
        <v>81632</v>
      </c>
      <c r="D6" s="34">
        <f aca="true" t="shared" si="0" ref="D6:F9">(C6/C11-1)*100</f>
        <v>-1.539055338447437</v>
      </c>
      <c r="E6" s="13">
        <v>1687100</v>
      </c>
      <c r="F6" s="34">
        <f t="shared" si="0"/>
        <v>4.129119861745467</v>
      </c>
      <c r="G6" s="15">
        <v>137597</v>
      </c>
      <c r="H6" s="34">
        <f>(G6/G11-1)*100</f>
        <v>2.447323356414266</v>
      </c>
      <c r="I6" s="27">
        <v>4.22</v>
      </c>
      <c r="J6" s="36">
        <f>I6-I11</f>
        <v>0.14999999999999947</v>
      </c>
      <c r="K6" s="16">
        <f>100-19.5</f>
        <v>80.5</v>
      </c>
      <c r="L6" s="40">
        <f>K6-K11</f>
        <v>2.799999999999997</v>
      </c>
      <c r="S6" s="31"/>
    </row>
    <row r="7" spans="1:19" ht="46.5" customHeight="1">
      <c r="A7" s="67"/>
      <c r="B7" s="21" t="s">
        <v>20</v>
      </c>
      <c r="C7" s="22">
        <v>67509</v>
      </c>
      <c r="D7" s="34">
        <f t="shared" si="0"/>
        <v>-0.12131792694293209</v>
      </c>
      <c r="E7" s="22">
        <v>1496500</v>
      </c>
      <c r="F7" s="34">
        <f t="shared" si="0"/>
        <v>1.3202437373053488</v>
      </c>
      <c r="G7" s="15">
        <v>101021</v>
      </c>
      <c r="H7" s="14">
        <f>(G7/G12-1)</f>
        <v>0.01176812290928031</v>
      </c>
      <c r="I7" s="25">
        <v>3.44</v>
      </c>
      <c r="J7" s="37">
        <f>I7-I12</f>
        <v>-0.10000000000000009</v>
      </c>
      <c r="K7" s="24">
        <f>100-24.1</f>
        <v>75.9</v>
      </c>
      <c r="L7" s="41">
        <f>K7-K12</f>
        <v>2.700000000000003</v>
      </c>
      <c r="S7" s="31"/>
    </row>
    <row r="8" spans="1:19" ht="46.5" customHeight="1">
      <c r="A8" s="67"/>
      <c r="B8" s="51" t="s">
        <v>21</v>
      </c>
      <c r="C8" s="17">
        <v>70498</v>
      </c>
      <c r="D8" s="52">
        <f t="shared" si="0"/>
        <v>1.2422271049645994</v>
      </c>
      <c r="E8" s="17">
        <v>1371000</v>
      </c>
      <c r="F8" s="52">
        <f t="shared" si="0"/>
        <v>-7.502361354742948</v>
      </c>
      <c r="G8" s="53">
        <v>96650</v>
      </c>
      <c r="H8" s="52">
        <f>(G8/G13-1)*100</f>
        <v>-6.373209078844122</v>
      </c>
      <c r="I8" s="54">
        <v>3.58</v>
      </c>
      <c r="J8" s="38">
        <f>I8-I13</f>
        <v>-0.08999999999999986</v>
      </c>
      <c r="K8" s="55">
        <f>100-25.9</f>
        <v>74.1</v>
      </c>
      <c r="L8" s="42">
        <f>K8-K13</f>
        <v>12.299999999999997</v>
      </c>
      <c r="S8" s="31"/>
    </row>
    <row r="9" spans="1:19" ht="46.5" customHeight="1" thickBot="1">
      <c r="A9" s="68"/>
      <c r="B9" s="43" t="s">
        <v>11</v>
      </c>
      <c r="C9" s="44">
        <v>72458</v>
      </c>
      <c r="D9" s="45">
        <f t="shared" si="0"/>
        <v>-0.46294388350848203</v>
      </c>
      <c r="E9" s="44">
        <f>SUM(E5:E8)</f>
        <v>5934300</v>
      </c>
      <c r="F9" s="45">
        <f t="shared" si="0"/>
        <v>0.7127946642228045</v>
      </c>
      <c r="G9" s="46">
        <v>429882</v>
      </c>
      <c r="H9" s="45">
        <f>(G9/G14-1)*100</f>
        <v>0.21984477979386519</v>
      </c>
      <c r="I9" s="47" t="s">
        <v>24</v>
      </c>
      <c r="J9" s="48">
        <f>I9-I14</f>
        <v>-0.010000000000000231</v>
      </c>
      <c r="K9" s="49">
        <f>100-23.6</f>
        <v>76.4</v>
      </c>
      <c r="L9" s="50">
        <f>K9-K14</f>
        <v>4.6000000000000085</v>
      </c>
      <c r="S9" s="31"/>
    </row>
    <row r="10" spans="1:19" ht="46.5" customHeight="1" thickTop="1">
      <c r="A10" s="65" t="s">
        <v>13</v>
      </c>
      <c r="B10" s="18" t="s">
        <v>14</v>
      </c>
      <c r="C10" s="9">
        <v>69742</v>
      </c>
      <c r="D10" s="10" t="s">
        <v>22</v>
      </c>
      <c r="E10" s="9">
        <v>1312900</v>
      </c>
      <c r="F10" s="10" t="s">
        <v>22</v>
      </c>
      <c r="G10" s="11">
        <v>91554</v>
      </c>
      <c r="H10" s="10" t="s">
        <v>22</v>
      </c>
      <c r="I10" s="26">
        <v>3.55</v>
      </c>
      <c r="J10" s="10" t="s">
        <v>22</v>
      </c>
      <c r="K10" s="12">
        <v>74.4</v>
      </c>
      <c r="L10" s="28" t="s">
        <v>22</v>
      </c>
      <c r="S10" s="31"/>
    </row>
    <row r="11" spans="1:19" ht="46.5" customHeight="1">
      <c r="A11" s="66"/>
      <c r="B11" s="19" t="s">
        <v>15</v>
      </c>
      <c r="C11" s="13">
        <v>82908</v>
      </c>
      <c r="D11" s="14" t="s">
        <v>23</v>
      </c>
      <c r="E11" s="13">
        <v>1620200</v>
      </c>
      <c r="F11" s="14" t="s">
        <v>23</v>
      </c>
      <c r="G11" s="15">
        <v>134310</v>
      </c>
      <c r="H11" s="14" t="s">
        <v>23</v>
      </c>
      <c r="I11" s="27">
        <v>4.07</v>
      </c>
      <c r="J11" s="14" t="s">
        <v>23</v>
      </c>
      <c r="K11" s="16">
        <v>77.7</v>
      </c>
      <c r="L11" s="29" t="s">
        <v>10</v>
      </c>
      <c r="S11" s="31"/>
    </row>
    <row r="12" spans="1:19" ht="46.5" customHeight="1">
      <c r="A12" s="67"/>
      <c r="B12" s="21" t="s">
        <v>16</v>
      </c>
      <c r="C12" s="22">
        <v>67591</v>
      </c>
      <c r="D12" s="23" t="s">
        <v>23</v>
      </c>
      <c r="E12" s="22">
        <v>1477000</v>
      </c>
      <c r="F12" s="23" t="s">
        <v>23</v>
      </c>
      <c r="G12" s="15">
        <v>99846</v>
      </c>
      <c r="H12" s="23" t="s">
        <v>23</v>
      </c>
      <c r="I12" s="25">
        <v>3.54</v>
      </c>
      <c r="J12" s="23" t="s">
        <v>23</v>
      </c>
      <c r="K12" s="24">
        <v>73.2</v>
      </c>
      <c r="L12" s="30" t="s">
        <v>10</v>
      </c>
      <c r="S12" s="31"/>
    </row>
    <row r="13" spans="1:19" ht="46.5" customHeight="1">
      <c r="A13" s="67"/>
      <c r="B13" s="51" t="s">
        <v>17</v>
      </c>
      <c r="C13" s="17">
        <v>69633</v>
      </c>
      <c r="D13" s="62" t="s">
        <v>23</v>
      </c>
      <c r="E13" s="17">
        <v>1482200</v>
      </c>
      <c r="F13" s="62" t="s">
        <v>23</v>
      </c>
      <c r="G13" s="53">
        <v>103229</v>
      </c>
      <c r="H13" s="62" t="s">
        <v>23</v>
      </c>
      <c r="I13" s="54">
        <v>3.67</v>
      </c>
      <c r="J13" s="62" t="s">
        <v>23</v>
      </c>
      <c r="K13" s="55">
        <v>61.8</v>
      </c>
      <c r="L13" s="63" t="s">
        <v>10</v>
      </c>
      <c r="S13" s="31"/>
    </row>
    <row r="14" spans="1:19" ht="46.5" customHeight="1" thickBot="1">
      <c r="A14" s="69"/>
      <c r="B14" s="56" t="s">
        <v>11</v>
      </c>
      <c r="C14" s="57">
        <v>72795</v>
      </c>
      <c r="D14" s="58" t="s">
        <v>23</v>
      </c>
      <c r="E14" s="57">
        <v>5892300</v>
      </c>
      <c r="F14" s="58" t="s">
        <v>23</v>
      </c>
      <c r="G14" s="57">
        <v>428939</v>
      </c>
      <c r="H14" s="58" t="s">
        <v>23</v>
      </c>
      <c r="I14" s="59">
        <v>3.72</v>
      </c>
      <c r="J14" s="58" t="s">
        <v>23</v>
      </c>
      <c r="K14" s="60">
        <v>71.8</v>
      </c>
      <c r="L14" s="61" t="s">
        <v>10</v>
      </c>
      <c r="S14" s="31"/>
    </row>
    <row r="15" spans="1:19" ht="20.25" customHeight="1">
      <c r="A15" s="20"/>
      <c r="S15" s="31"/>
    </row>
    <row r="16" ht="13.5">
      <c r="S16" s="31"/>
    </row>
    <row r="17" ht="13.5">
      <c r="S17" s="31"/>
    </row>
    <row r="18" ht="13.5">
      <c r="S18" s="31"/>
    </row>
    <row r="19" ht="13.5">
      <c r="S19" s="31"/>
    </row>
    <row r="20" ht="13.5">
      <c r="S20" s="31"/>
    </row>
    <row r="21" ht="13.5">
      <c r="S21" s="31"/>
    </row>
    <row r="22" ht="13.5">
      <c r="S22" s="31"/>
    </row>
    <row r="23" ht="13.5">
      <c r="S23" s="31"/>
    </row>
    <row r="24" spans="7:19" ht="13.5">
      <c r="G24" s="8"/>
      <c r="S24" s="31"/>
    </row>
    <row r="25" ht="13.5">
      <c r="S25" s="31"/>
    </row>
    <row r="26" ht="13.5">
      <c r="S26" s="31"/>
    </row>
    <row r="27" ht="13.5">
      <c r="S27" s="31"/>
    </row>
    <row r="28" ht="13.5">
      <c r="S28" s="31"/>
    </row>
    <row r="29" ht="13.5">
      <c r="S29" s="31"/>
    </row>
    <row r="30" ht="13.5">
      <c r="S30" s="31"/>
    </row>
    <row r="31" ht="13.5">
      <c r="S31" s="31"/>
    </row>
    <row r="32" ht="13.5">
      <c r="S32" s="31"/>
    </row>
    <row r="33" ht="13.5">
      <c r="S33" s="31"/>
    </row>
    <row r="34" ht="13.5">
      <c r="S34" s="31"/>
    </row>
    <row r="35" ht="13.5">
      <c r="S35" s="31"/>
    </row>
    <row r="36" ht="13.5">
      <c r="S36" s="31"/>
    </row>
    <row r="37" ht="13.5">
      <c r="S37" s="31"/>
    </row>
    <row r="38" ht="13.5">
      <c r="S38" s="31"/>
    </row>
    <row r="39" ht="13.5">
      <c r="S39" s="31"/>
    </row>
    <row r="40" ht="13.5">
      <c r="S40" s="31"/>
    </row>
    <row r="41" ht="13.5">
      <c r="S41" s="31"/>
    </row>
    <row r="42" ht="13.5">
      <c r="S42" s="31"/>
    </row>
    <row r="43" ht="13.5">
      <c r="S43" s="31"/>
    </row>
    <row r="44" ht="13.5">
      <c r="S44" s="31"/>
    </row>
    <row r="45" ht="13.5">
      <c r="S45" s="31"/>
    </row>
    <row r="46" ht="13.5">
      <c r="S46" s="31"/>
    </row>
    <row r="47" ht="13.5">
      <c r="S47" s="31"/>
    </row>
    <row r="48" ht="13.5">
      <c r="S48" s="31"/>
    </row>
    <row r="49" ht="13.5">
      <c r="S49" s="31"/>
    </row>
    <row r="50" ht="13.5">
      <c r="S50" s="31"/>
    </row>
    <row r="51" ht="13.5">
      <c r="S51" s="31"/>
    </row>
    <row r="52" ht="13.5">
      <c r="S52" s="31"/>
    </row>
    <row r="53" ht="13.5">
      <c r="S53" s="31"/>
    </row>
    <row r="54" ht="13.5">
      <c r="S54" s="31"/>
    </row>
    <row r="55" ht="13.5">
      <c r="S55" s="31"/>
    </row>
    <row r="56" ht="13.5">
      <c r="S56" s="31"/>
    </row>
    <row r="57" ht="13.5">
      <c r="S57" s="31"/>
    </row>
    <row r="58" ht="13.5">
      <c r="S58" s="31"/>
    </row>
    <row r="59" ht="13.5">
      <c r="S59" s="31"/>
    </row>
    <row r="60" ht="13.5">
      <c r="S60" s="31"/>
    </row>
    <row r="61" ht="13.5">
      <c r="S61" s="31"/>
    </row>
    <row r="62" ht="13.5">
      <c r="S62" s="31"/>
    </row>
    <row r="63" ht="13.5">
      <c r="S63" s="31"/>
    </row>
    <row r="64" ht="13.5">
      <c r="S64" s="31"/>
    </row>
    <row r="65" ht="13.5">
      <c r="S65" s="31"/>
    </row>
    <row r="66" ht="13.5">
      <c r="S66" s="31"/>
    </row>
    <row r="67" ht="13.5">
      <c r="S67" s="31"/>
    </row>
    <row r="68" ht="13.5">
      <c r="S68" s="31"/>
    </row>
    <row r="69" ht="13.5">
      <c r="S69" s="31"/>
    </row>
    <row r="70" ht="13.5">
      <c r="S70" s="31"/>
    </row>
    <row r="71" ht="13.5">
      <c r="S71" s="31"/>
    </row>
    <row r="72" ht="13.5">
      <c r="S72" s="31"/>
    </row>
    <row r="73" ht="13.5">
      <c r="S73" s="31"/>
    </row>
    <row r="74" ht="13.5">
      <c r="S74" s="31"/>
    </row>
    <row r="75" ht="13.5">
      <c r="S75" s="31"/>
    </row>
    <row r="76" ht="13.5">
      <c r="S76" s="31"/>
    </row>
    <row r="77" ht="13.5">
      <c r="S77" s="31"/>
    </row>
    <row r="78" ht="13.5">
      <c r="S78" s="31"/>
    </row>
    <row r="79" ht="13.5">
      <c r="S79" s="31"/>
    </row>
    <row r="80" ht="13.5">
      <c r="S80" s="31"/>
    </row>
    <row r="81" ht="13.5">
      <c r="S81" s="31"/>
    </row>
    <row r="82" ht="13.5">
      <c r="S82" s="31"/>
    </row>
    <row r="83" ht="13.5">
      <c r="S83" s="31"/>
    </row>
  </sheetData>
  <mergeCells count="9">
    <mergeCell ref="S2:S3"/>
    <mergeCell ref="A5:A9"/>
    <mergeCell ref="A10:A14"/>
    <mergeCell ref="A3:B4"/>
    <mergeCell ref="C3:D3"/>
    <mergeCell ref="E3:F3"/>
    <mergeCell ref="G3:H3"/>
    <mergeCell ref="I3:J3"/>
    <mergeCell ref="K3:L3"/>
  </mergeCells>
  <printOptions/>
  <pageMargins left="0.75" right="0.75" top="1" bottom="1" header="0.512" footer="0.512"/>
  <pageSetup horizontalDpi="600" verticalDpi="600" orientation="landscape" paperSize="9" scale="86" r:id="rId1"/>
  <headerFooter alignWithMargins="0">
    <oddFooter>&amp;R【確定値】平成20年度観光収入
平成21年８月24日　　　発　　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2009-08-20T08:53:19Z</cp:lastPrinted>
  <dcterms:created xsi:type="dcterms:W3CDTF">2005-08-10T06:07:21Z</dcterms:created>
  <dcterms:modified xsi:type="dcterms:W3CDTF">2009-08-24T05:35:42Z</dcterms:modified>
  <cp:category/>
  <cp:version/>
  <cp:contentType/>
  <cp:contentStatus/>
</cp:coreProperties>
</file>