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08\Desktop\平成30年度財政状況資料集の作成について（2回目：公会計分\回答\"/>
    </mc:Choice>
  </mc:AlternateContent>
  <bookViews>
    <workbookView xWindow="0" yWindow="0" windowWidth="15360" windowHeight="763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68" i="12" l="1"/>
  <c r="AA77" i="12"/>
  <c r="AA76" i="12"/>
  <c r="AA75" i="12"/>
  <c r="AA74" i="12"/>
  <c r="AA72" i="12" l="1"/>
  <c r="AA71" i="12"/>
  <c r="AA70" i="12"/>
  <c r="AA69" i="12"/>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<sst xmlns="http://schemas.openxmlformats.org/spreadsheetml/2006/main" count="1092" uniqueCount="598">
  <si>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</si>
  <si>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</si>
  <si>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</si>
  <si>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</si>
  <si>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</si>
  <si>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</si>
  <si>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</si>
  <si>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</si>
  <si>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</si>
  <si>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</si>
  <si>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</si>
  <si>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</si>
  <si>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</si>
  <si>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</si>
  <si>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</si>
  <si>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</si>
  <si>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</si>
  <si>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</si>
  <si>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</si>
  <si>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</si>
  <si>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</si>
  <si>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</si>
  <si>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</si>
  <si>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</si>
  <si>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</si>
  <si>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</si>
  <si>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</si>
  <si>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</si>
  <si>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</si>
  <si>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</si>
  <si>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</si>
  <si>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</si>
  <si>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</si>
  <si>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</si>
  <si>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</si>
  <si>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</si>
  <si>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</si>
  <si>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</si>
  <si>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</si>
  <si>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</si>
  <si>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</si>
  <si>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</si>
  <si>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</si>
  <si>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</si>
  <si>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</si>
  <si>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</si>
  <si>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</si>
  <si>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</si>
  <si>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</si>
  <si>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</si>
  <si>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</si>
  <si>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</si>
  <si>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</si>
  <si>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</si>
  <si>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</si>
  <si>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</si>
  <si>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</si>
  <si>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</si>
  <si>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</si>
  <si>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</si>
  <si>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</si>
  <si>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</si>
  <si>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</si>
  <si>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</si>
  <si>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</si>
  <si>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</si>
  <si>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</si>
  <si>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</si>
  <si>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</si>
  <si>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</si>
  <si>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</si>
  <si>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</si>
  <si>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</si>
  <si>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</si>
  <si>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</si>
  <si>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</si>
  <si>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</si>
  <si>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</si>
  <si>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</si>
  <si>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</si>
  <si>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</si>
  <si>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</si>
  <si>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</si>
  <si>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</si>
  <si>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</si>
  <si>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</si>
  <si>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</si>
  <si>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</si>
  <si>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</si>
  <si>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</si>
  <si>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</si>
  <si>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</si>
  <si>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</si>
  <si>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</si>
  <si>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</si>
  <si>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</si>
  <si>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</si>
  <si>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</si>
  <si>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今帰仁村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</si>
  <si>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</si>
  <si>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</si>
  <si>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</si>
  <si>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</si>
  <si>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</si>
  <si>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</si>
  <si>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</si>
  <si>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</si>
  <si>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</si>
  <si>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</si>
  <si>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</si>
  <si>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</si>
  <si>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</si>
  <si>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</si>
  <si>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</si>
  <si>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</si>
  <si>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</si>
  <si>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</si>
  <si>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</si>
  <si>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</si>
  <si>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</si>
  <si>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</si>
  <si>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</si>
  <si>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</si>
  <si>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</si>
  <si>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</si>
  <si>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</si>
  <si>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</si>
  <si>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</si>
  <si>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</si>
  <si>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</si>
  <si>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</si>
  <si>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</si>
  <si>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</si>
  <si>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</si>
  <si>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</si>
  <si>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</si>
  <si>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</si>
  <si>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</si>
  <si>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</si>
  <si>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</si>
  <si>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</si>
  <si>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</si>
  <si>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</si>
  <si>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</si>
  <si>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</si>
  <si>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</si>
  <si>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</si>
  <si>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</si>
  <si>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</si>
  <si>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</si>
  <si>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</si>
  <si>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</si>
  <si>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</si>
  <si>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水道事業会計</t>
    <phoneticPr fontId="5"/>
  </si>
  <si>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</si>
  <si>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</si>
  <si>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</si>
  <si>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</si>
  <si>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</si>
  <si>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</si>
  <si>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</si>
  <si>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</si>
  <si>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</si>
  <si>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</si>
  <si>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</si>
  <si>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</si>
  <si>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</si>
  <si>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</si>
  <si>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</si>
  <si>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</si>
  <si>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</si>
  <si>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</si>
  <si>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</si>
  <si>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</si>
  <si>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</si>
  <si>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</si>
  <si>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</si>
  <si>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</si>
  <si>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</si>
  <si>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</si>
  <si>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</si>
  <si>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</si>
  <si>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</si>
  <si>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</si>
  <si>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</si>
  <si>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</si>
  <si>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</si>
  <si>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</si>
  <si>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</si>
  <si>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</si>
  <si>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</si>
  <si>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</si>
  <si>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</si>
  <si>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</si>
  <si>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</si>
  <si>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</si>
  <si>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</si>
  <si>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</si>
  <si>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</si>
  <si>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</si>
  <si>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</si>
  <si>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</si>
  <si>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</si>
  <si>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</si>
  <si>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</si>
  <si>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</si>
  <si>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</si>
  <si>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</si>
  <si>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</si>
  <si>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</si>
  <si>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</si>
  <si>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</si>
  <si>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</si>
  <si>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</si>
  <si>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</si>
  <si>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</si>
  <si>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沖縄県今帰仁村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</si>
  <si>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</si>
  <si>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</si>
  <si>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</si>
  <si>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</si>
  <si>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</si>
  <si>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</si>
  <si>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</si>
  <si>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</si>
  <si>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</si>
  <si>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</si>
  <si>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</si>
  <si>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</si>
  <si>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</si>
  <si>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</si>
  <si>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</si>
  <si>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</si>
  <si>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</si>
  <si>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</si>
  <si>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</si>
  <si>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</si>
  <si>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</si>
  <si>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</si>
  <si>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</si>
  <si>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</si>
  <si>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</si>
  <si>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</si>
  <si>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</si>
  <si>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</si>
  <si>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</si>
  <si>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</si>
  <si>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</si>
  <si>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</si>
  <si>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</si>
  <si>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</si>
  <si>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</si>
  <si>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</si>
  <si>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</si>
  <si>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</si>
  <si>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</si>
  <si>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</si>
  <si>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</si>
  <si>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</si>
  <si>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</si>
  <si>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</si>
  <si>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</si>
  <si>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</si>
  <si>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</si>
  <si>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</si>
  <si>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</si>
  <si>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</si>
  <si>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</si>
  <si>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</si>
  <si>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</si>
  <si>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</si>
  <si>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</si>
  <si>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</si>
  <si>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</si>
  <si>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</si>
  <si>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</si>
  <si>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</si>
  <si>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</si>
  <si>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</si>
  <si>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</si>
  <si>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</si>
  <si>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</si>
  <si>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</si>
  <si>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</si>
  <si>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</si>
  <si>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</si>
  <si>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</si>
  <si>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</si>
  <si>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</si>
  <si>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</si>
  <si>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</si>
  <si>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</si>
  <si>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</si>
  <si>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</si>
  <si>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</si>
  <si>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</si>
  <si>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</si>
  <si>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</si>
  <si>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</si>
  <si>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</si>
  <si>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</si>
  <si>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</si>
  <si>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</si>
  <si>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</si>
  <si>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</si>
  <si>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</si>
  <si>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</si>
  <si>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</si>
  <si>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</si>
  <si>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</si>
  <si>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</si>
  <si>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</si>
  <si>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</si>
  <si>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</si>
  <si>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</si>
  <si>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</si>
  <si>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</si>
  <si>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</si>
  <si>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</si>
  <si>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</si>
  <si>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</si>
  <si>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</si>
  <si>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</si>
  <si>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</si>
  <si>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</si>
  <si>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</si>
  <si>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</si>
  <si>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</si>
  <si>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</si>
  <si>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</si>
  <si>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</si>
  <si>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</si>
  <si>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</si>
  <si>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</si>
  <si>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</si>
  <si>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</si>
  <si>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</si>
  <si>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</si>
  <si>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</si>
  <si>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</si>
  <si>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</si>
  <si>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</si>
  <si>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</si>
  <si>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</si>
  <si>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</si>
  <si>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</si>
  <si>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</si>
  <si>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</si>
  <si>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</si>
  <si>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</si>
  <si>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</si>
  <si>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</si>
  <si>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</si>
  <si>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</si>
  <si>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</si>
  <si>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</si>
  <si>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</si>
  <si>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</si>
  <si>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</si>
  <si>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</si>
  <si>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</si>
  <si>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</si>
  <si>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</si>
  <si>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</si>
  <si>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</si>
  <si>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</si>
  <si>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沖縄県今帰仁村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</si>
  <si>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</si>
  <si>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</si>
  <si>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</si>
  <si>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</si>
  <si>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</si>
  <si>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</si>
  <si>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</si>
  <si>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</si>
  <si>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</si>
  <si>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</si>
  <si>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</si>
  <si>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</si>
  <si>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</si>
  <si>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</si>
  <si>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</si>
  <si>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</si>
  <si>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</si>
  <si>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</si>
  <si>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</si>
  <si>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</si>
  <si>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</si>
  <si>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</si>
  <si>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</si>
  <si>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</si>
  <si>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</si>
  <si>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</si>
  <si>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</si>
  <si>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</si>
  <si>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</si>
  <si>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</si>
  <si>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</si>
  <si>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</si>
  <si>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</si>
  <si>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</si>
  <si>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</si>
  <si>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</si>
  <si>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</si>
  <si>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</si>
  <si>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</si>
  <si>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</si>
  <si>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</si>
  <si>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</si>
  <si>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</si>
  <si>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</si>
  <si>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</si>
  <si>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</si>
  <si>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</si>
  <si>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</si>
  <si>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</si>
  <si>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</si>
  <si>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</si>
  <si>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</si>
  <si>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</si>
  <si>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</si>
  <si>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</si>
  <si>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</si>
  <si>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</si>
  <si>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</si>
  <si>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</si>
  <si>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</si>
  <si>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</si>
  <si>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</si>
  <si>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</si>
  <si>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</si>
  <si>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</si>
  <si>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</si>
  <si>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</si>
  <si>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</si>
  <si>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</si>
  <si>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</si>
  <si>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</si>
  <si>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</si>
  <si>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</si>
  <si>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</si>
  <si>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</si>
  <si>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</si>
  <si>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</si>
  <si>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</si>
  <si>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</si>
  <si>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</si>
  <si>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</si>
  <si>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</si>
  <si>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</si>
  <si>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</si>
  <si>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</si>
  <si>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</si>
  <si>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</si>
  <si>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</si>
  <si>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</si>
  <si>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</si>
  <si>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</si>
  <si>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</si>
  <si>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</si>
  <si>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</si>
  <si>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</si>
  <si>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</si>
  <si>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</si>
  <si>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</si>
  <si>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</si>
  <si>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</si>
  <si>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</si>
  <si>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</si>
  <si>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</si>
  <si>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</si>
  <si>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</si>
  <si>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</si>
  <si>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</si>
  <si>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</si>
  <si>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</si>
  <si>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</si>
  <si>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</si>
  <si>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</si>
  <si>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</si>
  <si>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</si>
  <si>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</si>
  <si>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</si>
  <si>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</si>
  <si>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</si>
  <si>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</si>
  <si>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</si>
  <si>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</si>
  <si>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</si>
  <si>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</si>
  <si>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</si>
  <si>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</si>
  <si>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</si>
  <si>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</si>
  <si>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</si>
  <si>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</si>
  <si>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</si>
  <si>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</si>
  <si>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</si>
  <si>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</si>
  <si>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</si>
  <si>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</si>
  <si>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</si>
  <si>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</si>
  <si>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</si>
  <si>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</si>
  <si>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</si>
  <si>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</si>
  <si>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</si>
  <si>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</si>
  <si>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</si>
  <si>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</si>
  <si>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</si>
  <si>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</si>
  <si>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</si>
  <si>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</si>
  <si>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</si>
  <si>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</si>
  <si>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</si>
  <si>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</si>
  <si>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</si>
  <si>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</si>
  <si>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</si>
  <si>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</si>
  <si>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</si>
  <si>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</si>
  <si>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</si>
  <si>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</si>
  <si>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</si>
  <si>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</si>
  <si>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</si>
  <si>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</si>
  <si>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</si>
  <si>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</si>
  <si>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</si>
  <si>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</si>
  <si>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</si>
  <si>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</si>
  <si>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</si>
  <si>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</si>
  <si>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</si>
  <si>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</si>
  <si>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</si>
  <si>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</si>
  <si>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</si>
  <si>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</si>
  <si>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</si>
  <si>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</si>
  <si>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</si>
  <si>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</si>
  <si>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</si>
  <si>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</si>
  <si>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</si>
  <si>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3.39</t>
  </si>
  <si>
    <t>水道事業特別会計</t>
  </si>
  <si>
    <t>▲ 3.66</t>
  </si>
  <si>
    <t>国民健康保険特別会計</t>
  </si>
  <si>
    <t>▲ 9.92</t>
  </si>
  <si>
    <t>▲ 9.03</t>
  </si>
  <si>
    <t>▲ 6.42</t>
  </si>
  <si>
    <t>▲ 4.15</t>
  </si>
  <si>
    <t>▲ 1.29</t>
  </si>
  <si>
    <t>一般会計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</si>
  <si>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</si>
  <si>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</si>
  <si>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</si>
  <si>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</si>
  <si>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</si>
  <si>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</si>
  <si>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</si>
  <si>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</si>
  <si>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5"/>
  </si>
  <si>
    <t>本部町今帰仁村清掃施設組合（一般会計</t>
    <rPh sb="0" eb="3">
      <t>モトブチョウ</t>
    </rPh>
    <rPh sb="3" eb="7">
      <t>ナキジンソン</t>
    </rPh>
    <rPh sb="7" eb="9">
      <t>セイソウ</t>
    </rPh>
    <rPh sb="9" eb="11">
      <t>シセツ</t>
    </rPh>
    <rPh sb="11" eb="13">
      <t>クミアイ</t>
    </rPh>
    <rPh sb="14" eb="16">
      <t>イッパン</t>
    </rPh>
    <rPh sb="16" eb="18">
      <t>カイケイ</t>
    </rPh>
    <phoneticPr fontId="5"/>
  </si>
  <si>
    <t>本部町今帰仁村消防組合（一般会計）</t>
    <rPh sb="0" eb="3">
      <t>モトブチョウ</t>
    </rPh>
    <rPh sb="3" eb="7">
      <t>ナキジンソン</t>
    </rPh>
    <rPh sb="7" eb="9">
      <t>ショウボウ</t>
    </rPh>
    <rPh sb="9" eb="11">
      <t>クミアイ</t>
    </rPh>
    <rPh sb="12" eb="14">
      <t>イッパン</t>
    </rPh>
    <rPh sb="14" eb="16">
      <t>カイケイ</t>
    </rPh>
    <phoneticPr fontId="5"/>
  </si>
  <si>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5"/>
  </si>
  <si>
    <t>沖縄県市町村自治会館管理組合（一般会計）</t>
    <rPh sb="0" eb="3">
      <t>オキナワケン</t>
    </rPh>
    <rPh sb="3" eb="6">
      <t>シチョウソン</t>
    </rPh>
    <rPh sb="6" eb="8">
      <t>ジチ</t>
    </rPh>
    <rPh sb="8" eb="10">
      <t>カイカン</t>
    </rPh>
    <rPh sb="10" eb="12">
      <t>カンリ</t>
    </rPh>
    <rPh sb="12" eb="14">
      <t>クミアイ</t>
    </rPh>
    <rPh sb="15" eb="17">
      <t>イッパン</t>
    </rPh>
    <rPh sb="17" eb="19">
      <t>カイケイ</t>
    </rPh>
    <phoneticPr fontId="5"/>
  </si>
  <si>
    <t>沖縄県町村交通災害共済組合（一般会計）</t>
    <rPh sb="0" eb="3">
      <t>オキナワケン</t>
    </rPh>
    <rPh sb="3" eb="5">
      <t>チョウソン</t>
    </rPh>
    <rPh sb="5" eb="7">
      <t>コウツウ</t>
    </rPh>
    <rPh sb="7" eb="9">
      <t>サイガイ</t>
    </rPh>
    <rPh sb="9" eb="11">
      <t>キョウサイ</t>
    </rPh>
    <rPh sb="11" eb="13">
      <t>クミアイ</t>
    </rPh>
    <rPh sb="14" eb="16">
      <t>イッパン</t>
    </rPh>
    <rPh sb="16" eb="18">
      <t>カイケイ</t>
    </rPh>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</si>
  <si>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5"/>
  </si>
  <si>
    <t>沖縄県介護保険広域連合（特別会計）</t>
    <rPh sb="12" eb="14">
      <t>トクベツ</t>
    </rPh>
    <phoneticPr fontId="5"/>
  </si>
  <si>
    <t>沖縄県後期高齢者医療広域連合（一般会計）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5"/>
  </si>
  <si>
    <t>沖縄県後期高齢者医療広域連合（特別会計）</t>
    <rPh sb="15" eb="17">
      <t>トクベツ</t>
    </rPh>
    <phoneticPr fontId="5"/>
  </si>
  <si>
    <t>今帰仁村庁舎の維持管理及び建設に関する基金</t>
  </si>
  <si>
    <t>今帰仁村うるおいと安らぎの村づくり応援基金</t>
  </si>
  <si>
    <t>今帰仁村ふるさと基金</t>
  </si>
  <si>
    <t>今帰仁村福祉基金</t>
  </si>
  <si>
    <t>今帰仁村村有財産購入基金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</si>
  <si>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</si>
  <si>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</si>
  <si>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</si>
  <si>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30年度は将来負担額に係る各項目の数値の減少により将来負担率が「-」表示となっており、有形固定資産減価償却率は、53.4と全国平均の60.3を下回っているものの沖縄県平均の49.0は上回っており類似団体内順位でも下位に位置している。令和3年度に新役場庁舎建設着工を予定している。新役場庁舎建設にあたり、基金積み立てを行っているがこれも建設時に大幅に取り崩す予定である。これにより建設後の将来負担比率は増加すると見込んでいる。</t>
    <rPh sb="0" eb="2">
      <t>ヘイセイ</t>
    </rPh>
    <rPh sb="4" eb="6">
      <t>ネンド</t>
    </rPh>
    <rPh sb="7" eb="9">
      <t>ショウライ</t>
    </rPh>
    <rPh sb="9" eb="11">
      <t>フタン</t>
    </rPh>
    <rPh sb="11" eb="12">
      <t>ガク</t>
    </rPh>
    <rPh sb="13" eb="14">
      <t>カカ</t>
    </rPh>
    <rPh sb="15" eb="16">
      <t>カク</t>
    </rPh>
    <rPh sb="16" eb="18">
      <t>コウモク</t>
    </rPh>
    <rPh sb="19" eb="21">
      <t>スウチ</t>
    </rPh>
    <rPh sb="22" eb="24">
      <t>ゲンショウ</t>
    </rPh>
    <rPh sb="27" eb="29">
      <t>ショウライ</t>
    </rPh>
    <rPh sb="29" eb="31">
      <t>フタン</t>
    </rPh>
    <rPh sb="31" eb="32">
      <t>リツ</t>
    </rPh>
    <rPh sb="36" eb="38">
      <t>ヒョウジ</t>
    </rPh>
    <rPh sb="124" eb="125">
      <t>シン</t>
    </rPh>
    <rPh sb="141" eb="142">
      <t>シン</t>
    </rPh>
    <rPh sb="142" eb="144">
      <t>ヤクバ</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</si>
  <si>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</si>
  <si>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</si>
  <si>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</si>
  <si>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</si>
  <si>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</si>
  <si>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</si>
  <si>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に係る各項目の数値の減少により将来負担率が「-」表示となっている。実質公債費比率は年々減少傾向にあり類似団体内平均値との差も減少している。平成30年度においては、0.9ポイント多い「9.5.」を示している。令和3年度に新役場庁舎建設着工を予定しており、多額の起債を予定している、また庁舎建設にあたり、基金積み立てを行っているがこれも建設時に大幅に取り崩す予定である。これにより建設後の将来負担比率及び実質公債費比率は増加すると見込んでいる。庁舎建設後にも大規模事業の予定がある為、引き続き元金償還額以下に起債額を抑えるなどし将来負担比率、実質公債費比率を抑制していく。</t>
    <rPh sb="0" eb="2">
      <t>ショウライ</t>
    </rPh>
    <rPh sb="2" eb="4">
      <t>フタン</t>
    </rPh>
    <rPh sb="4" eb="6">
      <t>ヒリツ</t>
    </rPh>
    <rPh sb="46" eb="48">
      <t>ジッシツ</t>
    </rPh>
    <rPh sb="48" eb="51">
      <t>コウサイヒ</t>
    </rPh>
    <rPh sb="51" eb="53">
      <t>ヒリツ</t>
    </rPh>
    <rPh sb="54" eb="56">
      <t>ネンネン</t>
    </rPh>
    <rPh sb="56" eb="58">
      <t>ゲンショウ</t>
    </rPh>
    <rPh sb="58" eb="60">
      <t>ケイコウ</t>
    </rPh>
    <rPh sb="63" eb="65">
      <t>ルイジ</t>
    </rPh>
    <rPh sb="65" eb="67">
      <t>ダンタイ</t>
    </rPh>
    <rPh sb="67" eb="68">
      <t>ナイ</t>
    </rPh>
    <rPh sb="68" eb="70">
      <t>ヘイキン</t>
    </rPh>
    <rPh sb="70" eb="71">
      <t>チ</t>
    </rPh>
    <rPh sb="75" eb="77">
      <t>ゲンショウ</t>
    </rPh>
    <rPh sb="82" eb="84">
      <t>ヘイセイ</t>
    </rPh>
    <rPh sb="86" eb="88">
      <t>ネンド</t>
    </rPh>
    <rPh sb="101" eb="102">
      <t>オオ</t>
    </rPh>
    <rPh sb="110" eb="111">
      <t>シメ</t>
    </rPh>
    <rPh sb="116" eb="118">
      <t>レイワ</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</si>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</sst>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65D9-45E4-926E-2748FEF613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148120</c:v>
                </c:pt>
                <c:pt idx="1">
                  <c:v>96846</c:v>
                </c:pt>
                <c:pt idx="2">
                  <c:v>144883</c:v>
                </c:pt>
                <c:pt idx="3">
                  <c:v>265741</c:v>
                </c:pt>
                <c:pt idx="4">
                  <c:v>158267</c:v>
                </c:pt>
              </c:numCache>
            </c:numRef>
          </c:val>
          <c:smooth val="0"/>
          <c:extLst>
            <c:ext xmlns:c16="http://schemas.microsoft.com/office/drawing/2014/chart" uri="{C3380CC4-5D6E-409C-BE32-E72D297353CC}">
              <c16:uniqueId val="{00000001-65D9-45E4-926E-2748FEF613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8.4600000000000009</c:v>
                </c:pt>
                <c:pt idx="1">
                  <c:v>8.76</c:v>
                </c:pt>
                <c:pt idx="2">
                  <c:v>9.65</c:v>
                </c:pt>
                <c:pt idx="3">
                  <c:v>6.1</c:v>
                </c:pt>
                <c:pt idx="4">
                  <c:v>7.73</c:v>
                </c:pt>
              </c:numCache>
            </c:numRef>
          </c:val>
          <c:extLst>
            <c:ext xmlns:c16="http://schemas.microsoft.com/office/drawing/2014/chart" uri="{C3380CC4-5D6E-409C-BE32-E72D297353CC}">
              <c16:uniqueId val="{00000000-F4F0-4D77-BDF0-333E6886E4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12.77</c:v>
                </c:pt>
                <c:pt idx="1">
                  <c:v>16.2</c:v>
                </c:pt>
                <c:pt idx="2">
                  <c:v>16.63</c:v>
                </c:pt>
                <c:pt idx="3">
                  <c:v>16.39</c:v>
                </c:pt>
                <c:pt idx="4">
                  <c:v>17.38</c:v>
                </c:pt>
              </c:numCache>
            </c:numRef>
          </c:val>
          <c:extLst>
            <c:ext xmlns:c16="http://schemas.microsoft.com/office/drawing/2014/chart" uri="{C3380CC4-5D6E-409C-BE32-E72D297353CC}">
              <c16:uniqueId val="{00000001-F4F0-4D77-BDF0-333E6886E4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3.56</c:v>
                </c:pt>
                <c:pt idx="1">
                  <c:v>4.2300000000000004</c:v>
                </c:pt>
                <c:pt idx="2">
                  <c:v>1.07</c:v>
                </c:pt>
                <c:pt idx="3">
                  <c:v>-3.39</c:v>
                </c:pt>
                <c:pt idx="4">
                  <c:v>1.79</c:v>
                </c:pt>
              </c:numCache>
            </c:numRef>
          </c:val>
          <c:smooth val="0"/>
          <c:extLst>
            <c:ext xmlns:c16="http://schemas.microsoft.com/office/drawing/2014/chart" uri="{C3380CC4-5D6E-409C-BE32-E72D297353CC}">
              <c16:uniqueId val="{00000002-F4F0-4D77-BDF0-333E6886E4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C5-4B4B-B963-946473F850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C5-4B4B-B963-946473F850B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C5-4B4B-B963-946473F850B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C5-4B4B-B963-946473F850B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C5-4B4B-B963-946473F850B3}"/>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4C5-4B4B-B963-946473F850B3}"/>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c:v>
                </c:pt>
                <c:pt idx="4">
                  <c:v>#N/A</c:v>
                </c:pt>
                <c:pt idx="5">
                  <c:v>0.06</c:v>
                </c:pt>
                <c:pt idx="6">
                  <c:v>#N/A</c:v>
                </c:pt>
                <c:pt idx="7">
                  <c:v>0</c:v>
                </c:pt>
                <c:pt idx="8">
                  <c:v>#N/A</c:v>
                </c:pt>
                <c:pt idx="9">
                  <c:v>0.02</c:v>
                </c:pt>
              </c:numCache>
            </c:numRef>
          </c:val>
          <c:extLst>
            <c:ext xmlns:c16="http://schemas.microsoft.com/office/drawing/2014/chart" uri="{C3380CC4-5D6E-409C-BE32-E72D297353CC}">
              <c16:uniqueId val="{00000006-54C5-4B4B-B963-946473F850B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8.4499999999999993</c:v>
                </c:pt>
                <c:pt idx="2">
                  <c:v>#N/A</c:v>
                </c:pt>
                <c:pt idx="3">
                  <c:v>8.76</c:v>
                </c:pt>
                <c:pt idx="4">
                  <c:v>#N/A</c:v>
                </c:pt>
                <c:pt idx="5">
                  <c:v>9.65</c:v>
                </c:pt>
                <c:pt idx="6">
                  <c:v>#N/A</c:v>
                </c:pt>
                <c:pt idx="7">
                  <c:v>6.09</c:v>
                </c:pt>
                <c:pt idx="8">
                  <c:v>#N/A</c:v>
                </c:pt>
                <c:pt idx="9">
                  <c:v>7.73</c:v>
                </c:pt>
              </c:numCache>
            </c:numRef>
          </c:val>
          <c:extLst>
            <c:ext xmlns:c16="http://schemas.microsoft.com/office/drawing/2014/chart" uri="{C3380CC4-5D6E-409C-BE32-E72D297353CC}">
              <c16:uniqueId val="{00000007-54C5-4B4B-B963-946473F850B3}"/>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9.92</c:v>
                </c:pt>
                <c:pt idx="1">
                  <c:v>#N/A</c:v>
                </c:pt>
                <c:pt idx="2">
                  <c:v>9.0299999999999994</c:v>
                </c:pt>
                <c:pt idx="3">
                  <c:v>#N/A</c:v>
                </c:pt>
                <c:pt idx="4">
                  <c:v>6.42</c:v>
                </c:pt>
                <c:pt idx="5">
                  <c:v>#N/A</c:v>
                </c:pt>
                <c:pt idx="6">
                  <c:v>4.1500000000000004</c:v>
                </c:pt>
                <c:pt idx="7">
                  <c:v>#N/A</c:v>
                </c:pt>
                <c:pt idx="8">
                  <c:v>1.29</c:v>
                </c:pt>
                <c:pt idx="9">
                  <c:v>#N/A</c:v>
                </c:pt>
              </c:numCache>
            </c:numRef>
          </c:val>
          <c:extLst>
            <c:ext xmlns:c16="http://schemas.microsoft.com/office/drawing/2014/chart" uri="{C3380CC4-5D6E-409C-BE32-E72D297353CC}">
              <c16:uniqueId val="{00000008-54C5-4B4B-B963-946473F850B3}"/>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1.86</c:v>
                </c:pt>
                <c:pt idx="2">
                  <c:v>#N/A</c:v>
                </c:pt>
                <c:pt idx="3">
                  <c:v>3.1</c:v>
                </c:pt>
                <c:pt idx="4">
                  <c:v>#N/A</c:v>
                </c:pt>
                <c:pt idx="5">
                  <c:v>3.31</c:v>
                </c:pt>
                <c:pt idx="6">
                  <c:v>#N/A</c:v>
                </c:pt>
                <c:pt idx="7">
                  <c:v>1.46</c:v>
                </c:pt>
                <c:pt idx="8">
                  <c:v>3.66</c:v>
                </c:pt>
                <c:pt idx="9">
                  <c:v>#N/A</c:v>
                </c:pt>
              </c:numCache>
            </c:numRef>
          </c:val>
          <c:extLst>
            <c:ext xmlns:c16="http://schemas.microsoft.com/office/drawing/2014/chart" uri="{C3380CC4-5D6E-409C-BE32-E72D297353CC}">
              <c16:uniqueId val="{00000009-54C5-4B4B-B963-946473F850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293</c:v>
                </c:pt>
                <c:pt idx="5">
                  <c:v>265</c:v>
                </c:pt>
                <c:pt idx="8">
                  <c:v>273</c:v>
                </c:pt>
                <c:pt idx="11">
                  <c:v>282</c:v>
                </c:pt>
                <c:pt idx="14">
                  <c:v>302</c:v>
                </c:pt>
              </c:numCache>
            </c:numRef>
          </c:val>
          <c:extLst>
            <c:ext xmlns:c16="http://schemas.microsoft.com/office/drawing/2014/chart" uri="{C3380CC4-5D6E-409C-BE32-E72D297353CC}">
              <c16:uniqueId val="{00000000-134F-4018-A8BF-4CC5C2EED4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1-134F-4018-A8BF-4CC5C2EED4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134F-4018-A8BF-4CC5C2EED4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48</c:v>
                </c:pt>
                <c:pt idx="6">
                  <c:v>59</c:v>
                </c:pt>
                <c:pt idx="9">
                  <c:v>67</c:v>
                </c:pt>
                <c:pt idx="12">
                  <c:v>82</c:v>
                </c:pt>
              </c:numCache>
            </c:numRef>
          </c:val>
          <c:extLst>
            <c:ext xmlns:c16="http://schemas.microsoft.com/office/drawing/2014/chart" uri="{C3380CC4-5D6E-409C-BE32-E72D297353CC}">
              <c16:uniqueId val="{00000003-134F-4018-A8BF-4CC5C2EED4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c:v>
                </c:pt>
                <c:pt idx="3">
                  <c:v>40</c:v>
                </c:pt>
                <c:pt idx="6">
                  <c:v>30</c:v>
                </c:pt>
                <c:pt idx="9">
                  <c:v>32</c:v>
                </c:pt>
                <c:pt idx="12">
                  <c:v>30</c:v>
                </c:pt>
              </c:numCache>
            </c:numRef>
          </c:val>
          <c:extLst>
            <c:ext xmlns:c16="http://schemas.microsoft.com/office/drawing/2014/chart" uri="{C3380CC4-5D6E-409C-BE32-E72D297353CC}">
              <c16:uniqueId val="{00000004-134F-4018-A8BF-4CC5C2EED4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4F-4018-A8BF-4CC5C2EED4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4F-4018-A8BF-4CC5C2EED4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511</c:v>
                </c:pt>
                <c:pt idx="3">
                  <c:v>455</c:v>
                </c:pt>
                <c:pt idx="6">
                  <c:v>445</c:v>
                </c:pt>
                <c:pt idx="9">
                  <c:v>451</c:v>
                </c:pt>
                <c:pt idx="12">
                  <c:v>423</c:v>
                </c:pt>
              </c:numCache>
            </c:numRef>
          </c:val>
          <c:extLst>
            <c:ext xmlns:c16="http://schemas.microsoft.com/office/drawing/2014/chart" uri="{C3380CC4-5D6E-409C-BE32-E72D297353CC}">
              <c16:uniqueId val="{00000007-134F-4018-A8BF-4CC5C2EED4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274</c:v>
                </c:pt>
                <c:pt idx="2">
                  <c:v>#N/A</c:v>
                </c:pt>
                <c:pt idx="3">
                  <c:v>#N/A</c:v>
                </c:pt>
                <c:pt idx="4">
                  <c:v>290</c:v>
                </c:pt>
                <c:pt idx="5">
                  <c:v>#N/A</c:v>
                </c:pt>
                <c:pt idx="6">
                  <c:v>#N/A</c:v>
                </c:pt>
                <c:pt idx="7">
                  <c:v>273</c:v>
                </c:pt>
                <c:pt idx="8">
                  <c:v>#N/A</c:v>
                </c:pt>
                <c:pt idx="9">
                  <c:v>#N/A</c:v>
                </c:pt>
                <c:pt idx="10">
                  <c:v>279</c:v>
                </c:pt>
                <c:pt idx="11">
                  <c:v>#N/A</c:v>
                </c:pt>
                <c:pt idx="12">
                  <c:v>#N/A</c:v>
                </c:pt>
                <c:pt idx="13">
                  <c:v>244</c:v>
                </c:pt>
                <c:pt idx="14">
                  <c:v>#N/A</c:v>
                </c:pt>
              </c:numCache>
            </c:numRef>
          </c:val>
          <c:smooth val="0"/>
          <c:extLst>
            <c:ext xmlns:c16="http://schemas.microsoft.com/office/drawing/2014/chart" uri="{C3380CC4-5D6E-409C-BE32-E72D297353CC}">
              <c16:uniqueId val="{00000008-134F-4018-A8BF-4CC5C2EED4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3134</c:v>
                </c:pt>
                <c:pt idx="5">
                  <c:v>3131</c:v>
                </c:pt>
                <c:pt idx="8">
                  <c:v>3043</c:v>
                </c:pt>
                <c:pt idx="11">
                  <c:v>2964</c:v>
                </c:pt>
                <c:pt idx="14">
                  <c:v>2957</c:v>
                </c:pt>
              </c:numCache>
            </c:numRef>
          </c:val>
          <c:extLst>
            <c:ext xmlns:c16="http://schemas.microsoft.com/office/drawing/2014/chart" uri="{C3380CC4-5D6E-409C-BE32-E72D297353CC}">
              <c16:uniqueId val="{00000000-EA06-4F7D-B018-07F22107EB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152</c:v>
                </c:pt>
              </c:numCache>
            </c:numRef>
          </c:val>
          <c:extLst>
            <c:ext xmlns:c16="http://schemas.microsoft.com/office/drawing/2014/chart" uri="{C3380CC4-5D6E-409C-BE32-E72D297353CC}">
              <c16:uniqueId val="{00000001-EA06-4F7D-B018-07F22107EB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819</c:v>
                </c:pt>
                <c:pt idx="5">
                  <c:v>1134</c:v>
                </c:pt>
                <c:pt idx="8">
                  <c:v>1256</c:v>
                </c:pt>
                <c:pt idx="11">
                  <c:v>1420</c:v>
                </c:pt>
                <c:pt idx="14">
                  <c:v>1766</c:v>
                </c:pt>
              </c:numCache>
            </c:numRef>
          </c:val>
          <c:extLst>
            <c:ext xmlns:c16="http://schemas.microsoft.com/office/drawing/2014/chart" uri="{C3380CC4-5D6E-409C-BE32-E72D297353CC}">
              <c16:uniqueId val="{00000002-EA06-4F7D-B018-07F22107EB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6-4F7D-B018-07F22107EB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6-4F7D-B018-07F22107EB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6-4F7D-B018-07F22107EB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439</c:v>
                </c:pt>
                <c:pt idx="3">
                  <c:v>331</c:v>
                </c:pt>
                <c:pt idx="6">
                  <c:v>199</c:v>
                </c:pt>
                <c:pt idx="9">
                  <c:v>165</c:v>
                </c:pt>
                <c:pt idx="12">
                  <c:v>159</c:v>
                </c:pt>
              </c:numCache>
            </c:numRef>
          </c:val>
          <c:extLst>
            <c:ext xmlns:c16="http://schemas.microsoft.com/office/drawing/2014/chart" uri="{C3380CC4-5D6E-409C-BE32-E72D297353CC}">
              <c16:uniqueId val="{00000006-EA06-4F7D-B018-07F22107EB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658</c:v>
                </c:pt>
                <c:pt idx="3">
                  <c:v>635</c:v>
                </c:pt>
                <c:pt idx="6">
                  <c:v>603</c:v>
                </c:pt>
                <c:pt idx="9">
                  <c:v>553</c:v>
                </c:pt>
                <c:pt idx="12">
                  <c:v>483</c:v>
                </c:pt>
              </c:numCache>
            </c:numRef>
          </c:val>
          <c:extLst>
            <c:ext xmlns:c16="http://schemas.microsoft.com/office/drawing/2014/chart" uri="{C3380CC4-5D6E-409C-BE32-E72D297353CC}">
              <c16:uniqueId val="{00000007-EA06-4F7D-B018-07F22107EB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612</c:v>
                </c:pt>
                <c:pt idx="3">
                  <c:v>753</c:v>
                </c:pt>
                <c:pt idx="6">
                  <c:v>796</c:v>
                </c:pt>
                <c:pt idx="9">
                  <c:v>972</c:v>
                </c:pt>
                <c:pt idx="12">
                  <c:v>957</c:v>
                </c:pt>
              </c:numCache>
            </c:numRef>
          </c:val>
          <c:extLst>
            <c:ext xmlns:c16="http://schemas.microsoft.com/office/drawing/2014/chart" uri="{C3380CC4-5D6E-409C-BE32-E72D297353CC}">
              <c16:uniqueId val="{00000008-EA06-4F7D-B018-07F22107EB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103</c:v>
                </c:pt>
                <c:pt idx="3">
                  <c:v>92</c:v>
                </c:pt>
                <c:pt idx="6">
                  <c:v>80</c:v>
                </c:pt>
                <c:pt idx="9">
                  <c:v>69</c:v>
                </c:pt>
                <c:pt idx="12">
                  <c:v>58</c:v>
                </c:pt>
              </c:numCache>
            </c:numRef>
          </c:val>
          <c:extLst>
            <c:ext xmlns:c16="http://schemas.microsoft.com/office/drawing/2014/chart" uri="{C3380CC4-5D6E-409C-BE32-E72D297353CC}">
              <c16:uniqueId val="{00000009-EA06-4F7D-B018-07F22107EB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3296</c:v>
                </c:pt>
                <c:pt idx="3">
                  <c:v>3154</c:v>
                </c:pt>
                <c:pt idx="6">
                  <c:v>3104</c:v>
                </c:pt>
                <c:pt idx="9">
                  <c:v>3085</c:v>
                </c:pt>
                <c:pt idx="12">
                  <c:v>3024</c:v>
                </c:pt>
              </c:numCache>
            </c:numRef>
          </c:val>
          <c:extLst>
            <c:ext xmlns:c16="http://schemas.microsoft.com/office/drawing/2014/chart" uri="{C3380CC4-5D6E-409C-BE32-E72D297353CC}">
              <c16:uniqueId val="{0000000A-EA06-4F7D-B018-07F22107EB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1155</c:v>
                </c:pt>
                <c:pt idx="2">
                  <c:v>#N/A</c:v>
                </c:pt>
                <c:pt idx="3">
                  <c:v>#N/A</c:v>
                </c:pt>
                <c:pt idx="4">
                  <c:v>701</c:v>
                </c:pt>
                <c:pt idx="5">
                  <c:v>#N/A</c:v>
                </c:pt>
                <c:pt idx="6">
                  <c:v>#N/A</c:v>
                </c:pt>
                <c:pt idx="7">
                  <c:v>483</c:v>
                </c:pt>
                <c:pt idx="8">
                  <c:v>#N/A</c:v>
                </c:pt>
                <c:pt idx="9">
                  <c:v>#N/A</c:v>
                </c:pt>
                <c:pt idx="10">
                  <c:v>458</c:v>
                </c:pt>
                <c:pt idx="11">
                  <c:v>#N/A</c:v>
                </c:pt>
                <c:pt idx="12">
                  <c:v>#N/A</c:v>
                </c:pt>
                <c:pt idx="13">
                  <c:v>0</c:v>
                </c:pt>
                <c:pt idx="14">
                  <c:v>#N/A</c:v>
                </c:pt>
              </c:numCache>
            </c:numRef>
          </c:val>
          <c:smooth val="0"/>
          <c:extLst>
            <c:ext xmlns:c16="http://schemas.microsoft.com/office/drawing/2014/chart" uri="{C3380CC4-5D6E-409C-BE32-E72D297353CC}">
              <c16:uniqueId val="{0000000B-EA06-4F7D-B018-07F22107EB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509</c:v>
                </c:pt>
                <c:pt idx="1">
                  <c:v>510</c:v>
                </c:pt>
                <c:pt idx="2">
                  <c:v>521</c:v>
                </c:pt>
              </c:numCache>
            </c:numRef>
          </c:val>
          <c:extLst>
            <c:ext xmlns:c16="http://schemas.microsoft.com/office/drawing/2014/chart" uri="{C3380CC4-5D6E-409C-BE32-E72D297353CC}">
              <c16:uniqueId val="{00000000-C5AF-4E2F-81BC-C55DF002A9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c:v>
                </c:pt>
                <c:pt idx="1">
                  <c:v>38</c:v>
                </c:pt>
                <c:pt idx="2">
                  <c:v>38</c:v>
                </c:pt>
              </c:numCache>
            </c:numRef>
          </c:val>
          <c:extLst>
            <c:ext xmlns:c16="http://schemas.microsoft.com/office/drawing/2014/chart" uri="{C3380CC4-5D6E-409C-BE32-E72D297353CC}">
              <c16:uniqueId val="{00000001-C5AF-4E2F-81BC-C55DF002A9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708</c:v>
                </c:pt>
                <c:pt idx="1">
                  <c:v>872</c:v>
                </c:pt>
                <c:pt idx="2">
                  <c:v>1206</c:v>
                </c:pt>
              </c:numCache>
            </c:numRef>
          </c:val>
          <c:extLst>
            <c:ext xmlns:c16="http://schemas.microsoft.com/office/drawing/2014/chart" uri="{C3380CC4-5D6E-409C-BE32-E72D297353CC}">
              <c16:uniqueId val="{00000002-C5AF-4E2F-81BC-C55DF002A9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{ED701739-5565-42C5-9656-C054AB0443ED}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C32-44AF-9F20-9B57632753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{90022EF2-2003-41FE-A7AF-E9C574EC69C4}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32-44AF-9F20-9B57632753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{6F36FA01-341B-4A15-8230-4005C891D260}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32-44AF-9F20-9B57632753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{A4077115-F1C7-4405-B0AC-D950BBD2387E}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32-44AF-9F20-9B57632753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{905999FD-FD3A-420D-B91E-2960330CEEBB}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32-44AF-9F20-9B5763275392}"/>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{C5EC8EE2-A3CD-4291-86C5-493E03B43EF6}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C32-44AF-9F20-9B5763275392}"/>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{AEF4148C-1881-42AD-A293-8F562A41F24E}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C32-44AF-9F20-9B5763275392}"/>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{414094DB-B500-4B3E-AB2A-DCD76B481B55}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C32-44AF-9F20-9B576327539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{A6FD2BD6-90B3-4C47-970F-8E61E41FDC60}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C32-44AF-9F20-9B57632753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52.4</c:v>
                </c:pt>
                <c:pt idx="16">
                  <c:v>51.6</c:v>
                </c:pt>
                <c:pt idx="24">
                  <c:v>52.6</c:v>
                </c:pt>
                <c:pt idx="32">
                  <c:v>53.4</c:v>
                </c:pt>
              </c:numCache>
            </c:numRef>
          </c:xVal>
          <c:yVal>
            <c:numRef>
              <c:f>公会計指標分析・財政指標組合せ分析表!$BP$51:$DC$51</c:f>
              <c:numCache>
                <c:formatCode>#,##0.0;"▲ "#,##0.0</c:formatCode>
                <c:ptCount val="40"/>
                <c:pt idx="8">
                  <c:v>24.7</c:v>
                </c:pt>
                <c:pt idx="16">
                  <c:v>17.3</c:v>
                </c:pt>
                <c:pt idx="24">
                  <c:v>16.100000000000001</c:v>
                </c:pt>
              </c:numCache>
            </c:numRef>
          </c:yVal>
          <c:smooth val="0"/>
          <c:extLst>
            <c:ext xmlns:c16="http://schemas.microsoft.com/office/drawing/2014/chart" uri="{C3380CC4-5D6E-409C-BE32-E72D297353CC}">
              <c16:uniqueId val="{00000009-1C32-44AF-9F20-9B57632753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{9A34C25A-F177-4397-860A-0A737E04FB50}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C32-44AF-9F20-9B57632753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{135778E5-C28B-4025-87BF-12FE1F42FC22}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32-44AF-9F20-9B57632753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{FE10942E-1356-4CDD-8458-B6FAB4F3CFE0}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32-44AF-9F20-9B57632753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{CA8FA60B-A70F-4B14-98D8-1E6398218155}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32-44AF-9F20-9B57632753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{5F48DF56-489E-4C14-9F84-0E93406CD36F}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32-44AF-9F20-9B5763275392}"/>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{53B3F108-1FF5-4A15-91EC-D5511E538954}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C32-44AF-9F20-9B576327539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{892FC387-2421-4DB0-8D70-BAF526DD8D77}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C32-44AF-9F20-9B576327539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{83D9841A-6EEA-4FB2-A906-20F073B9A4AA}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C32-44AF-9F20-9B576327539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{EC799933-FC01-4CAB-A69C-8DCA8C0324F5}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C32-44AF-9F20-9B57632753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1C32-44AF-9F20-9B5763275392}"/>
            </c:ext>
          </c:extLst>
        </c:ser>
        <c:dLbls>
          <c:showLegendKey val="0"/>
          <c:showVal val="1"/>
          <c:showCatName val="0"/>
          <c:showSerName val="0"/>
          <c:showPercent val="0"/>
          <c:showBubbleSize val="0"/>
        </c:dLbls>
        <c:axId val="46179840"/>
        <c:axId val="46181760"/>
      </c:scatterChart>
      <c:valAx>
        <c:axId val="46179840"/>
        <c:scaling>
          <c:orientation val="minMax"/>
          <c:max val="59.7"/>
          <c:min val="51.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9"/>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{36B84AC5-5ED1-4039-9C33-4A7A543175C7}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877-46A4-8357-332C65F1C6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{B9F21197-C6EF-49FC-A305-EF12F3E74A71}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77-46A4-8357-332C65F1C6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{884B075E-46C0-436F-8088-478490F00B10}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77-46A4-8357-332C65F1C6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{1C33303B-BF61-4BA4-A4CF-951CF5CB22A9}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77-46A4-8357-332C65F1C6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{23FFB5F6-ACED-4E9B-A95A-14459C2BE9FB}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77-46A4-8357-332C65F1C6C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{230E42C3-FF38-4504-89A3-48E259E5DF63}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877-46A4-8357-332C65F1C6CD}"/>
                </c:ext>
              </c:extLst>
            </c:dLbl>
            <c:dLbl>
              <c:idx val="16"/>
              <c:layout>
                <c:manualLayout>
                  <c:x val="-3.0343319526001892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{B3F81408-F89C-44B8-A705-63B23B0F09EC}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877-46A4-8357-332C65F1C6CD}"/>
                </c:ext>
              </c:extLst>
            </c:dLbl>
            <c:dLbl>
              <c:idx val="24"/>
              <c:layout>
                <c:manualLayout>
                  <c:x val="-3.3052663712219439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{95C38529-14B8-4706-B7CE-A53D00B27EC0}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877-46A4-8357-332C65F1C6C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{142E8BDC-9B13-41A8-90AD-75FB854B8865}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877-46A4-8357-332C65F1C6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10.8</c:v>
                </c:pt>
                <c:pt idx="16">
                  <c:v>10</c:v>
                </c:pt>
                <c:pt idx="24">
                  <c:v>9.9</c:v>
                </c:pt>
                <c:pt idx="32">
                  <c:v>9.5</c:v>
                </c:pt>
              </c:numCache>
            </c:numRef>
          </c:xVal>
          <c:yVal>
            <c:numRef>
              <c:f>公会計指標分析・財政指標組合せ分析表!$BP$73:$DC$73</c:f>
              <c:numCache>
                <c:formatCode>#,##0.0;"▲ "#,##0.0</c:formatCode>
                <c:ptCount val="40"/>
                <c:pt idx="0">
                  <c:v>42.3</c:v>
                </c:pt>
                <c:pt idx="8">
                  <c:v>24.7</c:v>
                </c:pt>
                <c:pt idx="16">
                  <c:v>17.3</c:v>
                </c:pt>
                <c:pt idx="24">
                  <c:v>16.100000000000001</c:v>
                </c:pt>
              </c:numCache>
            </c:numRef>
          </c:yVal>
          <c:smooth val="0"/>
          <c:extLst>
            <c:ext xmlns:c16="http://schemas.microsoft.com/office/drawing/2014/chart" uri="{C3380CC4-5D6E-409C-BE32-E72D297353CC}">
              <c16:uniqueId val="{00000009-5877-46A4-8357-332C65F1C6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{3068441C-C84A-48BC-BEC7-3F3E3755C1C6}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877-46A4-8357-332C65F1C6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{01B84CCD-0A2B-43C2-9AE0-5A441FE6751E}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77-46A4-8357-332C65F1C6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{732AA968-2510-4B39-B798-43F2B641E93A}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77-46A4-8357-332C65F1C6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{BF5976BF-C54F-4ED9-AF89-4F62CD73D380}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77-46A4-8357-332C65F1C6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{34063288-68BC-404D-A107-C9A5898C22A7}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77-46A4-8357-332C65F1C6CD}"/>
                </c:ext>
              </c:extLst>
            </c:dLbl>
            <c:dLbl>
              <c:idx val="8"/>
              <c:layout>
                <c:manualLayout>
                  <c:x val="-3.0343319526001892E-2"/>
                  <c:y val="-9.3162612412982473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{3A4EE800-3CCB-42EC-96CC-8E64842ECD04}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877-46A4-8357-332C65F1C6CD}"/>
                </c:ext>
              </c:extLst>
            </c:dLbl>
            <c:dLbl>
              <c:idx val="16"/>
              <c:layout>
                <c:manualLayout>
                  <c:x val="-3.3052663712219377E-2"/>
                  <c:y val="-8.983671562640642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{50B3B2F4-01F8-42C6-9365-F7E44A90380C}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877-46A4-8357-332C65F1C6CD}"/>
                </c:ext>
              </c:extLst>
            </c:dLbl>
            <c:dLbl>
              <c:idx val="24"/>
              <c:layout>
                <c:manualLayout>
                  <c:x val="-3.1697991619110633E-2"/>
                  <c:y val="-1.441256189606614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{95ADBE3E-BD03-45AB-82E0-DCE7E1E3C4FF}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877-46A4-8357-332C65F1C6CD}"/>
                </c:ext>
              </c:extLst>
            </c:dLbl>
            <c:dLbl>
              <c:idx val="32"/>
              <c:layout>
                <c:manualLayout>
                  <c:x val="-3.1697991619110633E-2"/>
                  <c:y val="-5.225401344058225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{C770A1BA-DD00-4272-9ACE-BF405871CC9B}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877-46A4-8357-332C65F1C6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877-46A4-8357-332C65F1C6CD}"/>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実質公債費比率の算定に用いる分子の構造で元利償還金は、対前年度比で</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百万円の減となっている。組合等が起こした地方債の元利償還金に対する負担金等の分子は、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百万の増がみられる。これらは据置期間が終了したことによる元金の増が主な要因である。公営企業債の元利償還金に対する繰入金は、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百万円の増となっている。またその分子から差引かれる算入公債費等は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百万円の増となっている。実質公債費比率は年々改善されているが、今後とも個々の元利償還金等の数値を注視していく必要がある。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本村の公債費は年々減少してきており、減債基金からの繰入は行っていない。また減債基金への積立も行っていない。平成</a:t>
          </a:r>
          <a:r>
            <a:rPr kumimoji="1" lang="en-US" altLang="ja-JP" sz="1000">
              <a:latin typeface="ＭＳ ゴシック" pitchFamily="49" charset="-128"/>
              <a:ea typeface="ＭＳ ゴシック" pitchFamily="49" charset="-128"/>
            </a:rPr>
            <a:t>31</a:t>
          </a:r>
          <a:r>
            <a:rPr kumimoji="1" lang="ja-JP" altLang="en-US" sz="1000">
              <a:latin typeface="ＭＳ ゴシック" pitchFamily="49" charset="-128"/>
              <a:ea typeface="ＭＳ ゴシック" pitchFamily="49" charset="-128"/>
            </a:rPr>
            <a:t>年度より新庁舎建設事業が始まる事により公債費は増える予定となっている。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本年度は発生していない。原因としては一般会計地方債の現在高の減少、組合等負担等見込額の減少などが考えられている。また充当可能基金の増加や充当可能特定歳入などの増加もあった。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年度より開始する新庁舎建設事業により多額の基金繰入や多額の起債により将来負担比率がまた発生する事を予想している。事業の見直し等を行い、急激な数値の悪化が起こらないようにしていく。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沖縄県今帰仁村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今帰仁村庁舎の維持管理及び建設に関する基金の積立額の増、また村有地売却による今帰仁村村有財産購入基金の増により、全体額の増の要因となっている。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年度より新庁舎建設事業が開始される事に伴い、今帰仁村庁舎の維持管理及び建設に関する基金、村有財産購入基金、他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つの基金を統合し今帰仁村公共施設等総合管理基金を平成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制定する。事業開始とともに基金を大きく取崩す事が予想され、今後数年間は基金残高は減少する見込みである。しかし事業完了後は事業に伴い増加する起債残高に注視し、場合によっては減債基金の積立を増やし、基金残高の減少を図っていく予定である。また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億程度となっており、今後の行政サービス拡大に伴い財政調整基金の積立額の増額も検討している。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今帰仁村庁舎の維持管理及び建設に関する基金　今帰仁村新庁舎建設に関する基金となっている。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今帰仁村うるおいと安らぎの村づくり応援基金　ふるさと納税寄付金を積立しそれを寄付金使途による事業に使用する。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今帰仁村ふるさと基金　ふるさとづくり事業（ハード・ソフト）に使用する。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今帰仁村福祉基金　村内における福祉活動の促進などに使用する。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今帰仁村村有財産購入基金　今帰仁村の公有財産を売却した額を積立、公有財産取得に要する投資的経費に限り使用する。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年度より開始する新庁舎建設事業に伴い、今帰仁村庁舎の維持管理及び建設に関する基金の積立を増額している。また村有地売却により今帰仁村村有財産購入基金の増となっている。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年度より新庁舎建設事業が開始される事に伴い、今帰仁村庁舎の維持管理及び建設に関する基金、村有財産購入基金、他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つの基金を加えた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つの基金を統合し今帰仁村公共施設等総合管理基金を平成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年度より制定する。事業開始とともに基金を大きく取崩す事が予想され、今後数年間は基金残高は減少する見込みである。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年度より事業開始となる新庁舎建設を最重要事項と考え、現在は財政調整基金への積立増は行っておらず微増となっている。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新庁舎建設などの大型事業の完了後は今後の行政サービス拡大に備え、積立額の増額を検討している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年度より事業開始となる新庁舎建設を最重要事項と考え、現在は財政調整基金への積立増は行っておらず前年度同額となっている。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新庁舎建設などの大型事業の完了後は起債残高による健全化の数値悪化等に備え、積立額の増額を検討している。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9,411
9,368
39.93
7,186,033
6,929,645
231,760
2,998,046
3,023,786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53.4</a:t>
          </a:r>
          <a:r>
            <a:rPr kumimoji="1" lang="ja-JP" altLang="ja-JP" sz="1100">
              <a:solidFill>
                <a:schemeClr val="dk1"/>
              </a:solidFill>
              <a:effectLst/>
              <a:latin typeface="+mn-lt"/>
              <a:ea typeface="+mn-ea"/>
              <a:cs typeface="+mn-cs"/>
            </a:rPr>
            <a:t>と全国平均の</a:t>
          </a:r>
          <a:r>
            <a:rPr kumimoji="1" lang="en-US" altLang="ja-JP" sz="1100">
              <a:solidFill>
                <a:schemeClr val="dk1"/>
              </a:solidFill>
              <a:effectLst/>
              <a:latin typeface="+mn-lt"/>
              <a:ea typeface="+mn-ea"/>
              <a:cs typeface="+mn-cs"/>
            </a:rPr>
            <a:t>60.3</a:t>
          </a:r>
          <a:r>
            <a:rPr kumimoji="1" lang="ja-JP" altLang="ja-JP" sz="1100">
              <a:solidFill>
                <a:schemeClr val="dk1"/>
              </a:solidFill>
              <a:effectLst/>
              <a:latin typeface="+mn-lt"/>
              <a:ea typeface="+mn-ea"/>
              <a:cs typeface="+mn-cs"/>
            </a:rPr>
            <a:t>を下回っているものの沖縄県平均の</a:t>
          </a:r>
          <a:r>
            <a:rPr kumimoji="1" lang="en-US" altLang="ja-JP" sz="1100">
              <a:solidFill>
                <a:schemeClr val="dk1"/>
              </a:solidFill>
              <a:effectLst/>
              <a:latin typeface="+mn-lt"/>
              <a:ea typeface="+mn-ea"/>
              <a:cs typeface="+mn-cs"/>
            </a:rPr>
            <a:t>49.0</a:t>
          </a:r>
          <a:r>
            <a:rPr kumimoji="1" lang="ja-JP" altLang="ja-JP" sz="1100">
              <a:solidFill>
                <a:schemeClr val="dk1"/>
              </a:solidFill>
              <a:effectLst/>
              <a:latin typeface="+mn-lt"/>
              <a:ea typeface="+mn-ea"/>
              <a:cs typeface="+mn-cs"/>
            </a:rPr>
            <a:t>は上回っており類似団体内順位でも下位に位置している。上回っている要因としては</a:t>
          </a:r>
          <a:r>
            <a:rPr kumimoji="1" lang="ja-JP" altLang="en-US" sz="1100">
              <a:solidFill>
                <a:schemeClr val="dk1"/>
              </a:solidFill>
              <a:effectLst/>
              <a:latin typeface="+mn-lt"/>
              <a:ea typeface="+mn-ea"/>
              <a:cs typeface="+mn-cs"/>
            </a:rPr>
            <a:t>昨年度と同様に、</a:t>
          </a:r>
          <a:r>
            <a:rPr kumimoji="1" lang="ja-JP" altLang="ja-JP" sz="1100">
              <a:solidFill>
                <a:schemeClr val="dk1"/>
              </a:solidFill>
              <a:effectLst/>
              <a:latin typeface="+mn-lt"/>
              <a:ea typeface="+mn-ea"/>
              <a:cs typeface="+mn-cs"/>
            </a:rPr>
            <a:t>役場庁舎（</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74.8</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76.1</a:t>
          </a:r>
          <a:r>
            <a:rPr kumimoji="1" lang="ja-JP" altLang="ja-JP" sz="1100">
              <a:solidFill>
                <a:schemeClr val="dk1"/>
              </a:solidFill>
              <a:effectLst/>
              <a:latin typeface="+mn-lt"/>
              <a:ea typeface="+mn-ea"/>
              <a:cs typeface="+mn-cs"/>
            </a:rPr>
            <a:t>）となっており施設の老朽化が進んでいる。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新役場庁舎建設着工を予定している。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4" name="直線コネクタ 63"/>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5"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6" name="直線コネクタ 65"/>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7"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8" name="直線コネクタ 67"/>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9"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0" name="フローチャート: 判断 69"/>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1" name="フローチャート: 判断 70"/>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2" name="フローチャート: 判断 71"/>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3" name="フローチャート: 判断 72"/>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楕円 78"/>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80" name="有形固定資産減価償却率該当値テキスト"/>
        <xdr:cNvSpPr txBox="1"/>
      </xdr:nvSpPr>
      <xdr:spPr>
        <a:xfrm>
          <a:off x="48133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10541</xdr:rowOff>
    </xdr:from>
    <xdr:to>
      <xdr:col>19</xdr:col>
      <xdr:colOff>187325</xdr:colOff>
      <xdr:row>30</xdr:row>
      <xdr:rowOff>112141</xdr:rowOff>
    </xdr:to>
    <xdr:sp macro="" textlink="">
      <xdr:nvSpPr>
        <xdr:cNvPr id="81" name="楕円 80"/>
        <xdr:cNvSpPr/>
      </xdr:nvSpPr>
      <xdr:spPr>
        <a:xfrm>
          <a:off x="4000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61341</xdr:rowOff>
    </xdr:to>
    <xdr:cxnSp macro="">
      <xdr:nvCxnSpPr>
        <xdr:cNvPr id="82" name="直線コネクタ 81"/>
        <xdr:cNvCxnSpPr/>
      </xdr:nvCxnSpPr>
      <xdr:spPr>
        <a:xfrm flipV="1">
          <a:off x="4051300" y="5959094"/>
          <a:ext cx="711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32131</xdr:rowOff>
    </xdr:from>
    <xdr:to>
      <xdr:col>15</xdr:col>
      <xdr:colOff>187325</xdr:colOff>
      <xdr:row>30</xdr:row>
      <xdr:rowOff>133731</xdr:rowOff>
    </xdr:to>
    <xdr:sp macro="" textlink="">
      <xdr:nvSpPr>
        <xdr:cNvPr id="83" name="楕円 82"/>
        <xdr:cNvSpPr/>
      </xdr:nvSpPr>
      <xdr:spPr>
        <a:xfrm>
          <a:off x="3238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61341</xdr:rowOff>
    </xdr:from>
    <xdr:to>
      <xdr:col>19</xdr:col>
      <xdr:colOff>136525</xdr:colOff>
      <xdr:row>30</xdr:row>
      <xdr:rowOff>82931</xdr:rowOff>
    </xdr:to>
    <xdr:cxnSp macro="">
      <xdr:nvCxnSpPr>
        <xdr:cNvPr id="84" name="直線コネクタ 83"/>
        <xdr:cNvCxnSpPr/>
      </xdr:nvCxnSpPr>
      <xdr:spPr>
        <a:xfrm flipV="1">
          <a:off x="3289300" y="597636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14859</xdr:rowOff>
    </xdr:from>
    <xdr:to>
      <xdr:col>11</xdr:col>
      <xdr:colOff>187325</xdr:colOff>
      <xdr:row>30</xdr:row>
      <xdr:rowOff>116459</xdr:rowOff>
    </xdr:to>
    <xdr:sp macro="" textlink="">
      <xdr:nvSpPr>
        <xdr:cNvPr id="85" name="楕円 84"/>
        <xdr:cNvSpPr/>
      </xdr:nvSpPr>
      <xdr:spPr>
        <a:xfrm>
          <a:off x="2476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65659</xdr:rowOff>
    </xdr:from>
    <xdr:to>
      <xdr:col>15</xdr:col>
      <xdr:colOff>136525</xdr:colOff>
      <xdr:row>30</xdr:row>
      <xdr:rowOff>82931</xdr:rowOff>
    </xdr:to>
    <xdr:cxnSp macro="">
      <xdr:nvCxnSpPr>
        <xdr:cNvPr id="86" name="直線コネクタ 85"/>
        <xdr:cNvCxnSpPr/>
      </xdr:nvCxnSpPr>
      <xdr:spPr>
        <a:xfrm>
          <a:off x="2527300" y="598068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7"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8"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9"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103268</xdr:rowOff>
    </xdr:from>
    <xdr:ext cx="405111" cy="259045"/>
    <xdr:sp macro="" textlink="">
      <xdr:nvSpPr>
        <xdr:cNvPr id="90" name="n_1mainValue有形固定資産減価償却率"/>
        <xdr:cNvSpPr txBox="1"/>
      </xdr:nvSpPr>
      <xdr:spPr>
        <a:xfrm>
          <a:off x="3836044" y="6018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124858</xdr:rowOff>
    </xdr:from>
    <xdr:ext cx="405111" cy="259045"/>
    <xdr:sp macro="" textlink="">
      <xdr:nvSpPr>
        <xdr:cNvPr id="91" name="n_2mainValue有形固定資産減価償却率"/>
        <xdr:cNvSpPr txBox="1"/>
      </xdr:nvSpPr>
      <xdr:spPr>
        <a:xfrm>
          <a:off x="30867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107586</xdr:rowOff>
    </xdr:from>
    <xdr:ext cx="405111" cy="259045"/>
    <xdr:sp macro="" textlink="">
      <xdr:nvSpPr>
        <xdr:cNvPr id="92" name="n_3mainValue有形固定資産減価償却率"/>
        <xdr:cNvSpPr txBox="1"/>
      </xdr:nvSpPr>
      <xdr:spPr>
        <a:xfrm>
          <a:off x="2324744"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債務償還比率は、昨年度と比べ数値的には上がっているものの</a:t>
          </a:r>
          <a:r>
            <a:rPr kumimoji="1" lang="en-US" altLang="ja-JP" sz="1100">
              <a:solidFill>
                <a:schemeClr val="dk1"/>
              </a:solidFill>
              <a:effectLst/>
              <a:latin typeface="+mn-lt"/>
              <a:ea typeface="+mn-ea"/>
              <a:cs typeface="+mn-cs"/>
            </a:rPr>
            <a:t>362.5</a:t>
          </a:r>
          <a:r>
            <a:rPr kumimoji="1" lang="ja-JP" altLang="en-US" sz="1100">
              <a:solidFill>
                <a:schemeClr val="dk1"/>
              </a:solidFill>
              <a:effectLst/>
              <a:latin typeface="+mn-lt"/>
              <a:ea typeface="+mn-ea"/>
              <a:cs typeface="+mn-cs"/>
            </a:rPr>
            <a:t>と全国平均</a:t>
          </a:r>
          <a:r>
            <a:rPr kumimoji="1" lang="en-US" altLang="ja-JP" sz="1100">
              <a:solidFill>
                <a:schemeClr val="dk1"/>
              </a:solidFill>
              <a:effectLst/>
              <a:latin typeface="+mn-lt"/>
              <a:ea typeface="+mn-ea"/>
              <a:cs typeface="+mn-cs"/>
            </a:rPr>
            <a:t>635.6</a:t>
          </a:r>
          <a:r>
            <a:rPr kumimoji="1" lang="ja-JP" altLang="en-US" sz="1100">
              <a:solidFill>
                <a:schemeClr val="dk1"/>
              </a:solidFill>
              <a:effectLst/>
              <a:latin typeface="+mn-lt"/>
              <a:ea typeface="+mn-ea"/>
              <a:cs typeface="+mn-cs"/>
            </a:rPr>
            <a:t>及び沖縄平均</a:t>
          </a:r>
          <a:r>
            <a:rPr kumimoji="1" lang="en-US" altLang="ja-JP" sz="1100">
              <a:solidFill>
                <a:schemeClr val="dk1"/>
              </a:solidFill>
              <a:effectLst/>
              <a:latin typeface="+mn-lt"/>
              <a:ea typeface="+mn-ea"/>
              <a:cs typeface="+mn-cs"/>
            </a:rPr>
            <a:t>515.5</a:t>
          </a:r>
          <a:r>
            <a:rPr kumimoji="1" lang="ja-JP" altLang="en-US" sz="1100">
              <a:solidFill>
                <a:schemeClr val="dk1"/>
              </a:solidFill>
              <a:effectLst/>
              <a:latin typeface="+mn-lt"/>
              <a:ea typeface="+mn-ea"/>
              <a:cs typeface="+mn-cs"/>
            </a:rPr>
            <a:t>を下回る結果となり類似団体順位でも上位に位置しています。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後年度に大型事業を予定しており、事業実施へ向けた備えを計画的行っていく予定である</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7" name="テキスト ボックス 116"/>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3" name="直線コネクタ 122"/>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4"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5" name="直線コネクタ 124"/>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6"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7" name="直線コネクタ 126"/>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28"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9" name="フローチャート: 判断 128"/>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0" name="フローチャート: 判断 129"/>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107270</xdr:rowOff>
    </xdr:from>
    <xdr:to>
      <xdr:col>76</xdr:col>
      <xdr:colOff>73025</xdr:colOff>
      <xdr:row>32</xdr:row>
      <xdr:rowOff>37420</xdr:rowOff>
    </xdr:to>
    <xdr:sp macro="" textlink="">
      <xdr:nvSpPr>
        <xdr:cNvPr id="136" name="楕円 135"/>
        <xdr:cNvSpPr/>
      </xdr:nvSpPr>
      <xdr:spPr>
        <a:xfrm>
          <a:off x="14744700" y="619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85697</xdr:rowOff>
    </xdr:from>
    <xdr:ext cx="469744" cy="259045"/>
    <xdr:sp macro="" textlink="">
      <xdr:nvSpPr>
        <xdr:cNvPr id="137" name="債務償還比率該当値テキスト"/>
        <xdr:cNvSpPr txBox="1"/>
      </xdr:nvSpPr>
      <xdr:spPr>
        <a:xfrm>
          <a:off x="14846300" y="617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45774</xdr:rowOff>
    </xdr:from>
    <xdr:to>
      <xdr:col>72</xdr:col>
      <xdr:colOff>123825</xdr:colOff>
      <xdr:row>32</xdr:row>
      <xdr:rowOff>147374</xdr:rowOff>
    </xdr:to>
    <xdr:sp macro="" textlink="">
      <xdr:nvSpPr>
        <xdr:cNvPr id="138" name="楕円 137"/>
        <xdr:cNvSpPr/>
      </xdr:nvSpPr>
      <xdr:spPr>
        <a:xfrm>
          <a:off x="14033500" y="630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158070</xdr:rowOff>
    </xdr:from>
    <xdr:to>
      <xdr:col>76</xdr:col>
      <xdr:colOff>22225</xdr:colOff>
      <xdr:row>32</xdr:row>
      <xdr:rowOff>96574</xdr:rowOff>
    </xdr:to>
    <xdr:cxnSp macro="">
      <xdr:nvCxnSpPr>
        <xdr:cNvPr id="139" name="直線コネクタ 138"/>
        <xdr:cNvCxnSpPr/>
      </xdr:nvCxnSpPr>
      <xdr:spPr>
        <a:xfrm flipV="1">
          <a:off x="14084300" y="6244545"/>
          <a:ext cx="711200" cy="10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0"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138501</xdr:rowOff>
    </xdr:from>
    <xdr:ext cx="469744" cy="259045"/>
    <xdr:sp macro="" textlink="">
      <xdr:nvSpPr>
        <xdr:cNvPr id="141" name="n_1mainValue債務償還比率"/>
        <xdr:cNvSpPr txBox="1"/>
      </xdr:nvSpPr>
      <xdr:spPr>
        <a:xfrm>
          <a:off x="13836727" y="639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9,411
9,368
39.93
7,186,033
6,929,645
231,760
2,998,046
3,023,786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1" name="楕円 70"/>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71137</xdr:rowOff>
    </xdr:from>
    <xdr:ext cx="405111" cy="259045"/>
    <xdr:sp macro="" textlink="">
      <xdr:nvSpPr>
        <xdr:cNvPr id="72" name="【道路】&#10;有形固定資産減価償却率該当値テキスト"/>
        <xdr:cNvSpPr txBox="1"/>
      </xdr:nvSpPr>
      <xdr:spPr>
        <a:xfrm>
          <a:off x="4673600"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3" name="楕円 72"/>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135255</xdr:rowOff>
    </xdr:to>
    <xdr:cxnSp macro="">
      <xdr:nvCxnSpPr>
        <xdr:cNvPr id="74" name="直線コネクタ 73"/>
        <xdr:cNvCxnSpPr/>
      </xdr:nvCxnSpPr>
      <xdr:spPr>
        <a:xfrm flipV="1">
          <a:off x="3797300" y="64427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5" name="楕円 74"/>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135255</xdr:rowOff>
    </xdr:from>
    <xdr:to>
      <xdr:col>19</xdr:col>
      <xdr:colOff>177800</xdr:colOff>
      <xdr:row>37</xdr:row>
      <xdr:rowOff>154305</xdr:rowOff>
    </xdr:to>
    <xdr:cxnSp macro="">
      <xdr:nvCxnSpPr>
        <xdr:cNvPr id="76" name="直線コネクタ 75"/>
        <xdr:cNvCxnSpPr/>
      </xdr:nvCxnSpPr>
      <xdr:spPr>
        <a:xfrm flipV="1">
          <a:off x="2908300" y="64789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7" name="楕円 76"/>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154305</xdr:rowOff>
    </xdr:to>
    <xdr:cxnSp macro="">
      <xdr:nvCxnSpPr>
        <xdr:cNvPr id="78" name="直線コネクタ 77"/>
        <xdr:cNvCxnSpPr/>
      </xdr:nvCxnSpPr>
      <xdr:spPr>
        <a:xfrm>
          <a:off x="2019300" y="645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2" name="n_1main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3" name="n_2mainValue【道路】&#10;有形固定資産減価償却率"/>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4" name="n_3mainValue【道路】&#10;有形固定資産減価償却率"/>
        <xdr:cNvSpPr txBox="1"/>
      </xdr:nvSpPr>
      <xdr:spPr>
        <a:xfrm>
          <a:off x="181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47753</xdr:rowOff>
    </xdr:from>
    <xdr:to>
      <xdr:col>55</xdr:col>
      <xdr:colOff>50800</xdr:colOff>
      <xdr:row>41</xdr:row>
      <xdr:rowOff>149353</xdr:rowOff>
    </xdr:to>
    <xdr:sp macro="" textlink="">
      <xdr:nvSpPr>
        <xdr:cNvPr id="123" name="楕円 122"/>
        <xdr:cNvSpPr/>
      </xdr:nvSpPr>
      <xdr:spPr>
        <a:xfrm>
          <a:off x="10426700" y="70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134130</xdr:rowOff>
    </xdr:from>
    <xdr:ext cx="534377" cy="259045"/>
    <xdr:sp macro="" textlink="">
      <xdr:nvSpPr>
        <xdr:cNvPr id="124" name="【道路】&#10;一人当たり延長該当値テキスト"/>
        <xdr:cNvSpPr txBox="1"/>
      </xdr:nvSpPr>
      <xdr:spPr>
        <a:xfrm>
          <a:off x="10515600" y="699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48606</xdr:rowOff>
    </xdr:from>
    <xdr:to>
      <xdr:col>50</xdr:col>
      <xdr:colOff>165100</xdr:colOff>
      <xdr:row>41</xdr:row>
      <xdr:rowOff>150206</xdr:rowOff>
    </xdr:to>
    <xdr:sp macro="" textlink="">
      <xdr:nvSpPr>
        <xdr:cNvPr id="125" name="楕円 124"/>
        <xdr:cNvSpPr/>
      </xdr:nvSpPr>
      <xdr:spPr>
        <a:xfrm>
          <a:off x="9588500" y="70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98553</xdr:rowOff>
    </xdr:from>
    <xdr:to>
      <xdr:col>55</xdr:col>
      <xdr:colOff>0</xdr:colOff>
      <xdr:row>41</xdr:row>
      <xdr:rowOff>99406</xdr:rowOff>
    </xdr:to>
    <xdr:cxnSp macro="">
      <xdr:nvCxnSpPr>
        <xdr:cNvPr id="126" name="直線コネクタ 125"/>
        <xdr:cNvCxnSpPr/>
      </xdr:nvCxnSpPr>
      <xdr:spPr>
        <a:xfrm flipV="1">
          <a:off x="9639300" y="7128003"/>
          <a:ext cx="8382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105897</xdr:rowOff>
    </xdr:from>
    <xdr:to>
      <xdr:col>46</xdr:col>
      <xdr:colOff>38100</xdr:colOff>
      <xdr:row>42</xdr:row>
      <xdr:rowOff>36047</xdr:rowOff>
    </xdr:to>
    <xdr:sp macro="" textlink="">
      <xdr:nvSpPr>
        <xdr:cNvPr id="127" name="楕円 126"/>
        <xdr:cNvSpPr/>
      </xdr:nvSpPr>
      <xdr:spPr>
        <a:xfrm>
          <a:off x="8699500" y="71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99406</xdr:rowOff>
    </xdr:from>
    <xdr:to>
      <xdr:col>50</xdr:col>
      <xdr:colOff>114300</xdr:colOff>
      <xdr:row>41</xdr:row>
      <xdr:rowOff>156697</xdr:rowOff>
    </xdr:to>
    <xdr:cxnSp macro="">
      <xdr:nvCxnSpPr>
        <xdr:cNvPr id="128" name="直線コネクタ 127"/>
        <xdr:cNvCxnSpPr/>
      </xdr:nvCxnSpPr>
      <xdr:spPr>
        <a:xfrm flipV="1">
          <a:off x="8750300" y="7128856"/>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53773</xdr:rowOff>
    </xdr:from>
    <xdr:to>
      <xdr:col>41</xdr:col>
      <xdr:colOff>101600</xdr:colOff>
      <xdr:row>41</xdr:row>
      <xdr:rowOff>155373</xdr:rowOff>
    </xdr:to>
    <xdr:sp macro="" textlink="">
      <xdr:nvSpPr>
        <xdr:cNvPr id="129" name="楕円 128"/>
        <xdr:cNvSpPr/>
      </xdr:nvSpPr>
      <xdr:spPr>
        <a:xfrm>
          <a:off x="7810500" y="708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104573</xdr:rowOff>
    </xdr:from>
    <xdr:to>
      <xdr:col>45</xdr:col>
      <xdr:colOff>177800</xdr:colOff>
      <xdr:row>41</xdr:row>
      <xdr:rowOff>156697</xdr:rowOff>
    </xdr:to>
    <xdr:cxnSp macro="">
      <xdr:nvCxnSpPr>
        <xdr:cNvPr id="130" name="直線コネクタ 129"/>
        <xdr:cNvCxnSpPr/>
      </xdr:nvCxnSpPr>
      <xdr:spPr>
        <a:xfrm>
          <a:off x="7861300" y="7134023"/>
          <a:ext cx="889000" cy="5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141333</xdr:rowOff>
    </xdr:from>
    <xdr:ext cx="534377" cy="259045"/>
    <xdr:sp macro="" textlink="">
      <xdr:nvSpPr>
        <xdr:cNvPr id="134" name="n_1mainValue【道路】&#10;一人当たり延長"/>
        <xdr:cNvSpPr txBox="1"/>
      </xdr:nvSpPr>
      <xdr:spPr>
        <a:xfrm>
          <a:off x="9359411" y="71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27174</xdr:rowOff>
    </xdr:from>
    <xdr:ext cx="534377" cy="259045"/>
    <xdr:sp macro="" textlink="">
      <xdr:nvSpPr>
        <xdr:cNvPr id="135" name="n_2mainValue【道路】&#10;一人当たり延長"/>
        <xdr:cNvSpPr txBox="1"/>
      </xdr:nvSpPr>
      <xdr:spPr>
        <a:xfrm>
          <a:off x="8483111" y="72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146500</xdr:rowOff>
    </xdr:from>
    <xdr:ext cx="534377" cy="259045"/>
    <xdr:sp macro="" textlink="">
      <xdr:nvSpPr>
        <xdr:cNvPr id="136" name="n_3mainValue【道路】&#10;一人当たり延長"/>
        <xdr:cNvSpPr txBox="1"/>
      </xdr:nvSpPr>
      <xdr:spPr>
        <a:xfrm>
          <a:off x="7594111" y="717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7"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159838</xdr:rowOff>
    </xdr:from>
    <xdr:to>
      <xdr:col>24</xdr:col>
      <xdr:colOff>114300</xdr:colOff>
      <xdr:row>60</xdr:row>
      <xdr:rowOff>89988</xdr:rowOff>
    </xdr:to>
    <xdr:sp macro="" textlink="">
      <xdr:nvSpPr>
        <xdr:cNvPr id="177" name="楕円 176"/>
        <xdr:cNvSpPr/>
      </xdr:nvSpPr>
      <xdr:spPr>
        <a:xfrm>
          <a:off x="45847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138265</xdr:rowOff>
    </xdr:from>
    <xdr:ext cx="405111" cy="259045"/>
    <xdr:sp macro="" textlink="">
      <xdr:nvSpPr>
        <xdr:cNvPr id="178" name="【橋りょう・トンネル】&#10;有形固定資産減価償却率該当値テキスト"/>
        <xdr:cNvSpPr txBox="1"/>
      </xdr:nvSpPr>
      <xdr:spPr>
        <a:xfrm>
          <a:off x="4673600"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79" name="楕円 178"/>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71846</xdr:rowOff>
    </xdr:to>
    <xdr:cxnSp macro="">
      <xdr:nvCxnSpPr>
        <xdr:cNvPr id="180" name="直線コネクタ 179"/>
        <xdr:cNvCxnSpPr/>
      </xdr:nvCxnSpPr>
      <xdr:spPr>
        <a:xfrm flipV="1">
          <a:off x="3797300" y="103261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81" name="楕円 180"/>
        <xdr:cNvSpPr/>
      </xdr:nvSpPr>
      <xdr:spPr>
        <a:xfrm>
          <a:off x="2857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104503</xdr:rowOff>
    </xdr:to>
    <xdr:cxnSp macro="">
      <xdr:nvCxnSpPr>
        <xdr:cNvPr id="182" name="直線コネクタ 181"/>
        <xdr:cNvCxnSpPr/>
      </xdr:nvCxnSpPr>
      <xdr:spPr>
        <a:xfrm flipV="1">
          <a:off x="2908300" y="103588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83" name="楕円 182"/>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104503</xdr:rowOff>
    </xdr:from>
    <xdr:to>
      <xdr:col>15</xdr:col>
      <xdr:colOff>50800</xdr:colOff>
      <xdr:row>60</xdr:row>
      <xdr:rowOff>138793</xdr:rowOff>
    </xdr:to>
    <xdr:cxnSp macro="">
      <xdr:nvCxnSpPr>
        <xdr:cNvPr id="184" name="直線コネクタ 183"/>
        <xdr:cNvCxnSpPr/>
      </xdr:nvCxnSpPr>
      <xdr:spPr>
        <a:xfrm flipV="1">
          <a:off x="2019300" y="103915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85"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86"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87"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113773</xdr:rowOff>
    </xdr:from>
    <xdr:ext cx="405111" cy="259045"/>
    <xdr:sp macro="" textlink="">
      <xdr:nvSpPr>
        <xdr:cNvPr id="188" name="n_1mainValue【橋りょう・トンネル】&#10;有形固定資産減価償却率"/>
        <xdr:cNvSpPr txBox="1"/>
      </xdr:nvSpPr>
      <xdr:spPr>
        <a:xfrm>
          <a:off x="3582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189" name="n_2mainValue【橋りょう・トンネ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9270</xdr:rowOff>
    </xdr:from>
    <xdr:ext cx="405111" cy="259045"/>
    <xdr:sp macro="" textlink="">
      <xdr:nvSpPr>
        <xdr:cNvPr id="190" name="n_3mainValue【橋りょう・トンネル】&#10;有形固定資産減価償却率"/>
        <xdr:cNvSpPr txBox="1"/>
      </xdr:nvSpPr>
      <xdr:spPr>
        <a:xfrm>
          <a:off x="1816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217" name="【橋りょう・トンネル】&#10;一人当たり有形固定資産（償却資産）額平均値テキスト"/>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8939</xdr:rowOff>
    </xdr:from>
    <xdr:to>
      <xdr:col>55</xdr:col>
      <xdr:colOff>50800</xdr:colOff>
      <xdr:row>61</xdr:row>
      <xdr:rowOff>110539</xdr:rowOff>
    </xdr:to>
    <xdr:sp macro="" textlink="">
      <xdr:nvSpPr>
        <xdr:cNvPr id="227" name="楕円 226"/>
        <xdr:cNvSpPr/>
      </xdr:nvSpPr>
      <xdr:spPr>
        <a:xfrm>
          <a:off x="10426700" y="104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31816</xdr:rowOff>
    </xdr:from>
    <xdr:ext cx="599010" cy="259045"/>
    <xdr:sp macro="" textlink="">
      <xdr:nvSpPr>
        <xdr:cNvPr id="228" name="【橋りょう・トンネル】&#10;一人当たり有形固定資産（償却資産）額該当値テキスト"/>
        <xdr:cNvSpPr txBox="1"/>
      </xdr:nvSpPr>
      <xdr:spPr>
        <a:xfrm>
          <a:off x="10515600" y="1031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12913</xdr:rowOff>
    </xdr:from>
    <xdr:to>
      <xdr:col>50</xdr:col>
      <xdr:colOff>165100</xdr:colOff>
      <xdr:row>61</xdr:row>
      <xdr:rowOff>114513</xdr:rowOff>
    </xdr:to>
    <xdr:sp macro="" textlink="">
      <xdr:nvSpPr>
        <xdr:cNvPr id="229" name="楕円 228"/>
        <xdr:cNvSpPr/>
      </xdr:nvSpPr>
      <xdr:spPr>
        <a:xfrm>
          <a:off x="9588500" y="104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59739</xdr:rowOff>
    </xdr:from>
    <xdr:to>
      <xdr:col>55</xdr:col>
      <xdr:colOff>0</xdr:colOff>
      <xdr:row>61</xdr:row>
      <xdr:rowOff>63713</xdr:rowOff>
    </xdr:to>
    <xdr:cxnSp macro="">
      <xdr:nvCxnSpPr>
        <xdr:cNvPr id="230" name="直線コネクタ 229"/>
        <xdr:cNvCxnSpPr/>
      </xdr:nvCxnSpPr>
      <xdr:spPr>
        <a:xfrm flipV="1">
          <a:off x="9639300" y="10518189"/>
          <a:ext cx="8382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18074</xdr:rowOff>
    </xdr:from>
    <xdr:to>
      <xdr:col>46</xdr:col>
      <xdr:colOff>38100</xdr:colOff>
      <xdr:row>61</xdr:row>
      <xdr:rowOff>119674</xdr:rowOff>
    </xdr:to>
    <xdr:sp macro="" textlink="">
      <xdr:nvSpPr>
        <xdr:cNvPr id="231" name="楕円 230"/>
        <xdr:cNvSpPr/>
      </xdr:nvSpPr>
      <xdr:spPr>
        <a:xfrm>
          <a:off x="8699500" y="104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63713</xdr:rowOff>
    </xdr:from>
    <xdr:to>
      <xdr:col>50</xdr:col>
      <xdr:colOff>114300</xdr:colOff>
      <xdr:row>61</xdr:row>
      <xdr:rowOff>68874</xdr:rowOff>
    </xdr:to>
    <xdr:cxnSp macro="">
      <xdr:nvCxnSpPr>
        <xdr:cNvPr id="232" name="直線コネクタ 231"/>
        <xdr:cNvCxnSpPr/>
      </xdr:nvCxnSpPr>
      <xdr:spPr>
        <a:xfrm flipV="1">
          <a:off x="8750300" y="10522163"/>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18399</xdr:rowOff>
    </xdr:from>
    <xdr:to>
      <xdr:col>41</xdr:col>
      <xdr:colOff>101600</xdr:colOff>
      <xdr:row>61</xdr:row>
      <xdr:rowOff>119999</xdr:rowOff>
    </xdr:to>
    <xdr:sp macro="" textlink="">
      <xdr:nvSpPr>
        <xdr:cNvPr id="233" name="楕円 232"/>
        <xdr:cNvSpPr/>
      </xdr:nvSpPr>
      <xdr:spPr>
        <a:xfrm>
          <a:off x="7810500" y="104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68874</xdr:rowOff>
    </xdr:from>
    <xdr:to>
      <xdr:col>45</xdr:col>
      <xdr:colOff>177800</xdr:colOff>
      <xdr:row>61</xdr:row>
      <xdr:rowOff>69199</xdr:rowOff>
    </xdr:to>
    <xdr:cxnSp macro="">
      <xdr:nvCxnSpPr>
        <xdr:cNvPr id="234" name="直線コネクタ 233"/>
        <xdr:cNvCxnSpPr/>
      </xdr:nvCxnSpPr>
      <xdr:spPr>
        <a:xfrm flipV="1">
          <a:off x="7861300" y="1052732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35"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65510</xdr:rowOff>
    </xdr:from>
    <xdr:ext cx="599010" cy="259045"/>
    <xdr:sp macro="" textlink="">
      <xdr:nvSpPr>
        <xdr:cNvPr id="237" name="n_3aveValue【橋りょう・トンネル】&#10;一人当たり有形固定資産（償却資産）額"/>
        <xdr:cNvSpPr txBox="1"/>
      </xdr:nvSpPr>
      <xdr:spPr>
        <a:xfrm>
          <a:off x="7561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131040</xdr:rowOff>
    </xdr:from>
    <xdr:ext cx="599010" cy="259045"/>
    <xdr:sp macro="" textlink="">
      <xdr:nvSpPr>
        <xdr:cNvPr id="238" name="n_1mainValue【橋りょう・トンネル】&#10;一人当たり有形固定資産（償却資産）額"/>
        <xdr:cNvSpPr txBox="1"/>
      </xdr:nvSpPr>
      <xdr:spPr>
        <a:xfrm>
          <a:off x="9327095" y="1024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136201</xdr:rowOff>
    </xdr:from>
    <xdr:ext cx="599010" cy="259045"/>
    <xdr:sp macro="" textlink="">
      <xdr:nvSpPr>
        <xdr:cNvPr id="239" name="n_2mainValue【橋りょう・トンネル】&#10;一人当たり有形固定資産（償却資産）額"/>
        <xdr:cNvSpPr txBox="1"/>
      </xdr:nvSpPr>
      <xdr:spPr>
        <a:xfrm>
          <a:off x="8450795" y="102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136526</xdr:rowOff>
    </xdr:from>
    <xdr:ext cx="599010" cy="259045"/>
    <xdr:sp macro="" textlink="">
      <xdr:nvSpPr>
        <xdr:cNvPr id="240" name="n_3mainValue【橋りょう・トンネル】&#10;一人当たり有形固定資産（償却資産）額"/>
        <xdr:cNvSpPr txBox="1"/>
      </xdr:nvSpPr>
      <xdr:spPr>
        <a:xfrm>
          <a:off x="7561795" y="10252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280" name="楕円 279"/>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281" name="【公営住宅】&#10;有形固定資産減価償却率該当値テキスト"/>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282" name="楕円 281"/>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24764</xdr:rowOff>
    </xdr:to>
    <xdr:cxnSp macro="">
      <xdr:nvCxnSpPr>
        <xdr:cNvPr id="283" name="直線コネクタ 282"/>
        <xdr:cNvCxnSpPr/>
      </xdr:nvCxnSpPr>
      <xdr:spPr>
        <a:xfrm flipV="1">
          <a:off x="3797300" y="143789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149225</xdr:rowOff>
    </xdr:from>
    <xdr:to>
      <xdr:col>15</xdr:col>
      <xdr:colOff>101600</xdr:colOff>
      <xdr:row>83</xdr:row>
      <xdr:rowOff>79375</xdr:rowOff>
    </xdr:to>
    <xdr:sp macro="" textlink="">
      <xdr:nvSpPr>
        <xdr:cNvPr id="284" name="楕円 283"/>
        <xdr:cNvSpPr/>
      </xdr:nvSpPr>
      <xdr:spPr>
        <a:xfrm>
          <a:off x="2857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28575</xdr:rowOff>
    </xdr:from>
    <xdr:to>
      <xdr:col>19</xdr:col>
      <xdr:colOff>177800</xdr:colOff>
      <xdr:row>84</xdr:row>
      <xdr:rowOff>24764</xdr:rowOff>
    </xdr:to>
    <xdr:cxnSp macro="">
      <xdr:nvCxnSpPr>
        <xdr:cNvPr id="285" name="直線コネクタ 284"/>
        <xdr:cNvCxnSpPr/>
      </xdr:nvCxnSpPr>
      <xdr:spPr>
        <a:xfrm>
          <a:off x="2908300" y="14258925"/>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286" name="楕円 285"/>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28575</xdr:rowOff>
    </xdr:from>
    <xdr:to>
      <xdr:col>15</xdr:col>
      <xdr:colOff>50800</xdr:colOff>
      <xdr:row>83</xdr:row>
      <xdr:rowOff>76200</xdr:rowOff>
    </xdr:to>
    <xdr:cxnSp macro="">
      <xdr:nvCxnSpPr>
        <xdr:cNvPr id="287" name="直線コネクタ 286"/>
        <xdr:cNvCxnSpPr/>
      </xdr:nvCxnSpPr>
      <xdr:spPr>
        <a:xfrm flipV="1">
          <a:off x="2019300" y="14258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291" name="n_1mainValue【公営住宅】&#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70502</xdr:rowOff>
    </xdr:from>
    <xdr:ext cx="405111" cy="259045"/>
    <xdr:sp macro="" textlink="">
      <xdr:nvSpPr>
        <xdr:cNvPr id="292" name="n_2mainValue【公営住宅】&#10;有形固定資産減価償却率"/>
        <xdr:cNvSpPr txBox="1"/>
      </xdr:nvSpPr>
      <xdr:spPr>
        <a:xfrm>
          <a:off x="2705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293" name="n_3mainValue【公営住宅】&#10;有形固定資産減価償却率"/>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79311</xdr:rowOff>
    </xdr:from>
    <xdr:to>
      <xdr:col>55</xdr:col>
      <xdr:colOff>50800</xdr:colOff>
      <xdr:row>86</xdr:row>
      <xdr:rowOff>9461</xdr:rowOff>
    </xdr:to>
    <xdr:sp macro="" textlink="">
      <xdr:nvSpPr>
        <xdr:cNvPr id="332" name="楕円 331"/>
        <xdr:cNvSpPr/>
      </xdr:nvSpPr>
      <xdr:spPr>
        <a:xfrm>
          <a:off x="10426700" y="146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165688</xdr:rowOff>
    </xdr:from>
    <xdr:ext cx="469744" cy="259045"/>
    <xdr:sp macro="" textlink="">
      <xdr:nvSpPr>
        <xdr:cNvPr id="333" name="【公営住宅】&#10;一人当たり面積該当値テキスト"/>
        <xdr:cNvSpPr txBox="1"/>
      </xdr:nvSpPr>
      <xdr:spPr>
        <a:xfrm>
          <a:off x="10515600" y="1456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80645</xdr:rowOff>
    </xdr:from>
    <xdr:to>
      <xdr:col>50</xdr:col>
      <xdr:colOff>165100</xdr:colOff>
      <xdr:row>86</xdr:row>
      <xdr:rowOff>10795</xdr:rowOff>
    </xdr:to>
    <xdr:sp macro="" textlink="">
      <xdr:nvSpPr>
        <xdr:cNvPr id="334" name="楕円 333"/>
        <xdr:cNvSpPr/>
      </xdr:nvSpPr>
      <xdr:spPr>
        <a:xfrm>
          <a:off x="9588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130111</xdr:rowOff>
    </xdr:from>
    <xdr:to>
      <xdr:col>55</xdr:col>
      <xdr:colOff>0</xdr:colOff>
      <xdr:row>85</xdr:row>
      <xdr:rowOff>131445</xdr:rowOff>
    </xdr:to>
    <xdr:cxnSp macro="">
      <xdr:nvCxnSpPr>
        <xdr:cNvPr id="335" name="直線コネクタ 334"/>
        <xdr:cNvCxnSpPr/>
      </xdr:nvCxnSpPr>
      <xdr:spPr>
        <a:xfrm flipV="1">
          <a:off x="9639300" y="14703361"/>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101791</xdr:rowOff>
    </xdr:from>
    <xdr:to>
      <xdr:col>46</xdr:col>
      <xdr:colOff>38100</xdr:colOff>
      <xdr:row>86</xdr:row>
      <xdr:rowOff>31941</xdr:rowOff>
    </xdr:to>
    <xdr:sp macro="" textlink="">
      <xdr:nvSpPr>
        <xdr:cNvPr id="336" name="楕円 335"/>
        <xdr:cNvSpPr/>
      </xdr:nvSpPr>
      <xdr:spPr>
        <a:xfrm>
          <a:off x="8699500" y="146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131445</xdr:rowOff>
    </xdr:from>
    <xdr:to>
      <xdr:col>50</xdr:col>
      <xdr:colOff>114300</xdr:colOff>
      <xdr:row>85</xdr:row>
      <xdr:rowOff>152591</xdr:rowOff>
    </xdr:to>
    <xdr:cxnSp macro="">
      <xdr:nvCxnSpPr>
        <xdr:cNvPr id="337" name="直線コネクタ 336"/>
        <xdr:cNvCxnSpPr/>
      </xdr:nvCxnSpPr>
      <xdr:spPr>
        <a:xfrm flipV="1">
          <a:off x="8750300" y="14704695"/>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101981</xdr:rowOff>
    </xdr:from>
    <xdr:to>
      <xdr:col>41</xdr:col>
      <xdr:colOff>101600</xdr:colOff>
      <xdr:row>86</xdr:row>
      <xdr:rowOff>32131</xdr:rowOff>
    </xdr:to>
    <xdr:sp macro="" textlink="">
      <xdr:nvSpPr>
        <xdr:cNvPr id="338" name="楕円 337"/>
        <xdr:cNvSpPr/>
      </xdr:nvSpPr>
      <xdr:spPr>
        <a:xfrm>
          <a:off x="7810500" y="1467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152591</xdr:rowOff>
    </xdr:from>
    <xdr:to>
      <xdr:col>45</xdr:col>
      <xdr:colOff>177800</xdr:colOff>
      <xdr:row>85</xdr:row>
      <xdr:rowOff>152781</xdr:rowOff>
    </xdr:to>
    <xdr:cxnSp macro="">
      <xdr:nvCxnSpPr>
        <xdr:cNvPr id="339" name="直線コネクタ 338"/>
        <xdr:cNvCxnSpPr/>
      </xdr:nvCxnSpPr>
      <xdr:spPr>
        <a:xfrm flipV="1">
          <a:off x="7861300" y="1472584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1922</xdr:rowOff>
    </xdr:from>
    <xdr:ext cx="469744" cy="259045"/>
    <xdr:sp macro="" textlink="">
      <xdr:nvSpPr>
        <xdr:cNvPr id="343" name="n_1mainValue【公営住宅】&#10;一人当たり面積"/>
        <xdr:cNvSpPr txBox="1"/>
      </xdr:nvSpPr>
      <xdr:spPr>
        <a:xfrm>
          <a:off x="9391727" y="1474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23068</xdr:rowOff>
    </xdr:from>
    <xdr:ext cx="469744" cy="259045"/>
    <xdr:sp macro="" textlink="">
      <xdr:nvSpPr>
        <xdr:cNvPr id="344" name="n_2mainValue【公営住宅】&#10;一人当たり面積"/>
        <xdr:cNvSpPr txBox="1"/>
      </xdr:nvSpPr>
      <xdr:spPr>
        <a:xfrm>
          <a:off x="8515427" y="1476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23258</xdr:rowOff>
    </xdr:from>
    <xdr:ext cx="469744" cy="259045"/>
    <xdr:sp macro="" textlink="">
      <xdr:nvSpPr>
        <xdr:cNvPr id="345" name="n_3mainValue【公営住宅】&#10;一人当たり面積"/>
        <xdr:cNvSpPr txBox="1"/>
      </xdr:nvSpPr>
      <xdr:spPr>
        <a:xfrm>
          <a:off x="7626427" y="1476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75" name="【港湾・漁港】&#10;有形固定資産減価償却率平均値テキスト"/>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147320</xdr:rowOff>
    </xdr:from>
    <xdr:to>
      <xdr:col>24</xdr:col>
      <xdr:colOff>114300</xdr:colOff>
      <xdr:row>107</xdr:row>
      <xdr:rowOff>77470</xdr:rowOff>
    </xdr:to>
    <xdr:sp macro="" textlink="">
      <xdr:nvSpPr>
        <xdr:cNvPr id="385" name="楕円 384"/>
        <xdr:cNvSpPr/>
      </xdr:nvSpPr>
      <xdr:spPr>
        <a:xfrm>
          <a:off x="4584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125747</xdr:rowOff>
    </xdr:from>
    <xdr:ext cx="405111" cy="259045"/>
    <xdr:sp macro="" textlink="">
      <xdr:nvSpPr>
        <xdr:cNvPr id="386" name="【港湾・漁港】&#10;有形固定資産減価償却率該当値テキスト"/>
        <xdr:cNvSpPr txBox="1"/>
      </xdr:nvSpPr>
      <xdr:spPr>
        <a:xfrm>
          <a:off x="4673600"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135889</xdr:rowOff>
    </xdr:from>
    <xdr:to>
      <xdr:col>20</xdr:col>
      <xdr:colOff>38100</xdr:colOff>
      <xdr:row>106</xdr:row>
      <xdr:rowOff>66039</xdr:rowOff>
    </xdr:to>
    <xdr:sp macro="" textlink="">
      <xdr:nvSpPr>
        <xdr:cNvPr id="387" name="楕円 386"/>
        <xdr:cNvSpPr/>
      </xdr:nvSpPr>
      <xdr:spPr>
        <a:xfrm>
          <a:off x="3746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15239</xdr:rowOff>
    </xdr:from>
    <xdr:to>
      <xdr:col>24</xdr:col>
      <xdr:colOff>63500</xdr:colOff>
      <xdr:row>107</xdr:row>
      <xdr:rowOff>26670</xdr:rowOff>
    </xdr:to>
    <xdr:cxnSp macro="">
      <xdr:nvCxnSpPr>
        <xdr:cNvPr id="388" name="直線コネクタ 387"/>
        <xdr:cNvCxnSpPr/>
      </xdr:nvCxnSpPr>
      <xdr:spPr>
        <a:xfrm>
          <a:off x="3797300" y="181889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88264</xdr:rowOff>
    </xdr:from>
    <xdr:to>
      <xdr:col>15</xdr:col>
      <xdr:colOff>101600</xdr:colOff>
      <xdr:row>106</xdr:row>
      <xdr:rowOff>18414</xdr:rowOff>
    </xdr:to>
    <xdr:sp macro="" textlink="">
      <xdr:nvSpPr>
        <xdr:cNvPr id="389" name="楕円 388"/>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139064</xdr:rowOff>
    </xdr:from>
    <xdr:to>
      <xdr:col>19</xdr:col>
      <xdr:colOff>177800</xdr:colOff>
      <xdr:row>106</xdr:row>
      <xdr:rowOff>15239</xdr:rowOff>
    </xdr:to>
    <xdr:cxnSp macro="">
      <xdr:nvCxnSpPr>
        <xdr:cNvPr id="390" name="直線コネクタ 389"/>
        <xdr:cNvCxnSpPr/>
      </xdr:nvCxnSpPr>
      <xdr:spPr>
        <a:xfrm>
          <a:off x="2908300" y="181413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99695</xdr:rowOff>
    </xdr:from>
    <xdr:to>
      <xdr:col>10</xdr:col>
      <xdr:colOff>165100</xdr:colOff>
      <xdr:row>106</xdr:row>
      <xdr:rowOff>29845</xdr:rowOff>
    </xdr:to>
    <xdr:sp macro="" textlink="">
      <xdr:nvSpPr>
        <xdr:cNvPr id="391" name="楕円 390"/>
        <xdr:cNvSpPr/>
      </xdr:nvSpPr>
      <xdr:spPr>
        <a:xfrm>
          <a:off x="1968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139064</xdr:rowOff>
    </xdr:from>
    <xdr:to>
      <xdr:col>15</xdr:col>
      <xdr:colOff>50800</xdr:colOff>
      <xdr:row>105</xdr:row>
      <xdr:rowOff>150495</xdr:rowOff>
    </xdr:to>
    <xdr:cxnSp macro="">
      <xdr:nvCxnSpPr>
        <xdr:cNvPr id="392" name="直線コネクタ 391"/>
        <xdr:cNvCxnSpPr/>
      </xdr:nvCxnSpPr>
      <xdr:spPr>
        <a:xfrm flipV="1">
          <a:off x="2019300" y="181413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67327</xdr:rowOff>
    </xdr:from>
    <xdr:ext cx="405111" cy="259045"/>
    <xdr:sp macro="" textlink="">
      <xdr:nvSpPr>
        <xdr:cNvPr id="393" name="n_1aveValue【港湾・漁港】&#10;有形固定資産減価償却率"/>
        <xdr:cNvSpPr txBox="1"/>
      </xdr:nvSpPr>
      <xdr:spPr>
        <a:xfrm>
          <a:off x="3582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9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57166</xdr:rowOff>
    </xdr:from>
    <xdr:ext cx="405111" cy="259045"/>
    <xdr:sp macro="" textlink="">
      <xdr:nvSpPr>
        <xdr:cNvPr id="396" name="n_1mainValue【港湾・漁港】&#10;有形固定資産減価償却率"/>
        <xdr:cNvSpPr txBox="1"/>
      </xdr:nvSpPr>
      <xdr:spPr>
        <a:xfrm>
          <a:off x="3582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397" name="n_2mainValue【港湾・漁港】&#10;有形固定資産減価償却率"/>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46372</xdr:rowOff>
    </xdr:from>
    <xdr:ext cx="405111" cy="259045"/>
    <xdr:sp macro="" textlink="">
      <xdr:nvSpPr>
        <xdr:cNvPr id="398" name="n_3mainValue【港湾・漁港】&#10;有形固定資産減価償却率"/>
        <xdr:cNvSpPr txBox="1"/>
      </xdr:nvSpPr>
      <xdr:spPr>
        <a:xfrm>
          <a:off x="1816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25"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116072</xdr:rowOff>
    </xdr:from>
    <xdr:to>
      <xdr:col>55</xdr:col>
      <xdr:colOff>50800</xdr:colOff>
      <xdr:row>108</xdr:row>
      <xdr:rowOff>46222</xdr:rowOff>
    </xdr:to>
    <xdr:sp macro="" textlink="">
      <xdr:nvSpPr>
        <xdr:cNvPr id="435" name="楕円 434"/>
        <xdr:cNvSpPr/>
      </xdr:nvSpPr>
      <xdr:spPr>
        <a:xfrm>
          <a:off x="10426700" y="1846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30999</xdr:rowOff>
    </xdr:from>
    <xdr:ext cx="599010" cy="259045"/>
    <xdr:sp macro="" textlink="">
      <xdr:nvSpPr>
        <xdr:cNvPr id="436" name="【港湾・漁港】&#10;一人当たり有形固定資産（償却資産）額該当値テキスト"/>
        <xdr:cNvSpPr txBox="1"/>
      </xdr:nvSpPr>
      <xdr:spPr>
        <a:xfrm>
          <a:off x="10515600" y="183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136675</xdr:rowOff>
    </xdr:from>
    <xdr:to>
      <xdr:col>50</xdr:col>
      <xdr:colOff>165100</xdr:colOff>
      <xdr:row>108</xdr:row>
      <xdr:rowOff>66825</xdr:rowOff>
    </xdr:to>
    <xdr:sp macro="" textlink="">
      <xdr:nvSpPr>
        <xdr:cNvPr id="437" name="楕円 436"/>
        <xdr:cNvSpPr/>
      </xdr:nvSpPr>
      <xdr:spPr>
        <a:xfrm>
          <a:off x="9588500" y="184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166872</xdr:rowOff>
    </xdr:from>
    <xdr:to>
      <xdr:col>55</xdr:col>
      <xdr:colOff>0</xdr:colOff>
      <xdr:row>108</xdr:row>
      <xdr:rowOff>16025</xdr:rowOff>
    </xdr:to>
    <xdr:cxnSp macro="">
      <xdr:nvCxnSpPr>
        <xdr:cNvPr id="438" name="直線コネクタ 437"/>
        <xdr:cNvCxnSpPr/>
      </xdr:nvCxnSpPr>
      <xdr:spPr>
        <a:xfrm flipV="1">
          <a:off x="9639300" y="18512022"/>
          <a:ext cx="838200" cy="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142922</xdr:rowOff>
    </xdr:from>
    <xdr:to>
      <xdr:col>46</xdr:col>
      <xdr:colOff>38100</xdr:colOff>
      <xdr:row>108</xdr:row>
      <xdr:rowOff>73072</xdr:rowOff>
    </xdr:to>
    <xdr:sp macro="" textlink="">
      <xdr:nvSpPr>
        <xdr:cNvPr id="439" name="楕円 438"/>
        <xdr:cNvSpPr/>
      </xdr:nvSpPr>
      <xdr:spPr>
        <a:xfrm>
          <a:off x="8699500" y="184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16025</xdr:rowOff>
    </xdr:from>
    <xdr:to>
      <xdr:col>50</xdr:col>
      <xdr:colOff>114300</xdr:colOff>
      <xdr:row>108</xdr:row>
      <xdr:rowOff>22272</xdr:rowOff>
    </xdr:to>
    <xdr:cxnSp macro="">
      <xdr:nvCxnSpPr>
        <xdr:cNvPr id="440" name="直線コネクタ 439"/>
        <xdr:cNvCxnSpPr/>
      </xdr:nvCxnSpPr>
      <xdr:spPr>
        <a:xfrm flipV="1">
          <a:off x="8750300" y="18532625"/>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141610</xdr:rowOff>
    </xdr:from>
    <xdr:to>
      <xdr:col>41</xdr:col>
      <xdr:colOff>101600</xdr:colOff>
      <xdr:row>108</xdr:row>
      <xdr:rowOff>71760</xdr:rowOff>
    </xdr:to>
    <xdr:sp macro="" textlink="">
      <xdr:nvSpPr>
        <xdr:cNvPr id="441" name="楕円 440"/>
        <xdr:cNvSpPr/>
      </xdr:nvSpPr>
      <xdr:spPr>
        <a:xfrm>
          <a:off x="7810500" y="18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20960</xdr:rowOff>
    </xdr:from>
    <xdr:to>
      <xdr:col>45</xdr:col>
      <xdr:colOff>177800</xdr:colOff>
      <xdr:row>108</xdr:row>
      <xdr:rowOff>22272</xdr:rowOff>
    </xdr:to>
    <xdr:cxnSp macro="">
      <xdr:nvCxnSpPr>
        <xdr:cNvPr id="442" name="直線コネクタ 441"/>
        <xdr:cNvCxnSpPr/>
      </xdr:nvCxnSpPr>
      <xdr:spPr>
        <a:xfrm>
          <a:off x="7861300" y="18537560"/>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43"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44"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45"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57952</xdr:rowOff>
    </xdr:from>
    <xdr:ext cx="599010" cy="259045"/>
    <xdr:sp macro="" textlink="">
      <xdr:nvSpPr>
        <xdr:cNvPr id="446" name="n_1mainValue【港湾・漁港】&#10;一人当たり有形固定資産（償却資産）額"/>
        <xdr:cNvSpPr txBox="1"/>
      </xdr:nvSpPr>
      <xdr:spPr>
        <a:xfrm>
          <a:off x="9327095" y="1857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64199</xdr:rowOff>
    </xdr:from>
    <xdr:ext cx="599010" cy="259045"/>
    <xdr:sp macro="" textlink="">
      <xdr:nvSpPr>
        <xdr:cNvPr id="447" name="n_2mainValue【港湾・漁港】&#10;一人当たり有形固定資産（償却資産）額"/>
        <xdr:cNvSpPr txBox="1"/>
      </xdr:nvSpPr>
      <xdr:spPr>
        <a:xfrm>
          <a:off x="8450795" y="1858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62887</xdr:rowOff>
    </xdr:from>
    <xdr:ext cx="599010" cy="259045"/>
    <xdr:sp macro="" textlink="">
      <xdr:nvSpPr>
        <xdr:cNvPr id="448" name="n_3mainValue【港湾・漁港】&#10;一人当たり有形固定資産（償却資産）額"/>
        <xdr:cNvSpPr txBox="1"/>
      </xdr:nvSpPr>
      <xdr:spPr>
        <a:xfrm>
          <a:off x="7561795" y="1857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79"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131536</xdr:rowOff>
    </xdr:from>
    <xdr:to>
      <xdr:col>85</xdr:col>
      <xdr:colOff>177800</xdr:colOff>
      <xdr:row>37</xdr:row>
      <xdr:rowOff>61686</xdr:rowOff>
    </xdr:to>
    <xdr:sp macro="" textlink="">
      <xdr:nvSpPr>
        <xdr:cNvPr id="489" name="楕円 488"/>
        <xdr:cNvSpPr/>
      </xdr:nvSpPr>
      <xdr:spPr>
        <a:xfrm>
          <a:off x="162687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154413</xdr:rowOff>
    </xdr:from>
    <xdr:ext cx="405111" cy="259045"/>
    <xdr:sp macro="" textlink="">
      <xdr:nvSpPr>
        <xdr:cNvPr id="490" name="【認定こども園・幼稚園・保育所】&#10;有形固定資産減価償却率該当値テキスト"/>
        <xdr:cNvSpPr txBox="1"/>
      </xdr:nvSpPr>
      <xdr:spPr>
        <a:xfrm>
          <a:off x="16357600" y="615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165826</xdr:rowOff>
    </xdr:from>
    <xdr:to>
      <xdr:col>81</xdr:col>
      <xdr:colOff>101600</xdr:colOff>
      <xdr:row>37</xdr:row>
      <xdr:rowOff>95976</xdr:rowOff>
    </xdr:to>
    <xdr:sp macro="" textlink="">
      <xdr:nvSpPr>
        <xdr:cNvPr id="491" name="楕円 490"/>
        <xdr:cNvSpPr/>
      </xdr:nvSpPr>
      <xdr:spPr>
        <a:xfrm>
          <a:off x="15430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37</xdr:row>
      <xdr:rowOff>45176</xdr:rowOff>
    </xdr:to>
    <xdr:cxnSp macro="">
      <xdr:nvCxnSpPr>
        <xdr:cNvPr id="492" name="直線コネクタ 491"/>
        <xdr:cNvCxnSpPr/>
      </xdr:nvCxnSpPr>
      <xdr:spPr>
        <a:xfrm flipV="1">
          <a:off x="15481300" y="63545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28666</xdr:rowOff>
    </xdr:from>
    <xdr:to>
      <xdr:col>76</xdr:col>
      <xdr:colOff>165100</xdr:colOff>
      <xdr:row>37</xdr:row>
      <xdr:rowOff>130266</xdr:rowOff>
    </xdr:to>
    <xdr:sp macro="" textlink="">
      <xdr:nvSpPr>
        <xdr:cNvPr id="493" name="楕円 492"/>
        <xdr:cNvSpPr/>
      </xdr:nvSpPr>
      <xdr:spPr>
        <a:xfrm>
          <a:off x="14541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45176</xdr:rowOff>
    </xdr:from>
    <xdr:to>
      <xdr:col>81</xdr:col>
      <xdr:colOff>50800</xdr:colOff>
      <xdr:row>37</xdr:row>
      <xdr:rowOff>79466</xdr:rowOff>
    </xdr:to>
    <xdr:cxnSp macro="">
      <xdr:nvCxnSpPr>
        <xdr:cNvPr id="494" name="直線コネクタ 493"/>
        <xdr:cNvCxnSpPr/>
      </xdr:nvCxnSpPr>
      <xdr:spPr>
        <a:xfrm flipV="1">
          <a:off x="14592300" y="63888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46627</xdr:rowOff>
    </xdr:from>
    <xdr:to>
      <xdr:col>72</xdr:col>
      <xdr:colOff>38100</xdr:colOff>
      <xdr:row>37</xdr:row>
      <xdr:rowOff>148227</xdr:rowOff>
    </xdr:to>
    <xdr:sp macro="" textlink="">
      <xdr:nvSpPr>
        <xdr:cNvPr id="495" name="楕円 494"/>
        <xdr:cNvSpPr/>
      </xdr:nvSpPr>
      <xdr:spPr>
        <a:xfrm>
          <a:off x="13652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79466</xdr:rowOff>
    </xdr:from>
    <xdr:to>
      <xdr:col>76</xdr:col>
      <xdr:colOff>114300</xdr:colOff>
      <xdr:row>37</xdr:row>
      <xdr:rowOff>97427</xdr:rowOff>
    </xdr:to>
    <xdr:cxnSp macro="">
      <xdr:nvCxnSpPr>
        <xdr:cNvPr id="496" name="直線コネクタ 495"/>
        <xdr:cNvCxnSpPr/>
      </xdr:nvCxnSpPr>
      <xdr:spPr>
        <a:xfrm flipV="1">
          <a:off x="13703300" y="64231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97"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98"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99"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112503</xdr:rowOff>
    </xdr:from>
    <xdr:ext cx="405111" cy="259045"/>
    <xdr:sp macro="" textlink="">
      <xdr:nvSpPr>
        <xdr:cNvPr id="500" name="n_1mainValue【認定こども園・幼稚園・保育所】&#10;有形固定資産減価償却率"/>
        <xdr:cNvSpPr txBox="1"/>
      </xdr:nvSpPr>
      <xdr:spPr>
        <a:xfrm>
          <a:off x="15266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146793</xdr:rowOff>
    </xdr:from>
    <xdr:ext cx="405111" cy="259045"/>
    <xdr:sp macro="" textlink="">
      <xdr:nvSpPr>
        <xdr:cNvPr id="501" name="n_2mainValue【認定こども園・幼稚園・保育所】&#10;有形固定資産減価償却率"/>
        <xdr:cNvSpPr txBox="1"/>
      </xdr:nvSpPr>
      <xdr:spPr>
        <a:xfrm>
          <a:off x="14389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164754</xdr:rowOff>
    </xdr:from>
    <xdr:ext cx="405111" cy="259045"/>
    <xdr:sp macro="" textlink="">
      <xdr:nvSpPr>
        <xdr:cNvPr id="502" name="n_3mainValue【認定こども園・幼稚園・保育所】&#10;有形固定資産減価償却率"/>
        <xdr:cNvSpPr txBox="1"/>
      </xdr:nvSpPr>
      <xdr:spPr>
        <a:xfrm>
          <a:off x="13500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29"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39" name="楕円 538"/>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540"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153874</xdr:rowOff>
    </xdr:from>
    <xdr:to>
      <xdr:col>112</xdr:col>
      <xdr:colOff>38100</xdr:colOff>
      <xdr:row>40</xdr:row>
      <xdr:rowOff>84024</xdr:rowOff>
    </xdr:to>
    <xdr:sp macro="" textlink="">
      <xdr:nvSpPr>
        <xdr:cNvPr id="541" name="楕円 540"/>
        <xdr:cNvSpPr/>
      </xdr:nvSpPr>
      <xdr:spPr>
        <a:xfrm>
          <a:off x="21272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33224</xdr:rowOff>
    </xdr:to>
    <xdr:cxnSp macro="">
      <xdr:nvCxnSpPr>
        <xdr:cNvPr id="542" name="直線コネクタ 541"/>
        <xdr:cNvCxnSpPr/>
      </xdr:nvCxnSpPr>
      <xdr:spPr>
        <a:xfrm flipV="1">
          <a:off x="21323300" y="6888480"/>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156616</xdr:rowOff>
    </xdr:from>
    <xdr:to>
      <xdr:col>107</xdr:col>
      <xdr:colOff>101600</xdr:colOff>
      <xdr:row>40</xdr:row>
      <xdr:rowOff>86766</xdr:rowOff>
    </xdr:to>
    <xdr:sp macro="" textlink="">
      <xdr:nvSpPr>
        <xdr:cNvPr id="543" name="楕円 542"/>
        <xdr:cNvSpPr/>
      </xdr:nvSpPr>
      <xdr:spPr>
        <a:xfrm>
          <a:off x="20383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33224</xdr:rowOff>
    </xdr:from>
    <xdr:to>
      <xdr:col>111</xdr:col>
      <xdr:colOff>177800</xdr:colOff>
      <xdr:row>40</xdr:row>
      <xdr:rowOff>35966</xdr:rowOff>
    </xdr:to>
    <xdr:cxnSp macro="">
      <xdr:nvCxnSpPr>
        <xdr:cNvPr id="544" name="直線コネクタ 543"/>
        <xdr:cNvCxnSpPr/>
      </xdr:nvCxnSpPr>
      <xdr:spPr>
        <a:xfrm flipV="1">
          <a:off x="20434300" y="6891224"/>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144729</xdr:rowOff>
    </xdr:from>
    <xdr:to>
      <xdr:col>102</xdr:col>
      <xdr:colOff>165100</xdr:colOff>
      <xdr:row>40</xdr:row>
      <xdr:rowOff>74879</xdr:rowOff>
    </xdr:to>
    <xdr:sp macro="" textlink="">
      <xdr:nvSpPr>
        <xdr:cNvPr id="545" name="楕円 544"/>
        <xdr:cNvSpPr/>
      </xdr:nvSpPr>
      <xdr:spPr>
        <a:xfrm>
          <a:off x="19494500" y="68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24079</xdr:rowOff>
    </xdr:from>
    <xdr:to>
      <xdr:col>107</xdr:col>
      <xdr:colOff>50800</xdr:colOff>
      <xdr:row>40</xdr:row>
      <xdr:rowOff>35966</xdr:rowOff>
    </xdr:to>
    <xdr:cxnSp macro="">
      <xdr:nvCxnSpPr>
        <xdr:cNvPr id="546" name="直線コネクタ 545"/>
        <xdr:cNvCxnSpPr/>
      </xdr:nvCxnSpPr>
      <xdr:spPr>
        <a:xfrm>
          <a:off x="19545300" y="688207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547"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54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54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75151</xdr:rowOff>
    </xdr:from>
    <xdr:ext cx="469744" cy="259045"/>
    <xdr:sp macro="" textlink="">
      <xdr:nvSpPr>
        <xdr:cNvPr id="550" name="n_1mainValue【認定こども園・幼稚園・保育所】&#10;一人当たり面積"/>
        <xdr:cNvSpPr txBox="1"/>
      </xdr:nvSpPr>
      <xdr:spPr>
        <a:xfrm>
          <a:off x="21075727" y="69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77893</xdr:rowOff>
    </xdr:from>
    <xdr:ext cx="469744" cy="259045"/>
    <xdr:sp macro="" textlink="">
      <xdr:nvSpPr>
        <xdr:cNvPr id="551" name="n_2mainValue【認定こども園・幼稚園・保育所】&#10;一人当たり面積"/>
        <xdr:cNvSpPr txBox="1"/>
      </xdr:nvSpPr>
      <xdr:spPr>
        <a:xfrm>
          <a:off x="20199427" y="6935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66006</xdr:rowOff>
    </xdr:from>
    <xdr:ext cx="469744" cy="259045"/>
    <xdr:sp macro="" textlink="">
      <xdr:nvSpPr>
        <xdr:cNvPr id="552" name="n_3mainValue【認定こども園・幼稚園・保育所】&#10;一人当たり面積"/>
        <xdr:cNvSpPr txBox="1"/>
      </xdr:nvSpPr>
      <xdr:spPr>
        <a:xfrm>
          <a:off x="19310427" y="692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83"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93" name="楕円 592"/>
        <xdr:cNvSpPr/>
      </xdr:nvSpPr>
      <xdr:spPr>
        <a:xfrm>
          <a:off x="16268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xdr:rowOff>
    </xdr:from>
    <xdr:ext cx="405111" cy="259045"/>
    <xdr:sp macro="" textlink="">
      <xdr:nvSpPr>
        <xdr:cNvPr id="594" name="【学校施設】&#10;有形固定資産減価償却率該当値テキスト"/>
        <xdr:cNvSpPr txBox="1"/>
      </xdr:nvSpPr>
      <xdr:spPr>
        <a:xfrm>
          <a:off x="16357600"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169635</xdr:rowOff>
    </xdr:from>
    <xdr:to>
      <xdr:col>81</xdr:col>
      <xdr:colOff>101600</xdr:colOff>
      <xdr:row>60</xdr:row>
      <xdr:rowOff>99785</xdr:rowOff>
    </xdr:to>
    <xdr:sp macro="" textlink="">
      <xdr:nvSpPr>
        <xdr:cNvPr id="595" name="楕円 594"/>
        <xdr:cNvSpPr/>
      </xdr:nvSpPr>
      <xdr:spPr>
        <a:xfrm>
          <a:off x="15430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48985</xdr:rowOff>
    </xdr:from>
    <xdr:to>
      <xdr:col>85</xdr:col>
      <xdr:colOff>127000</xdr:colOff>
      <xdr:row>60</xdr:row>
      <xdr:rowOff>73478</xdr:rowOff>
    </xdr:to>
    <xdr:cxnSp macro="">
      <xdr:nvCxnSpPr>
        <xdr:cNvPr id="596" name="直線コネクタ 595"/>
        <xdr:cNvCxnSpPr/>
      </xdr:nvCxnSpPr>
      <xdr:spPr>
        <a:xfrm>
          <a:off x="15481300" y="1033598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7" name="楕円 596"/>
        <xdr:cNvSpPr/>
      </xdr:nvSpPr>
      <xdr:spPr>
        <a:xfrm>
          <a:off x="14541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84909</xdr:rowOff>
    </xdr:to>
    <xdr:cxnSp macro="">
      <xdr:nvCxnSpPr>
        <xdr:cNvPr id="598" name="直線コネクタ 597"/>
        <xdr:cNvCxnSpPr/>
      </xdr:nvCxnSpPr>
      <xdr:spPr>
        <a:xfrm flipV="1">
          <a:off x="14592300" y="103359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599" name="楕円 598"/>
        <xdr:cNvSpPr/>
      </xdr:nvSpPr>
      <xdr:spPr>
        <a:xfrm>
          <a:off x="1365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84909</xdr:rowOff>
    </xdr:from>
    <xdr:to>
      <xdr:col>76</xdr:col>
      <xdr:colOff>114300</xdr:colOff>
      <xdr:row>60</xdr:row>
      <xdr:rowOff>124097</xdr:rowOff>
    </xdr:to>
    <xdr:cxnSp macro="">
      <xdr:nvCxnSpPr>
        <xdr:cNvPr id="600" name="直線コネクタ 599"/>
        <xdr:cNvCxnSpPr/>
      </xdr:nvCxnSpPr>
      <xdr:spPr>
        <a:xfrm flipV="1">
          <a:off x="13703300" y="103719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601"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02"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603"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90912</xdr:rowOff>
    </xdr:from>
    <xdr:ext cx="405111" cy="259045"/>
    <xdr:sp macro="" textlink="">
      <xdr:nvSpPr>
        <xdr:cNvPr id="604" name="n_1mainValue【学校施設】&#10;有形固定資産減価償却率"/>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5" name="n_2main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166024</xdr:rowOff>
    </xdr:from>
    <xdr:ext cx="405111" cy="259045"/>
    <xdr:sp macro="" textlink="">
      <xdr:nvSpPr>
        <xdr:cNvPr id="606" name="n_3mainValue【学校施設】&#10;有形固定資産減価償却率"/>
        <xdr:cNvSpPr txBox="1"/>
      </xdr:nvSpPr>
      <xdr:spPr>
        <a:xfrm>
          <a:off x="13500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636"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95885</xdr:rowOff>
    </xdr:from>
    <xdr:to>
      <xdr:col>116</xdr:col>
      <xdr:colOff>114300</xdr:colOff>
      <xdr:row>65</xdr:row>
      <xdr:rowOff>26035</xdr:rowOff>
    </xdr:to>
    <xdr:sp macro="" textlink="">
      <xdr:nvSpPr>
        <xdr:cNvPr id="646" name="楕円 645"/>
        <xdr:cNvSpPr/>
      </xdr:nvSpPr>
      <xdr:spPr>
        <a:xfrm>
          <a:off x="22110700" y="110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10812</xdr:rowOff>
    </xdr:from>
    <xdr:ext cx="469744" cy="259045"/>
    <xdr:sp macro="" textlink="">
      <xdr:nvSpPr>
        <xdr:cNvPr id="647" name="【学校施設】&#10;一人当たり面積該当値テキスト"/>
        <xdr:cNvSpPr txBox="1"/>
      </xdr:nvSpPr>
      <xdr:spPr>
        <a:xfrm>
          <a:off x="22199600" y="1098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53404</xdr:rowOff>
    </xdr:from>
    <xdr:to>
      <xdr:col>112</xdr:col>
      <xdr:colOff>38100</xdr:colOff>
      <xdr:row>64</xdr:row>
      <xdr:rowOff>155004</xdr:rowOff>
    </xdr:to>
    <xdr:sp macro="" textlink="">
      <xdr:nvSpPr>
        <xdr:cNvPr id="648" name="楕円 647"/>
        <xdr:cNvSpPr/>
      </xdr:nvSpPr>
      <xdr:spPr>
        <a:xfrm>
          <a:off x="21272500" y="110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104204</xdr:rowOff>
    </xdr:from>
    <xdr:to>
      <xdr:col>116</xdr:col>
      <xdr:colOff>63500</xdr:colOff>
      <xdr:row>64</xdr:row>
      <xdr:rowOff>146685</xdr:rowOff>
    </xdr:to>
    <xdr:cxnSp macro="">
      <xdr:nvCxnSpPr>
        <xdr:cNvPr id="649" name="直線コネクタ 648"/>
        <xdr:cNvCxnSpPr/>
      </xdr:nvCxnSpPr>
      <xdr:spPr>
        <a:xfrm>
          <a:off x="21323300" y="11077004"/>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57404</xdr:rowOff>
    </xdr:from>
    <xdr:to>
      <xdr:col>107</xdr:col>
      <xdr:colOff>101600</xdr:colOff>
      <xdr:row>64</xdr:row>
      <xdr:rowOff>159004</xdr:rowOff>
    </xdr:to>
    <xdr:sp macro="" textlink="">
      <xdr:nvSpPr>
        <xdr:cNvPr id="650" name="楕円 649"/>
        <xdr:cNvSpPr/>
      </xdr:nvSpPr>
      <xdr:spPr>
        <a:xfrm>
          <a:off x="20383500" y="1103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104204</xdr:rowOff>
    </xdr:from>
    <xdr:to>
      <xdr:col>111</xdr:col>
      <xdr:colOff>177800</xdr:colOff>
      <xdr:row>64</xdr:row>
      <xdr:rowOff>108204</xdr:rowOff>
    </xdr:to>
    <xdr:cxnSp macro="">
      <xdr:nvCxnSpPr>
        <xdr:cNvPr id="651" name="直線コネクタ 650"/>
        <xdr:cNvCxnSpPr/>
      </xdr:nvCxnSpPr>
      <xdr:spPr>
        <a:xfrm flipV="1">
          <a:off x="20434300" y="11077004"/>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58356</xdr:rowOff>
    </xdr:from>
    <xdr:to>
      <xdr:col>102</xdr:col>
      <xdr:colOff>165100</xdr:colOff>
      <xdr:row>64</xdr:row>
      <xdr:rowOff>159956</xdr:rowOff>
    </xdr:to>
    <xdr:sp macro="" textlink="">
      <xdr:nvSpPr>
        <xdr:cNvPr id="652" name="楕円 651"/>
        <xdr:cNvSpPr/>
      </xdr:nvSpPr>
      <xdr:spPr>
        <a:xfrm>
          <a:off x="19494500" y="1103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108204</xdr:rowOff>
    </xdr:from>
    <xdr:to>
      <xdr:col>107</xdr:col>
      <xdr:colOff>50800</xdr:colOff>
      <xdr:row>64</xdr:row>
      <xdr:rowOff>109156</xdr:rowOff>
    </xdr:to>
    <xdr:cxnSp macro="">
      <xdr:nvCxnSpPr>
        <xdr:cNvPr id="653" name="直線コネクタ 652"/>
        <xdr:cNvCxnSpPr/>
      </xdr:nvCxnSpPr>
      <xdr:spPr>
        <a:xfrm flipV="1">
          <a:off x="19545300" y="110810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654"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655"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656"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146131</xdr:rowOff>
    </xdr:from>
    <xdr:ext cx="469744" cy="259045"/>
    <xdr:sp macro="" textlink="">
      <xdr:nvSpPr>
        <xdr:cNvPr id="657" name="n_1mainValue【学校施設】&#10;一人当たり面積"/>
        <xdr:cNvSpPr txBox="1"/>
      </xdr:nvSpPr>
      <xdr:spPr>
        <a:xfrm>
          <a:off x="21075727" y="1111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150131</xdr:rowOff>
    </xdr:from>
    <xdr:ext cx="469744" cy="259045"/>
    <xdr:sp macro="" textlink="">
      <xdr:nvSpPr>
        <xdr:cNvPr id="658" name="n_2mainValue【学校施設】&#10;一人当たり面積"/>
        <xdr:cNvSpPr txBox="1"/>
      </xdr:nvSpPr>
      <xdr:spPr>
        <a:xfrm>
          <a:off x="20199427" y="1112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151083</xdr:rowOff>
    </xdr:from>
    <xdr:ext cx="469744" cy="259045"/>
    <xdr:sp macro="" textlink="">
      <xdr:nvSpPr>
        <xdr:cNvPr id="659" name="n_3mainValue【学校施設】&#10;一人当たり面積"/>
        <xdr:cNvSpPr txBox="1"/>
      </xdr:nvSpPr>
      <xdr:spPr>
        <a:xfrm>
          <a:off x="19310427" y="1112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1" name="直線コネクタ 700"/>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2"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3" name="直線コネクタ 702"/>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06"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07" name="フローチャート: 判断 706"/>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08" name="フローチャート: 判断 707"/>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9" name="フローチャート: 判断 708"/>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0" name="フローチャート: 判断 709"/>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123371</xdr:rowOff>
    </xdr:from>
    <xdr:to>
      <xdr:col>85</xdr:col>
      <xdr:colOff>177800</xdr:colOff>
      <xdr:row>101</xdr:row>
      <xdr:rowOff>53521</xdr:rowOff>
    </xdr:to>
    <xdr:sp macro="" textlink="">
      <xdr:nvSpPr>
        <xdr:cNvPr id="716" name="楕円 715"/>
        <xdr:cNvSpPr/>
      </xdr:nvSpPr>
      <xdr:spPr>
        <a:xfrm>
          <a:off x="162687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146248</xdr:rowOff>
    </xdr:from>
    <xdr:ext cx="405111" cy="259045"/>
    <xdr:sp macro="" textlink="">
      <xdr:nvSpPr>
        <xdr:cNvPr id="717" name="【公民館】&#10;有形固定資産減価償却率該当値テキスト"/>
        <xdr:cNvSpPr txBox="1"/>
      </xdr:nvSpPr>
      <xdr:spPr>
        <a:xfrm>
          <a:off x="16357600" y="1711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156029</xdr:rowOff>
    </xdr:from>
    <xdr:to>
      <xdr:col>81</xdr:col>
      <xdr:colOff>101600</xdr:colOff>
      <xdr:row>101</xdr:row>
      <xdr:rowOff>86179</xdr:rowOff>
    </xdr:to>
    <xdr:sp macro="" textlink="">
      <xdr:nvSpPr>
        <xdr:cNvPr id="718" name="楕円 717"/>
        <xdr:cNvSpPr/>
      </xdr:nvSpPr>
      <xdr:spPr>
        <a:xfrm>
          <a:off x="15430500" y="173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2721</xdr:rowOff>
    </xdr:from>
    <xdr:to>
      <xdr:col>85</xdr:col>
      <xdr:colOff>127000</xdr:colOff>
      <xdr:row>101</xdr:row>
      <xdr:rowOff>35379</xdr:rowOff>
    </xdr:to>
    <xdr:cxnSp macro="">
      <xdr:nvCxnSpPr>
        <xdr:cNvPr id="719" name="直線コネクタ 718"/>
        <xdr:cNvCxnSpPr/>
      </xdr:nvCxnSpPr>
      <xdr:spPr>
        <a:xfrm flipV="1">
          <a:off x="15481300" y="17319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17236</xdr:rowOff>
    </xdr:from>
    <xdr:to>
      <xdr:col>76</xdr:col>
      <xdr:colOff>165100</xdr:colOff>
      <xdr:row>101</xdr:row>
      <xdr:rowOff>118836</xdr:rowOff>
    </xdr:to>
    <xdr:sp macro="" textlink="">
      <xdr:nvSpPr>
        <xdr:cNvPr id="720" name="楕円 719"/>
        <xdr:cNvSpPr/>
      </xdr:nvSpPr>
      <xdr:spPr>
        <a:xfrm>
          <a:off x="14541500" y="1733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35379</xdr:rowOff>
    </xdr:from>
    <xdr:to>
      <xdr:col>81</xdr:col>
      <xdr:colOff>50800</xdr:colOff>
      <xdr:row>101</xdr:row>
      <xdr:rowOff>68036</xdr:rowOff>
    </xdr:to>
    <xdr:cxnSp macro="">
      <xdr:nvCxnSpPr>
        <xdr:cNvPr id="721" name="直線コネクタ 720"/>
        <xdr:cNvCxnSpPr/>
      </xdr:nvCxnSpPr>
      <xdr:spPr>
        <a:xfrm flipV="1">
          <a:off x="14592300" y="17351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22" name="楕円 721"/>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68036</xdr:rowOff>
    </xdr:from>
    <xdr:to>
      <xdr:col>76</xdr:col>
      <xdr:colOff>114300</xdr:colOff>
      <xdr:row>106</xdr:row>
      <xdr:rowOff>23949</xdr:rowOff>
    </xdr:to>
    <xdr:cxnSp macro="">
      <xdr:nvCxnSpPr>
        <xdr:cNvPr id="723" name="直線コネクタ 722"/>
        <xdr:cNvCxnSpPr/>
      </xdr:nvCxnSpPr>
      <xdr:spPr>
        <a:xfrm flipV="1">
          <a:off x="13703300" y="17384486"/>
          <a:ext cx="889000" cy="8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724"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25"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726"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102706</xdr:rowOff>
    </xdr:from>
    <xdr:ext cx="405111" cy="259045"/>
    <xdr:sp macro="" textlink="">
      <xdr:nvSpPr>
        <xdr:cNvPr id="727" name="n_1mainValue【公民館】&#10;有形固定資産減価償却率"/>
        <xdr:cNvSpPr txBox="1"/>
      </xdr:nvSpPr>
      <xdr:spPr>
        <a:xfrm>
          <a:off x="15266044" y="17076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135363</xdr:rowOff>
    </xdr:from>
    <xdr:ext cx="405111" cy="259045"/>
    <xdr:sp macro="" textlink="">
      <xdr:nvSpPr>
        <xdr:cNvPr id="728" name="n_2mainValue【公民館】&#10;有形固定資産減価償却率"/>
        <xdr:cNvSpPr txBox="1"/>
      </xdr:nvSpPr>
      <xdr:spPr>
        <a:xfrm>
          <a:off x="14389744" y="1710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729" name="n_3mainValue【公民館】&#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3" name="直線コネクタ 75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5" name="直線コネクタ 75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57" name="直線コネクタ 75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58"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9" name="フローチャート: 判断 75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0" name="フローチャート: 判断 75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1" name="フローチャート: 判断 76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2" name="フローチャート: 判断 76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38354</xdr:rowOff>
    </xdr:from>
    <xdr:to>
      <xdr:col>116</xdr:col>
      <xdr:colOff>114300</xdr:colOff>
      <xdr:row>108</xdr:row>
      <xdr:rowOff>139954</xdr:rowOff>
    </xdr:to>
    <xdr:sp macro="" textlink="">
      <xdr:nvSpPr>
        <xdr:cNvPr id="768" name="楕円 767"/>
        <xdr:cNvSpPr/>
      </xdr:nvSpPr>
      <xdr:spPr>
        <a:xfrm>
          <a:off x="22110700" y="185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124731</xdr:rowOff>
    </xdr:from>
    <xdr:ext cx="469744" cy="259045"/>
    <xdr:sp macro="" textlink="">
      <xdr:nvSpPr>
        <xdr:cNvPr id="769" name="【公民館】&#10;一人当たり面積該当値テキスト"/>
        <xdr:cNvSpPr txBox="1"/>
      </xdr:nvSpPr>
      <xdr:spPr>
        <a:xfrm>
          <a:off x="22199600" y="184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39115</xdr:rowOff>
    </xdr:from>
    <xdr:to>
      <xdr:col>112</xdr:col>
      <xdr:colOff>38100</xdr:colOff>
      <xdr:row>108</xdr:row>
      <xdr:rowOff>140715</xdr:rowOff>
    </xdr:to>
    <xdr:sp macro="" textlink="">
      <xdr:nvSpPr>
        <xdr:cNvPr id="770" name="楕円 769"/>
        <xdr:cNvSpPr/>
      </xdr:nvSpPr>
      <xdr:spPr>
        <a:xfrm>
          <a:off x="21272500" y="185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89154</xdr:rowOff>
    </xdr:from>
    <xdr:to>
      <xdr:col>116</xdr:col>
      <xdr:colOff>63500</xdr:colOff>
      <xdr:row>108</xdr:row>
      <xdr:rowOff>89915</xdr:rowOff>
    </xdr:to>
    <xdr:cxnSp macro="">
      <xdr:nvCxnSpPr>
        <xdr:cNvPr id="771" name="直線コネクタ 770"/>
        <xdr:cNvCxnSpPr/>
      </xdr:nvCxnSpPr>
      <xdr:spPr>
        <a:xfrm flipV="1">
          <a:off x="21323300" y="1860575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39878</xdr:rowOff>
    </xdr:from>
    <xdr:to>
      <xdr:col>107</xdr:col>
      <xdr:colOff>101600</xdr:colOff>
      <xdr:row>108</xdr:row>
      <xdr:rowOff>141478</xdr:rowOff>
    </xdr:to>
    <xdr:sp macro="" textlink="">
      <xdr:nvSpPr>
        <xdr:cNvPr id="772" name="楕円 771"/>
        <xdr:cNvSpPr/>
      </xdr:nvSpPr>
      <xdr:spPr>
        <a:xfrm>
          <a:off x="20383500" y="185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89915</xdr:rowOff>
    </xdr:from>
    <xdr:to>
      <xdr:col>111</xdr:col>
      <xdr:colOff>177800</xdr:colOff>
      <xdr:row>108</xdr:row>
      <xdr:rowOff>90678</xdr:rowOff>
    </xdr:to>
    <xdr:cxnSp macro="">
      <xdr:nvCxnSpPr>
        <xdr:cNvPr id="773" name="直線コネクタ 772"/>
        <xdr:cNvCxnSpPr/>
      </xdr:nvCxnSpPr>
      <xdr:spPr>
        <a:xfrm flipV="1">
          <a:off x="20434300" y="1860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164085</xdr:rowOff>
    </xdr:from>
    <xdr:to>
      <xdr:col>102</xdr:col>
      <xdr:colOff>165100</xdr:colOff>
      <xdr:row>108</xdr:row>
      <xdr:rowOff>94235</xdr:rowOff>
    </xdr:to>
    <xdr:sp macro="" textlink="">
      <xdr:nvSpPr>
        <xdr:cNvPr id="774" name="楕円 773"/>
        <xdr:cNvSpPr/>
      </xdr:nvSpPr>
      <xdr:spPr>
        <a:xfrm>
          <a:off x="19494500" y="185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43435</xdr:rowOff>
    </xdr:from>
    <xdr:to>
      <xdr:col>107</xdr:col>
      <xdr:colOff>50800</xdr:colOff>
      <xdr:row>108</xdr:row>
      <xdr:rowOff>90678</xdr:rowOff>
    </xdr:to>
    <xdr:cxnSp macro="">
      <xdr:nvCxnSpPr>
        <xdr:cNvPr id="775" name="直線コネクタ 774"/>
        <xdr:cNvCxnSpPr/>
      </xdr:nvCxnSpPr>
      <xdr:spPr>
        <a:xfrm>
          <a:off x="19545300" y="18560035"/>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76"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77"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78"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131842</xdr:rowOff>
    </xdr:from>
    <xdr:ext cx="469744" cy="259045"/>
    <xdr:sp macro="" textlink="">
      <xdr:nvSpPr>
        <xdr:cNvPr id="779" name="n_1mainValue【公民館】&#10;一人当たり面積"/>
        <xdr:cNvSpPr txBox="1"/>
      </xdr:nvSpPr>
      <xdr:spPr>
        <a:xfrm>
          <a:off x="21075727"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132605</xdr:rowOff>
    </xdr:from>
    <xdr:ext cx="469744" cy="259045"/>
    <xdr:sp macro="" textlink="">
      <xdr:nvSpPr>
        <xdr:cNvPr id="780" name="n_2mainValue【公民館】&#10;一人当たり面積"/>
        <xdr:cNvSpPr txBox="1"/>
      </xdr:nvSpPr>
      <xdr:spPr>
        <a:xfrm>
          <a:off x="20199427"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85362</xdr:rowOff>
    </xdr:from>
    <xdr:ext cx="469744" cy="259045"/>
    <xdr:sp macro="" textlink="">
      <xdr:nvSpPr>
        <xdr:cNvPr id="781" name="n_3mainValue【公民館】&#10;一人当たり面積"/>
        <xdr:cNvSpPr txBox="1"/>
      </xdr:nvSpPr>
      <xdr:spPr>
        <a:xfrm>
          <a:off x="19310427" y="1860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道路は有形固定資産減価償却率が類似団体内平均値</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全国、沖縄県平均を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理由としては</a:t>
          </a:r>
          <a:r>
            <a:rPr kumimoji="1" lang="ja-JP" altLang="en-US" sz="1100">
              <a:solidFill>
                <a:sysClr val="windowText" lastClr="000000"/>
              </a:solidFill>
              <a:effectLst/>
              <a:latin typeface="+mn-lt"/>
              <a:ea typeface="+mn-ea"/>
              <a:cs typeface="+mn-cs"/>
            </a:rPr>
            <a:t>農道等の道路をメインに整備を行っている為である。現在償却率が改善できる程の大規模な道路工事は予定されていない為今後も数値の改善は見込めない。</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公営住宅については、平成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年に仲宗根団地、平成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年度に兼次第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団地を建築した要因により類似団体内平均値、全国平均を下回っている。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湧川団地の建替えを予定している。</a:t>
          </a:r>
          <a:endParaRPr lang="ja-JP" altLang="ja-JP" sz="1400">
            <a:effectLst/>
          </a:endParaRPr>
        </a:p>
        <a:p>
          <a:r>
            <a:rPr kumimoji="1" lang="ja-JP" altLang="ja-JP" sz="1100">
              <a:solidFill>
                <a:schemeClr val="dk1"/>
              </a:solidFill>
              <a:effectLst/>
              <a:latin typeface="+mn-lt"/>
              <a:ea typeface="+mn-ea"/>
              <a:cs typeface="+mn-cs"/>
            </a:rPr>
            <a:t>港湾・漁港は現在今帰仁村には、運天、古宇利の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つの漁港がある。漁村再生交付金事業にて運天漁港の整備を進めており今後有形固定資産減価償却率の低下が認められる。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認定こども園・保育所・幼稚園は平成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年度より公立保育所を２つ、幼稚園を２つ閉園し新たに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つの民間保育所を開設した。平成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年度に認定こども園も開園を予定しており、それに伴い公立幼稚園を全て閉園、公立保育所を１つ閉園となってる。そのため有形固定資産減価償却率は下がる傾向にある。</a:t>
          </a:r>
          <a:endParaRPr lang="ja-JP" altLang="ja-JP" sz="1400">
            <a:effectLst/>
          </a:endParaRPr>
        </a:p>
        <a:p>
          <a:r>
            <a:rPr kumimoji="1" lang="ja-JP" altLang="ja-JP" sz="1100">
              <a:solidFill>
                <a:schemeClr val="dk1"/>
              </a:solidFill>
              <a:effectLst/>
              <a:latin typeface="+mn-lt"/>
              <a:ea typeface="+mn-ea"/>
              <a:cs typeface="+mn-cs"/>
            </a:rPr>
            <a:t>学校施設は平成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年に統合中学校を開校、平成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古宇利小学校を廃校し村立天底小学校と統合するなど施設の統廃合を進めてきている。それにより類似団体内平均値より低い数値となっている。今後は今帰仁小学校の大規模修繕なども予定しているため有形固定資産減価償却率は下がると予想される。</a:t>
          </a:r>
          <a:endParaRPr lang="ja-JP" altLang="ja-JP" sz="1400">
            <a:effectLst/>
          </a:endParaRPr>
        </a:p>
        <a:p>
          <a:r>
            <a:rPr kumimoji="1" lang="ja-JP" altLang="ja-JP" sz="1100">
              <a:solidFill>
                <a:schemeClr val="dk1"/>
              </a:solidFill>
              <a:effectLst/>
              <a:latin typeface="+mn-lt"/>
              <a:ea typeface="+mn-ea"/>
              <a:cs typeface="+mn-cs"/>
            </a:rPr>
            <a:t>公民館の建替えは補助金もなく、また維持管理費に充当できる財源も限られている為、大規模な修繕や建替えは難しい</a:t>
          </a:r>
          <a:r>
            <a:rPr kumimoji="1" lang="ja-JP" altLang="en-US" sz="1100">
              <a:solidFill>
                <a:schemeClr val="dk1"/>
              </a:solidFill>
              <a:effectLst/>
              <a:latin typeface="+mn-lt"/>
              <a:ea typeface="+mn-ea"/>
              <a:cs typeface="+mn-cs"/>
            </a:rPr>
            <a:t>と考える。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9,411
9,368
39.93
7,186,033
6,929,645
231,760
2,998,046
3,023,786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170724</xdr:rowOff>
    </xdr:from>
    <xdr:to>
      <xdr:col>24</xdr:col>
      <xdr:colOff>114300</xdr:colOff>
      <xdr:row>35</xdr:row>
      <xdr:rowOff>100874</xdr:rowOff>
    </xdr:to>
    <xdr:sp macro="" textlink="">
      <xdr:nvSpPr>
        <xdr:cNvPr id="72" name="楕円 71"/>
        <xdr:cNvSpPr/>
      </xdr:nvSpPr>
      <xdr:spPr>
        <a:xfrm>
          <a:off x="4584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22151</xdr:rowOff>
    </xdr:from>
    <xdr:ext cx="405111" cy="259045"/>
    <xdr:sp macro="" textlink="">
      <xdr:nvSpPr>
        <xdr:cNvPr id="73" name="【図書館】&#10;有形固定資産減価償却率該当値テキスト"/>
        <xdr:cNvSpPr txBox="1"/>
      </xdr:nvSpPr>
      <xdr:spPr>
        <a:xfrm>
          <a:off x="4673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35197</xdr:rowOff>
    </xdr:from>
    <xdr:to>
      <xdr:col>20</xdr:col>
      <xdr:colOff>38100</xdr:colOff>
      <xdr:row>35</xdr:row>
      <xdr:rowOff>136797</xdr:rowOff>
    </xdr:to>
    <xdr:sp macro="" textlink="">
      <xdr:nvSpPr>
        <xdr:cNvPr id="74" name="楕円 73"/>
        <xdr:cNvSpPr/>
      </xdr:nvSpPr>
      <xdr:spPr>
        <a:xfrm>
          <a:off x="3746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50074</xdr:rowOff>
    </xdr:from>
    <xdr:to>
      <xdr:col>24</xdr:col>
      <xdr:colOff>63500</xdr:colOff>
      <xdr:row>35</xdr:row>
      <xdr:rowOff>85997</xdr:rowOff>
    </xdr:to>
    <xdr:cxnSp macro="">
      <xdr:nvCxnSpPr>
        <xdr:cNvPr id="75" name="直線コネクタ 74"/>
        <xdr:cNvCxnSpPr/>
      </xdr:nvCxnSpPr>
      <xdr:spPr>
        <a:xfrm flipV="1">
          <a:off x="3797300" y="60508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67854</xdr:rowOff>
    </xdr:from>
    <xdr:to>
      <xdr:col>15</xdr:col>
      <xdr:colOff>101600</xdr:colOff>
      <xdr:row>35</xdr:row>
      <xdr:rowOff>169454</xdr:rowOff>
    </xdr:to>
    <xdr:sp macro="" textlink="">
      <xdr:nvSpPr>
        <xdr:cNvPr id="76" name="楕円 75"/>
        <xdr:cNvSpPr/>
      </xdr:nvSpPr>
      <xdr:spPr>
        <a:xfrm>
          <a:off x="2857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85997</xdr:rowOff>
    </xdr:from>
    <xdr:to>
      <xdr:col>19</xdr:col>
      <xdr:colOff>177800</xdr:colOff>
      <xdr:row>35</xdr:row>
      <xdr:rowOff>118654</xdr:rowOff>
    </xdr:to>
    <xdr:cxnSp macro="">
      <xdr:nvCxnSpPr>
        <xdr:cNvPr id="77" name="直線コネクタ 76"/>
        <xdr:cNvCxnSpPr/>
      </xdr:nvCxnSpPr>
      <xdr:spPr>
        <a:xfrm flipV="1">
          <a:off x="2908300" y="60867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92347</xdr:rowOff>
    </xdr:from>
    <xdr:to>
      <xdr:col>10</xdr:col>
      <xdr:colOff>165100</xdr:colOff>
      <xdr:row>36</xdr:row>
      <xdr:rowOff>22497</xdr:rowOff>
    </xdr:to>
    <xdr:sp macro="" textlink="">
      <xdr:nvSpPr>
        <xdr:cNvPr id="78" name="楕円 77"/>
        <xdr:cNvSpPr/>
      </xdr:nvSpPr>
      <xdr:spPr>
        <a:xfrm>
          <a:off x="196850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118654</xdr:rowOff>
    </xdr:from>
    <xdr:to>
      <xdr:col>15</xdr:col>
      <xdr:colOff>50800</xdr:colOff>
      <xdr:row>35</xdr:row>
      <xdr:rowOff>143147</xdr:rowOff>
    </xdr:to>
    <xdr:cxnSp macro="">
      <xdr:nvCxnSpPr>
        <xdr:cNvPr id="79" name="直線コネクタ 78"/>
        <xdr:cNvCxnSpPr/>
      </xdr:nvCxnSpPr>
      <xdr:spPr>
        <a:xfrm flipV="1">
          <a:off x="2019300" y="61194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153324</xdr:rowOff>
    </xdr:from>
    <xdr:ext cx="405111" cy="259045"/>
    <xdr:sp macro="" textlink="">
      <xdr:nvSpPr>
        <xdr:cNvPr id="83" name="n_1mainValue【図書館】&#10;有形固定資産減価償却率"/>
        <xdr:cNvSpPr txBox="1"/>
      </xdr:nvSpPr>
      <xdr:spPr>
        <a:xfrm>
          <a:off x="35820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14531</xdr:rowOff>
    </xdr:from>
    <xdr:ext cx="405111" cy="259045"/>
    <xdr:sp macro="" textlink="">
      <xdr:nvSpPr>
        <xdr:cNvPr id="84" name="n_2mainValue【図書館】&#10;有形固定資産減価償却率"/>
        <xdr:cNvSpPr txBox="1"/>
      </xdr:nvSpPr>
      <xdr:spPr>
        <a:xfrm>
          <a:off x="2705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39024</xdr:rowOff>
    </xdr:from>
    <xdr:ext cx="405111" cy="259045"/>
    <xdr:sp macro="" textlink="">
      <xdr:nvSpPr>
        <xdr:cNvPr id="85" name="n_3mainValue【図書館】&#10;有形固定資産減価償却率"/>
        <xdr:cNvSpPr txBox="1"/>
      </xdr:nvSpPr>
      <xdr:spPr>
        <a:xfrm>
          <a:off x="1816744"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2" name="楕円 121"/>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3"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132842</xdr:rowOff>
    </xdr:from>
    <xdr:to>
      <xdr:col>50</xdr:col>
      <xdr:colOff>165100</xdr:colOff>
      <xdr:row>40</xdr:row>
      <xdr:rowOff>62992</xdr:rowOff>
    </xdr:to>
    <xdr:sp macro="" textlink="">
      <xdr:nvSpPr>
        <xdr:cNvPr id="124" name="楕円 123"/>
        <xdr:cNvSpPr/>
      </xdr:nvSpPr>
      <xdr:spPr>
        <a:xfrm>
          <a:off x="9588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12192</xdr:rowOff>
    </xdr:to>
    <xdr:cxnSp macro="">
      <xdr:nvCxnSpPr>
        <xdr:cNvPr id="125" name="直線コネクタ 124"/>
        <xdr:cNvCxnSpPr/>
      </xdr:nvCxnSpPr>
      <xdr:spPr>
        <a:xfrm flipV="1">
          <a:off x="9639300" y="6865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26" name="楕円 125"/>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xdr:rowOff>
    </xdr:from>
    <xdr:to>
      <xdr:col>50</xdr:col>
      <xdr:colOff>114300</xdr:colOff>
      <xdr:row>41</xdr:row>
      <xdr:rowOff>5334</xdr:rowOff>
    </xdr:to>
    <xdr:cxnSp macro="">
      <xdr:nvCxnSpPr>
        <xdr:cNvPr id="127" name="直線コネクタ 126"/>
        <xdr:cNvCxnSpPr/>
      </xdr:nvCxnSpPr>
      <xdr:spPr>
        <a:xfrm flipV="1">
          <a:off x="8750300" y="687019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125984</xdr:rowOff>
    </xdr:from>
    <xdr:to>
      <xdr:col>41</xdr:col>
      <xdr:colOff>101600</xdr:colOff>
      <xdr:row>41</xdr:row>
      <xdr:rowOff>56134</xdr:rowOff>
    </xdr:to>
    <xdr:sp macro="" textlink="">
      <xdr:nvSpPr>
        <xdr:cNvPr id="128" name="楕円 127"/>
        <xdr:cNvSpPr/>
      </xdr:nvSpPr>
      <xdr:spPr>
        <a:xfrm>
          <a:off x="7810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5334</xdr:rowOff>
    </xdr:to>
    <xdr:cxnSp macro="">
      <xdr:nvCxnSpPr>
        <xdr:cNvPr id="129" name="直線コネクタ 128"/>
        <xdr:cNvCxnSpPr/>
      </xdr:nvCxnSpPr>
      <xdr:spPr>
        <a:xfrm>
          <a:off x="7861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54119</xdr:rowOff>
    </xdr:from>
    <xdr:ext cx="469744" cy="259045"/>
    <xdr:sp macro="" textlink="">
      <xdr:nvSpPr>
        <xdr:cNvPr id="133" name="n_1mainValue【図書館】&#10;一人当たり面積"/>
        <xdr:cNvSpPr txBox="1"/>
      </xdr:nvSpPr>
      <xdr:spPr>
        <a:xfrm>
          <a:off x="9391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34"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47261</xdr:rowOff>
    </xdr:from>
    <xdr:ext cx="469744" cy="259045"/>
    <xdr:sp macro="" textlink="">
      <xdr:nvSpPr>
        <xdr:cNvPr id="135" name="n_3mainValue【図書館】&#10;一人当たり面積"/>
        <xdr:cNvSpPr txBox="1"/>
      </xdr:nvSpPr>
      <xdr:spPr>
        <a:xfrm>
          <a:off x="7626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166" name="【体育館・プール】&#10;有形固定資産減価償却率平均値テキスト"/>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11249</xdr:rowOff>
    </xdr:from>
    <xdr:to>
      <xdr:col>24</xdr:col>
      <xdr:colOff>114300</xdr:colOff>
      <xdr:row>60</xdr:row>
      <xdr:rowOff>112849</xdr:rowOff>
    </xdr:to>
    <xdr:sp macro="" textlink="">
      <xdr:nvSpPr>
        <xdr:cNvPr id="176" name="楕円 175"/>
        <xdr:cNvSpPr/>
      </xdr:nvSpPr>
      <xdr:spPr>
        <a:xfrm>
          <a:off x="4584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161126</xdr:rowOff>
    </xdr:from>
    <xdr:ext cx="405111" cy="259045"/>
    <xdr:sp macro="" textlink="">
      <xdr:nvSpPr>
        <xdr:cNvPr id="177" name="【体育館・プール】&#10;有形固定資産減価償却率該当値テキスト"/>
        <xdr:cNvSpPr txBox="1"/>
      </xdr:nvSpPr>
      <xdr:spPr>
        <a:xfrm>
          <a:off x="4673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78" name="楕円 177"/>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97972</xdr:rowOff>
    </xdr:to>
    <xdr:cxnSp macro="">
      <xdr:nvCxnSpPr>
        <xdr:cNvPr id="179" name="直線コネクタ 178"/>
        <xdr:cNvCxnSpPr/>
      </xdr:nvCxnSpPr>
      <xdr:spPr>
        <a:xfrm flipV="1">
          <a:off x="3797300" y="103490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81462</xdr:rowOff>
    </xdr:from>
    <xdr:to>
      <xdr:col>15</xdr:col>
      <xdr:colOff>101600</xdr:colOff>
      <xdr:row>61</xdr:row>
      <xdr:rowOff>11612</xdr:rowOff>
    </xdr:to>
    <xdr:sp macro="" textlink="">
      <xdr:nvSpPr>
        <xdr:cNvPr id="180" name="楕円 179"/>
        <xdr:cNvSpPr/>
      </xdr:nvSpPr>
      <xdr:spPr>
        <a:xfrm>
          <a:off x="2857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97972</xdr:rowOff>
    </xdr:from>
    <xdr:to>
      <xdr:col>19</xdr:col>
      <xdr:colOff>177800</xdr:colOff>
      <xdr:row>60</xdr:row>
      <xdr:rowOff>132262</xdr:rowOff>
    </xdr:to>
    <xdr:cxnSp macro="">
      <xdr:nvCxnSpPr>
        <xdr:cNvPr id="181" name="直線コネクタ 180"/>
        <xdr:cNvCxnSpPr/>
      </xdr:nvCxnSpPr>
      <xdr:spPr>
        <a:xfrm flipV="1">
          <a:off x="2908300" y="1038497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182" name="楕円 181"/>
        <xdr:cNvSpPr/>
      </xdr:nvSpPr>
      <xdr:spPr>
        <a:xfrm>
          <a:off x="196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60</xdr:row>
      <xdr:rowOff>132262</xdr:rowOff>
    </xdr:to>
    <xdr:cxnSp macro="">
      <xdr:nvCxnSpPr>
        <xdr:cNvPr id="183" name="直線コネクタ 182"/>
        <xdr:cNvCxnSpPr/>
      </xdr:nvCxnSpPr>
      <xdr:spPr>
        <a:xfrm>
          <a:off x="2019300" y="1033925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33037</xdr:rowOff>
    </xdr:from>
    <xdr:ext cx="405111" cy="259045"/>
    <xdr:sp macro="" textlink="">
      <xdr:nvSpPr>
        <xdr:cNvPr id="184" name="n_1aveValue【体育館・プー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5"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6"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139899</xdr:rowOff>
    </xdr:from>
    <xdr:ext cx="405111" cy="259045"/>
    <xdr:sp macro="" textlink="">
      <xdr:nvSpPr>
        <xdr:cNvPr id="187" name="n_1mainValue【体育館・プール】&#10;有形固定資産減価償却率"/>
        <xdr:cNvSpPr txBox="1"/>
      </xdr:nvSpPr>
      <xdr:spPr>
        <a:xfrm>
          <a:off x="3582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88" name="n_2mainValue【体育館・プール】&#10;有形固定資産減価償却率"/>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94178</xdr:rowOff>
    </xdr:from>
    <xdr:ext cx="405111" cy="259045"/>
    <xdr:sp macro="" textlink="">
      <xdr:nvSpPr>
        <xdr:cNvPr id="189" name="n_3mainValue【体育館・プール】&#10;有形固定資産減価償却率"/>
        <xdr:cNvSpPr txBox="1"/>
      </xdr:nvSpPr>
      <xdr:spPr>
        <a:xfrm>
          <a:off x="1816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18"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228" name="楕円 227"/>
        <xdr:cNvSpPr/>
      </xdr:nvSpPr>
      <xdr:spPr>
        <a:xfrm>
          <a:off x="10426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140987</xdr:rowOff>
    </xdr:from>
    <xdr:ext cx="469744" cy="259045"/>
    <xdr:sp macro="" textlink="">
      <xdr:nvSpPr>
        <xdr:cNvPr id="229" name="【体育館・プール】&#10;一人当たり面積該当値テキスト"/>
        <xdr:cNvSpPr txBox="1"/>
      </xdr:nvSpPr>
      <xdr:spPr>
        <a:xfrm>
          <a:off x="1051560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165608</xdr:rowOff>
    </xdr:from>
    <xdr:to>
      <xdr:col>50</xdr:col>
      <xdr:colOff>165100</xdr:colOff>
      <xdr:row>62</xdr:row>
      <xdr:rowOff>95758</xdr:rowOff>
    </xdr:to>
    <xdr:sp macro="" textlink="">
      <xdr:nvSpPr>
        <xdr:cNvPr id="230" name="楕円 229"/>
        <xdr:cNvSpPr/>
      </xdr:nvSpPr>
      <xdr:spPr>
        <a:xfrm>
          <a:off x="9588500" y="106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41910</xdr:rowOff>
    </xdr:from>
    <xdr:to>
      <xdr:col>55</xdr:col>
      <xdr:colOff>0</xdr:colOff>
      <xdr:row>62</xdr:row>
      <xdr:rowOff>44958</xdr:rowOff>
    </xdr:to>
    <xdr:cxnSp macro="">
      <xdr:nvCxnSpPr>
        <xdr:cNvPr id="231" name="直線コネクタ 230"/>
        <xdr:cNvCxnSpPr/>
      </xdr:nvCxnSpPr>
      <xdr:spPr>
        <a:xfrm flipV="1">
          <a:off x="9639300" y="1067181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170180</xdr:rowOff>
    </xdr:from>
    <xdr:to>
      <xdr:col>46</xdr:col>
      <xdr:colOff>38100</xdr:colOff>
      <xdr:row>62</xdr:row>
      <xdr:rowOff>100330</xdr:rowOff>
    </xdr:to>
    <xdr:sp macro="" textlink="">
      <xdr:nvSpPr>
        <xdr:cNvPr id="232" name="楕円 231"/>
        <xdr:cNvSpPr/>
      </xdr:nvSpPr>
      <xdr:spPr>
        <a:xfrm>
          <a:off x="8699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44958</xdr:rowOff>
    </xdr:from>
    <xdr:to>
      <xdr:col>50</xdr:col>
      <xdr:colOff>114300</xdr:colOff>
      <xdr:row>62</xdr:row>
      <xdr:rowOff>49530</xdr:rowOff>
    </xdr:to>
    <xdr:cxnSp macro="">
      <xdr:nvCxnSpPr>
        <xdr:cNvPr id="233" name="直線コネクタ 232"/>
        <xdr:cNvCxnSpPr/>
      </xdr:nvCxnSpPr>
      <xdr:spPr>
        <a:xfrm flipV="1">
          <a:off x="8750300" y="106748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70358</xdr:rowOff>
    </xdr:from>
    <xdr:to>
      <xdr:col>41</xdr:col>
      <xdr:colOff>101600</xdr:colOff>
      <xdr:row>63</xdr:row>
      <xdr:rowOff>508</xdr:rowOff>
    </xdr:to>
    <xdr:sp macro="" textlink="">
      <xdr:nvSpPr>
        <xdr:cNvPr id="234" name="楕円 233"/>
        <xdr:cNvSpPr/>
      </xdr:nvSpPr>
      <xdr:spPr>
        <a:xfrm>
          <a:off x="7810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49530</xdr:rowOff>
    </xdr:from>
    <xdr:to>
      <xdr:col>45</xdr:col>
      <xdr:colOff>177800</xdr:colOff>
      <xdr:row>62</xdr:row>
      <xdr:rowOff>121158</xdr:rowOff>
    </xdr:to>
    <xdr:cxnSp macro="">
      <xdr:nvCxnSpPr>
        <xdr:cNvPr id="235" name="直線コネクタ 234"/>
        <xdr:cNvCxnSpPr/>
      </xdr:nvCxnSpPr>
      <xdr:spPr>
        <a:xfrm flipV="1">
          <a:off x="7861300" y="10679430"/>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36"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86885</xdr:rowOff>
    </xdr:from>
    <xdr:ext cx="469744" cy="259045"/>
    <xdr:sp macro="" textlink="">
      <xdr:nvSpPr>
        <xdr:cNvPr id="239" name="n_1mainValue【体育館・プール】&#10;一人当たり面積"/>
        <xdr:cNvSpPr txBox="1"/>
      </xdr:nvSpPr>
      <xdr:spPr>
        <a:xfrm>
          <a:off x="9391727" y="1071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91457</xdr:rowOff>
    </xdr:from>
    <xdr:ext cx="469744" cy="259045"/>
    <xdr:sp macro="" textlink="">
      <xdr:nvSpPr>
        <xdr:cNvPr id="240" name="n_2mainValue【体育館・プール】&#10;一人当たり面積"/>
        <xdr:cNvSpPr txBox="1"/>
      </xdr:nvSpPr>
      <xdr:spPr>
        <a:xfrm>
          <a:off x="85154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163085</xdr:rowOff>
    </xdr:from>
    <xdr:ext cx="469744" cy="259045"/>
    <xdr:sp macro="" textlink="">
      <xdr:nvSpPr>
        <xdr:cNvPr id="241" name="n_3mainValue【体育館・プール】&#10;一人当たり面積"/>
        <xdr:cNvSpPr txBox="1"/>
      </xdr:nvSpPr>
      <xdr:spPr>
        <a:xfrm>
          <a:off x="76264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8" name="直線コネクタ 2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9" name="テキスト ボックス 26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0" name="直線コネクタ 2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1" name="テキスト ボックス 2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2" name="直線コネクタ 2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3" name="テキスト ボックス 2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4" name="直線コネクタ 2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5" name="テキスト ボックス 2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6" name="直線コネクタ 2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7" name="テキスト ボックス 2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8" name="直線コネクタ 2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9" name="テキスト ボックス 27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83" name="直線コネクタ 282"/>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84"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85" name="直線コネクタ 284"/>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86"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7" name="直線コネクタ 28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288"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89" name="フローチャート: 判断 288"/>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90" name="フローチャート: 判断 289"/>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291" name="フローチャート: 判断 290"/>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292" name="フローチャート: 判断 291"/>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134801</xdr:rowOff>
    </xdr:from>
    <xdr:to>
      <xdr:col>24</xdr:col>
      <xdr:colOff>114300</xdr:colOff>
      <xdr:row>102</xdr:row>
      <xdr:rowOff>64951</xdr:rowOff>
    </xdr:to>
    <xdr:sp macro="" textlink="">
      <xdr:nvSpPr>
        <xdr:cNvPr id="298" name="楕円 297"/>
        <xdr:cNvSpPr/>
      </xdr:nvSpPr>
      <xdr:spPr>
        <a:xfrm>
          <a:off x="45847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157678</xdr:rowOff>
    </xdr:from>
    <xdr:ext cx="405111" cy="259045"/>
    <xdr:sp macro="" textlink="">
      <xdr:nvSpPr>
        <xdr:cNvPr id="299" name="【市民会館】&#10;有形固定資産減価償却率該当値テキスト"/>
        <xdr:cNvSpPr txBox="1"/>
      </xdr:nvSpPr>
      <xdr:spPr>
        <a:xfrm>
          <a:off x="4673600" y="1730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170724</xdr:rowOff>
    </xdr:from>
    <xdr:to>
      <xdr:col>20</xdr:col>
      <xdr:colOff>38100</xdr:colOff>
      <xdr:row>102</xdr:row>
      <xdr:rowOff>100874</xdr:rowOff>
    </xdr:to>
    <xdr:sp macro="" textlink="">
      <xdr:nvSpPr>
        <xdr:cNvPr id="300" name="楕円 299"/>
        <xdr:cNvSpPr/>
      </xdr:nvSpPr>
      <xdr:spPr>
        <a:xfrm>
          <a:off x="3746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14151</xdr:rowOff>
    </xdr:from>
    <xdr:to>
      <xdr:col>24</xdr:col>
      <xdr:colOff>63500</xdr:colOff>
      <xdr:row>102</xdr:row>
      <xdr:rowOff>50074</xdr:rowOff>
    </xdr:to>
    <xdr:cxnSp macro="">
      <xdr:nvCxnSpPr>
        <xdr:cNvPr id="301" name="直線コネクタ 300"/>
        <xdr:cNvCxnSpPr/>
      </xdr:nvCxnSpPr>
      <xdr:spPr>
        <a:xfrm flipV="1">
          <a:off x="3797300" y="175020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35198</xdr:rowOff>
    </xdr:from>
    <xdr:to>
      <xdr:col>15</xdr:col>
      <xdr:colOff>101600</xdr:colOff>
      <xdr:row>102</xdr:row>
      <xdr:rowOff>136798</xdr:rowOff>
    </xdr:to>
    <xdr:sp macro="" textlink="">
      <xdr:nvSpPr>
        <xdr:cNvPr id="302" name="楕円 301"/>
        <xdr:cNvSpPr/>
      </xdr:nvSpPr>
      <xdr:spPr>
        <a:xfrm>
          <a:off x="285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50074</xdr:rowOff>
    </xdr:from>
    <xdr:to>
      <xdr:col>19</xdr:col>
      <xdr:colOff>177800</xdr:colOff>
      <xdr:row>102</xdr:row>
      <xdr:rowOff>85998</xdr:rowOff>
    </xdr:to>
    <xdr:cxnSp macro="">
      <xdr:nvCxnSpPr>
        <xdr:cNvPr id="303" name="直線コネクタ 302"/>
        <xdr:cNvCxnSpPr/>
      </xdr:nvCxnSpPr>
      <xdr:spPr>
        <a:xfrm flipV="1">
          <a:off x="2908300" y="175379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907</xdr:rowOff>
    </xdr:from>
    <xdr:to>
      <xdr:col>10</xdr:col>
      <xdr:colOff>165100</xdr:colOff>
      <xdr:row>103</xdr:row>
      <xdr:rowOff>102507</xdr:rowOff>
    </xdr:to>
    <xdr:sp macro="" textlink="">
      <xdr:nvSpPr>
        <xdr:cNvPr id="304" name="楕円 303"/>
        <xdr:cNvSpPr/>
      </xdr:nvSpPr>
      <xdr:spPr>
        <a:xfrm>
          <a:off x="1968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85998</xdr:rowOff>
    </xdr:from>
    <xdr:to>
      <xdr:col>15</xdr:col>
      <xdr:colOff>50800</xdr:colOff>
      <xdr:row>103</xdr:row>
      <xdr:rowOff>51707</xdr:rowOff>
    </xdr:to>
    <xdr:cxnSp macro="">
      <xdr:nvCxnSpPr>
        <xdr:cNvPr id="305" name="直線コネクタ 304"/>
        <xdr:cNvCxnSpPr/>
      </xdr:nvCxnSpPr>
      <xdr:spPr>
        <a:xfrm flipV="1">
          <a:off x="2019300" y="1757389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10358</xdr:rowOff>
    </xdr:from>
    <xdr:ext cx="405111" cy="259045"/>
    <xdr:sp macro="" textlink="">
      <xdr:nvSpPr>
        <xdr:cNvPr id="306"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44648</xdr:rowOff>
    </xdr:from>
    <xdr:ext cx="405111" cy="259045"/>
    <xdr:sp macro="" textlink="">
      <xdr:nvSpPr>
        <xdr:cNvPr id="307"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124658</xdr:rowOff>
    </xdr:from>
    <xdr:ext cx="405111" cy="259045"/>
    <xdr:sp macro="" textlink="">
      <xdr:nvSpPr>
        <xdr:cNvPr id="308" name="n_3ave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117401</xdr:rowOff>
    </xdr:from>
    <xdr:ext cx="405111" cy="259045"/>
    <xdr:sp macro="" textlink="">
      <xdr:nvSpPr>
        <xdr:cNvPr id="309" name="n_1mainValue【市民会館】&#10;有形固定資産減価償却率"/>
        <xdr:cNvSpPr txBox="1"/>
      </xdr:nvSpPr>
      <xdr:spPr>
        <a:xfrm>
          <a:off x="35820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153325</xdr:rowOff>
    </xdr:from>
    <xdr:ext cx="405111" cy="259045"/>
    <xdr:sp macro="" textlink="">
      <xdr:nvSpPr>
        <xdr:cNvPr id="310" name="n_2mainValue【市民会館】&#10;有形固定資産減価償却率"/>
        <xdr:cNvSpPr txBox="1"/>
      </xdr:nvSpPr>
      <xdr:spPr>
        <a:xfrm>
          <a:off x="2705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119034</xdr:rowOff>
    </xdr:from>
    <xdr:ext cx="405111" cy="259045"/>
    <xdr:sp macro="" textlink="">
      <xdr:nvSpPr>
        <xdr:cNvPr id="311" name="n_3mainValue【市民会館】&#10;有形固定資産減価償却率"/>
        <xdr:cNvSpPr txBox="1"/>
      </xdr:nvSpPr>
      <xdr:spPr>
        <a:xfrm>
          <a:off x="1816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2" name="直線コネクタ 32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23" name="テキスト ボックス 32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24" name="直線コネクタ 32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25" name="テキスト ボックス 32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26" name="直線コネクタ 32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27" name="テキスト ボックス 32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28" name="直線コネクタ 32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29" name="テキスト ボックス 32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0" name="直線コネクタ 32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1" name="テキスト ボックス 33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2" name="直線コネクタ 33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33" name="テキスト ボックス 33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37" name="直線コネクタ 336"/>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38"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39" name="直線コネクタ 338"/>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40"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41" name="直線コネクタ 340"/>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144071</xdr:rowOff>
    </xdr:from>
    <xdr:ext cx="469744" cy="259045"/>
    <xdr:sp macro="" textlink="">
      <xdr:nvSpPr>
        <xdr:cNvPr id="342" name="【市民会館】&#10;一人当たり面積平均値テキスト"/>
        <xdr:cNvSpPr txBox="1"/>
      </xdr:nvSpPr>
      <xdr:spPr>
        <a:xfrm>
          <a:off x="10515600" y="1814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43" name="フローチャート: 判断 342"/>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44" name="フローチャート: 判断 343"/>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345" name="フローチャート: 判断 344"/>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346" name="フローチャート: 判断 345"/>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352" name="楕円 351"/>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81297</xdr:rowOff>
    </xdr:from>
    <xdr:ext cx="469744" cy="259045"/>
    <xdr:sp macro="" textlink="">
      <xdr:nvSpPr>
        <xdr:cNvPr id="353" name="【市民会館】&#10;一人当たり面積該当値テキスト"/>
        <xdr:cNvSpPr txBox="1"/>
      </xdr:nvSpPr>
      <xdr:spPr>
        <a:xfrm>
          <a:off x="10515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167458</xdr:rowOff>
    </xdr:from>
    <xdr:to>
      <xdr:col>50</xdr:col>
      <xdr:colOff>165100</xdr:colOff>
      <xdr:row>108</xdr:row>
      <xdr:rowOff>97608</xdr:rowOff>
    </xdr:to>
    <xdr:sp macro="" textlink="">
      <xdr:nvSpPr>
        <xdr:cNvPr id="354" name="楕円 353"/>
        <xdr:cNvSpPr/>
      </xdr:nvSpPr>
      <xdr:spPr>
        <a:xfrm>
          <a:off x="9588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45720</xdr:rowOff>
    </xdr:from>
    <xdr:to>
      <xdr:col>55</xdr:col>
      <xdr:colOff>0</xdr:colOff>
      <xdr:row>108</xdr:row>
      <xdr:rowOff>46808</xdr:rowOff>
    </xdr:to>
    <xdr:cxnSp macro="">
      <xdr:nvCxnSpPr>
        <xdr:cNvPr id="355" name="直線コネクタ 354"/>
        <xdr:cNvCxnSpPr/>
      </xdr:nvCxnSpPr>
      <xdr:spPr>
        <a:xfrm flipV="1">
          <a:off x="9639300" y="1856232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169636</xdr:rowOff>
    </xdr:from>
    <xdr:to>
      <xdr:col>46</xdr:col>
      <xdr:colOff>38100</xdr:colOff>
      <xdr:row>108</xdr:row>
      <xdr:rowOff>99786</xdr:rowOff>
    </xdr:to>
    <xdr:sp macro="" textlink="">
      <xdr:nvSpPr>
        <xdr:cNvPr id="356" name="楕円 355"/>
        <xdr:cNvSpPr/>
      </xdr:nvSpPr>
      <xdr:spPr>
        <a:xfrm>
          <a:off x="8699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46808</xdr:rowOff>
    </xdr:from>
    <xdr:to>
      <xdr:col>50</xdr:col>
      <xdr:colOff>114300</xdr:colOff>
      <xdr:row>108</xdr:row>
      <xdr:rowOff>48986</xdr:rowOff>
    </xdr:to>
    <xdr:cxnSp macro="">
      <xdr:nvCxnSpPr>
        <xdr:cNvPr id="357" name="直線コネクタ 356"/>
        <xdr:cNvCxnSpPr/>
      </xdr:nvCxnSpPr>
      <xdr:spPr>
        <a:xfrm flipV="1">
          <a:off x="8750300" y="1856340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169636</xdr:rowOff>
    </xdr:from>
    <xdr:to>
      <xdr:col>41</xdr:col>
      <xdr:colOff>101600</xdr:colOff>
      <xdr:row>108</xdr:row>
      <xdr:rowOff>99786</xdr:rowOff>
    </xdr:to>
    <xdr:sp macro="" textlink="">
      <xdr:nvSpPr>
        <xdr:cNvPr id="358" name="楕円 357"/>
        <xdr:cNvSpPr/>
      </xdr:nvSpPr>
      <xdr:spPr>
        <a:xfrm>
          <a:off x="7810500" y="185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48986</xdr:rowOff>
    </xdr:from>
    <xdr:to>
      <xdr:col>45</xdr:col>
      <xdr:colOff>177800</xdr:colOff>
      <xdr:row>108</xdr:row>
      <xdr:rowOff>48986</xdr:rowOff>
    </xdr:to>
    <xdr:cxnSp macro="">
      <xdr:nvCxnSpPr>
        <xdr:cNvPr id="359" name="直線コネクタ 358"/>
        <xdr:cNvCxnSpPr/>
      </xdr:nvCxnSpPr>
      <xdr:spPr>
        <a:xfrm>
          <a:off x="7861300" y="18565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379</xdr:rowOff>
    </xdr:from>
    <xdr:ext cx="469744" cy="259045"/>
    <xdr:sp macro="" textlink="">
      <xdr:nvSpPr>
        <xdr:cNvPr id="360"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142439</xdr:rowOff>
    </xdr:from>
    <xdr:ext cx="469744" cy="259045"/>
    <xdr:sp macro="" textlink="">
      <xdr:nvSpPr>
        <xdr:cNvPr id="361"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362"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88735</xdr:rowOff>
    </xdr:from>
    <xdr:ext cx="469744" cy="259045"/>
    <xdr:sp macro="" textlink="">
      <xdr:nvSpPr>
        <xdr:cNvPr id="363" name="n_1mainValue【市民会館】&#10;一人当たり面積"/>
        <xdr:cNvSpPr txBox="1"/>
      </xdr:nvSpPr>
      <xdr:spPr>
        <a:xfrm>
          <a:off x="9391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90913</xdr:rowOff>
    </xdr:from>
    <xdr:ext cx="469744" cy="259045"/>
    <xdr:sp macro="" textlink="">
      <xdr:nvSpPr>
        <xdr:cNvPr id="364" name="n_2mainValue【市民会館】&#10;一人当たり面積"/>
        <xdr:cNvSpPr txBox="1"/>
      </xdr:nvSpPr>
      <xdr:spPr>
        <a:xfrm>
          <a:off x="85154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90913</xdr:rowOff>
    </xdr:from>
    <xdr:ext cx="469744" cy="259045"/>
    <xdr:sp macro="" textlink="">
      <xdr:nvSpPr>
        <xdr:cNvPr id="365" name="n_3mainValue【市民会館】&#10;一人当たり面積"/>
        <xdr:cNvSpPr txBox="1"/>
      </xdr:nvSpPr>
      <xdr:spPr>
        <a:xfrm>
          <a:off x="7626427" y="186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390" name="直線コネクタ 389"/>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391"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392" name="直線コネクタ 391"/>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393"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394" name="直線コネクタ 393"/>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395"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96" name="フローチャート: 判断 395"/>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7" name="フローチャート: 判断 396"/>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398" name="フローチャート: 判断 397"/>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399" name="フローチャート: 判断 398"/>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05" name="楕円 404"/>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406" name="【一般廃棄物処理施設】&#10;有形固定資産減価償却率該当値テキスト"/>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23495</xdr:rowOff>
    </xdr:from>
    <xdr:to>
      <xdr:col>81</xdr:col>
      <xdr:colOff>101600</xdr:colOff>
      <xdr:row>38</xdr:row>
      <xdr:rowOff>125095</xdr:rowOff>
    </xdr:to>
    <xdr:sp macro="" textlink="">
      <xdr:nvSpPr>
        <xdr:cNvPr id="407" name="楕円 406"/>
        <xdr:cNvSpPr/>
      </xdr:nvSpPr>
      <xdr:spPr>
        <a:xfrm>
          <a:off x="15430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17145</xdr:rowOff>
    </xdr:from>
    <xdr:to>
      <xdr:col>85</xdr:col>
      <xdr:colOff>127000</xdr:colOff>
      <xdr:row>38</xdr:row>
      <xdr:rowOff>74295</xdr:rowOff>
    </xdr:to>
    <xdr:cxnSp macro="">
      <xdr:nvCxnSpPr>
        <xdr:cNvPr id="408" name="直線コネクタ 407"/>
        <xdr:cNvCxnSpPr/>
      </xdr:nvCxnSpPr>
      <xdr:spPr>
        <a:xfrm flipV="1">
          <a:off x="15481300" y="65322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86360</xdr:rowOff>
    </xdr:from>
    <xdr:to>
      <xdr:col>76</xdr:col>
      <xdr:colOff>165100</xdr:colOff>
      <xdr:row>39</xdr:row>
      <xdr:rowOff>16510</xdr:rowOff>
    </xdr:to>
    <xdr:sp macro="" textlink="">
      <xdr:nvSpPr>
        <xdr:cNvPr id="409" name="楕円 408"/>
        <xdr:cNvSpPr/>
      </xdr:nvSpPr>
      <xdr:spPr>
        <a:xfrm>
          <a:off x="14541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74295</xdr:rowOff>
    </xdr:from>
    <xdr:to>
      <xdr:col>81</xdr:col>
      <xdr:colOff>50800</xdr:colOff>
      <xdr:row>38</xdr:row>
      <xdr:rowOff>137160</xdr:rowOff>
    </xdr:to>
    <xdr:cxnSp macro="">
      <xdr:nvCxnSpPr>
        <xdr:cNvPr id="410" name="直線コネクタ 409"/>
        <xdr:cNvCxnSpPr/>
      </xdr:nvCxnSpPr>
      <xdr:spPr>
        <a:xfrm flipV="1">
          <a:off x="14592300" y="65893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411" name="n_1ave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2557</xdr:rowOff>
    </xdr:from>
    <xdr:ext cx="405111" cy="259045"/>
    <xdr:sp macro="" textlink="">
      <xdr:nvSpPr>
        <xdr:cNvPr id="412" name="n_2aveValue【一般廃棄物処理施設】&#10;有形固定資産減価償却率"/>
        <xdr:cNvSpPr txBox="1"/>
      </xdr:nvSpPr>
      <xdr:spPr>
        <a:xfrm>
          <a:off x="143897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111142</xdr:rowOff>
    </xdr:from>
    <xdr:ext cx="405111" cy="259045"/>
    <xdr:sp macro="" textlink="">
      <xdr:nvSpPr>
        <xdr:cNvPr id="413" name="n_3aveValue【一般廃棄物処理施設】&#10;有形固定資産減価償却率"/>
        <xdr:cNvSpPr txBox="1"/>
      </xdr:nvSpPr>
      <xdr:spPr>
        <a:xfrm>
          <a:off x="13500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116222</xdr:rowOff>
    </xdr:from>
    <xdr:ext cx="405111" cy="259045"/>
    <xdr:sp macro="" textlink="">
      <xdr:nvSpPr>
        <xdr:cNvPr id="414" name="n_1mainValue【一般廃棄物処理施設】&#10;有形固定資産減価償却率"/>
        <xdr:cNvSpPr txBox="1"/>
      </xdr:nvSpPr>
      <xdr:spPr>
        <a:xfrm>
          <a:off x="15266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7637</xdr:rowOff>
    </xdr:from>
    <xdr:ext cx="405111" cy="259045"/>
    <xdr:sp macro="" textlink="">
      <xdr:nvSpPr>
        <xdr:cNvPr id="415" name="n_2mainValue【一般廃棄物処理施設】&#10;有形固定資産減価償却率"/>
        <xdr:cNvSpPr txBox="1"/>
      </xdr:nvSpPr>
      <xdr:spPr>
        <a:xfrm>
          <a:off x="14389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6" name="直線コネクタ 42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7" name="テキスト ボックス 42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8" name="直線コネクタ 42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29" name="テキスト ボックス 42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0" name="直線コネクタ 42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1" name="テキスト ボックス 43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2" name="直線コネクタ 43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3" name="テキスト ボックス 43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4" name="直線コネクタ 43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5" name="テキスト ボックス 43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6" name="直線コネクタ 43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7" name="テキスト ボックス 43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9" name="テキスト ボックス 4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441" name="直線コネクタ 440"/>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442"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443" name="直線コネクタ 442"/>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444"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445" name="直線コネクタ 444"/>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11763</xdr:rowOff>
    </xdr:from>
    <xdr:ext cx="599010" cy="259045"/>
    <xdr:sp macro="" textlink="">
      <xdr:nvSpPr>
        <xdr:cNvPr id="446" name="【一般廃棄物処理施設】&#10;一人当たり有形固定資産（償却資産）額平均値テキスト"/>
        <xdr:cNvSpPr txBox="1"/>
      </xdr:nvSpPr>
      <xdr:spPr>
        <a:xfrm>
          <a:off x="22199600" y="669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447" name="フローチャート: 判断 446"/>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448" name="フローチャート: 判断 447"/>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449" name="フローチャート: 判断 448"/>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450" name="フローチャート: 判断 449"/>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150692</xdr:rowOff>
    </xdr:from>
    <xdr:to>
      <xdr:col>116</xdr:col>
      <xdr:colOff>114300</xdr:colOff>
      <xdr:row>38</xdr:row>
      <xdr:rowOff>80842</xdr:rowOff>
    </xdr:to>
    <xdr:sp macro="" textlink="">
      <xdr:nvSpPr>
        <xdr:cNvPr id="456" name="楕円 455"/>
        <xdr:cNvSpPr/>
      </xdr:nvSpPr>
      <xdr:spPr>
        <a:xfrm>
          <a:off x="22110700" y="64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2119</xdr:rowOff>
    </xdr:from>
    <xdr:ext cx="599010" cy="259045"/>
    <xdr:sp macro="" textlink="">
      <xdr:nvSpPr>
        <xdr:cNvPr id="457" name="【一般廃棄物処理施設】&#10;一人当たり有形固定資産（償却資産）額該当値テキスト"/>
        <xdr:cNvSpPr txBox="1"/>
      </xdr:nvSpPr>
      <xdr:spPr>
        <a:xfrm>
          <a:off x="22199600" y="634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157616</xdr:rowOff>
    </xdr:from>
    <xdr:to>
      <xdr:col>112</xdr:col>
      <xdr:colOff>38100</xdr:colOff>
      <xdr:row>38</xdr:row>
      <xdr:rowOff>87765</xdr:rowOff>
    </xdr:to>
    <xdr:sp macro="" textlink="">
      <xdr:nvSpPr>
        <xdr:cNvPr id="458" name="楕円 457"/>
        <xdr:cNvSpPr/>
      </xdr:nvSpPr>
      <xdr:spPr>
        <a:xfrm>
          <a:off x="21272500" y="6501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30042</xdr:rowOff>
    </xdr:from>
    <xdr:to>
      <xdr:col>116</xdr:col>
      <xdr:colOff>63500</xdr:colOff>
      <xdr:row>38</xdr:row>
      <xdr:rowOff>36966</xdr:rowOff>
    </xdr:to>
    <xdr:cxnSp macro="">
      <xdr:nvCxnSpPr>
        <xdr:cNvPr id="459" name="直線コネクタ 458"/>
        <xdr:cNvCxnSpPr/>
      </xdr:nvCxnSpPr>
      <xdr:spPr>
        <a:xfrm flipV="1">
          <a:off x="21323300" y="6545142"/>
          <a:ext cx="8382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4379</xdr:rowOff>
    </xdr:from>
    <xdr:to>
      <xdr:col>107</xdr:col>
      <xdr:colOff>101600</xdr:colOff>
      <xdr:row>38</xdr:row>
      <xdr:rowOff>105979</xdr:rowOff>
    </xdr:to>
    <xdr:sp macro="" textlink="">
      <xdr:nvSpPr>
        <xdr:cNvPr id="460" name="楕円 459"/>
        <xdr:cNvSpPr/>
      </xdr:nvSpPr>
      <xdr:spPr>
        <a:xfrm>
          <a:off x="20383500" y="65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36966</xdr:rowOff>
    </xdr:from>
    <xdr:to>
      <xdr:col>111</xdr:col>
      <xdr:colOff>177800</xdr:colOff>
      <xdr:row>38</xdr:row>
      <xdr:rowOff>55179</xdr:rowOff>
    </xdr:to>
    <xdr:cxnSp macro="">
      <xdr:nvCxnSpPr>
        <xdr:cNvPr id="461" name="直線コネクタ 460"/>
        <xdr:cNvCxnSpPr/>
      </xdr:nvCxnSpPr>
      <xdr:spPr>
        <a:xfrm flipV="1">
          <a:off x="20434300" y="6552066"/>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947</xdr:rowOff>
    </xdr:from>
    <xdr:ext cx="599010" cy="259045"/>
    <xdr:sp macro="" textlink="">
      <xdr:nvSpPr>
        <xdr:cNvPr id="462" name="n_1aveValue【一般廃棄物処理施設】&#10;一人当たり有形固定資産（償却資産）額"/>
        <xdr:cNvSpPr txBox="1"/>
      </xdr:nvSpPr>
      <xdr:spPr>
        <a:xfrm>
          <a:off x="210110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126376</xdr:rowOff>
    </xdr:from>
    <xdr:ext cx="599010" cy="259045"/>
    <xdr:sp macro="" textlink="">
      <xdr:nvSpPr>
        <xdr:cNvPr id="463" name="n_2aveValue【一般廃棄物処理施設】&#10;一人当たり有形固定資産（償却資産）額"/>
        <xdr:cNvSpPr txBox="1"/>
      </xdr:nvSpPr>
      <xdr:spPr>
        <a:xfrm>
          <a:off x="20134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78203</xdr:rowOff>
    </xdr:from>
    <xdr:ext cx="599010" cy="259045"/>
    <xdr:sp macro="" textlink="">
      <xdr:nvSpPr>
        <xdr:cNvPr id="464" name="n_3aveValue【一般廃棄物処理施設】&#10;一人当たり有形固定資産（償却資産）額"/>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104293</xdr:rowOff>
    </xdr:from>
    <xdr:ext cx="599010" cy="259045"/>
    <xdr:sp macro="" textlink="">
      <xdr:nvSpPr>
        <xdr:cNvPr id="465" name="n_1mainValue【一般廃棄物処理施設】&#10;一人当たり有形固定資産（償却資産）額"/>
        <xdr:cNvSpPr txBox="1"/>
      </xdr:nvSpPr>
      <xdr:spPr>
        <a:xfrm>
          <a:off x="21011095" y="627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122505</xdr:rowOff>
    </xdr:from>
    <xdr:ext cx="599010" cy="259045"/>
    <xdr:sp macro="" textlink="">
      <xdr:nvSpPr>
        <xdr:cNvPr id="466" name="n_2mainValue【一般廃棄物処理施設】&#10;一人当たり有形固定資産（償却資産）額"/>
        <xdr:cNvSpPr txBox="1"/>
      </xdr:nvSpPr>
      <xdr:spPr>
        <a:xfrm>
          <a:off x="20134795" y="629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7" name="直線コネクタ 4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8" name="テキスト ボックス 477"/>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9" name="直線コネクタ 4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0" name="テキスト ボックス 4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1" name="直線コネクタ 4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2" name="テキスト ボックス 4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3" name="直線コネクタ 4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4" name="テキスト ボックス 4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5" name="直線コネクタ 4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6" name="テキスト ボックス 48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90" name="直線コネクタ 489"/>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91"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92" name="直線コネクタ 491"/>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93"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94" name="直線コネクタ 493"/>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495"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96" name="フローチャート: 判断 495"/>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97" name="フローチャート: 判断 496"/>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98" name="フローチャート: 判断 497"/>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99" name="フローチャート: 判断 498"/>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05" name="楕円 504"/>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506"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507" name="楕円 506"/>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508" name="直線コネクタ 507"/>
        <xdr:cNvCxnSpPr/>
      </xdr:nvCxnSpPr>
      <xdr:spPr>
        <a:xfrm flipV="1">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09" name="楕円 508"/>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76200</xdr:rowOff>
    </xdr:to>
    <xdr:cxnSp macro="">
      <xdr:nvCxnSpPr>
        <xdr:cNvPr id="510" name="直線コネクタ 509"/>
        <xdr:cNvCxnSpPr/>
      </xdr:nvCxnSpPr>
      <xdr:spPr>
        <a:xfrm flipV="1">
          <a:off x="14592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11" name="楕円 510"/>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512" name="直線コネクタ 511"/>
        <xdr:cNvCxnSpPr/>
      </xdr:nvCxnSpPr>
      <xdr:spPr>
        <a:xfrm flipV="1">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513"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14"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515"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516" name="n_1mainValue【保健センター・保健所】&#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17" name="n_2mainValue【保健センター・保健所】&#10;有形固定資産減価償却率"/>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518" name="n_3mainValue【保健センター・保健所】&#10;有形固定資産減価償却率"/>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40" name="直線コネクタ 539"/>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41"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42" name="直線コネクタ 541"/>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43"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44" name="直線コネクタ 543"/>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45"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46" name="フローチャート: 判断 545"/>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47" name="フローチャート: 判断 546"/>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48" name="フローチャート: 判断 547"/>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49" name="フローチャート: 判断 548"/>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555" name="楕円 554"/>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556" name="【保健センター・保健所】&#10;一人当たり面積該当値テキスト"/>
        <xdr:cNvSpPr txBox="1"/>
      </xdr:nvSpPr>
      <xdr:spPr>
        <a:xfrm>
          <a:off x="22199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168656</xdr:rowOff>
    </xdr:from>
    <xdr:to>
      <xdr:col>112</xdr:col>
      <xdr:colOff>38100</xdr:colOff>
      <xdr:row>63</xdr:row>
      <xdr:rowOff>98806</xdr:rowOff>
    </xdr:to>
    <xdr:sp macro="" textlink="">
      <xdr:nvSpPr>
        <xdr:cNvPr id="557" name="楕円 556"/>
        <xdr:cNvSpPr/>
      </xdr:nvSpPr>
      <xdr:spPr>
        <a:xfrm>
          <a:off x="21272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48006</xdr:rowOff>
    </xdr:to>
    <xdr:cxnSp macro="">
      <xdr:nvCxnSpPr>
        <xdr:cNvPr id="558" name="直線コネクタ 557"/>
        <xdr:cNvCxnSpPr/>
      </xdr:nvCxnSpPr>
      <xdr:spPr>
        <a:xfrm>
          <a:off x="21323300" y="1084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170942</xdr:rowOff>
    </xdr:from>
    <xdr:to>
      <xdr:col>107</xdr:col>
      <xdr:colOff>101600</xdr:colOff>
      <xdr:row>63</xdr:row>
      <xdr:rowOff>101092</xdr:rowOff>
    </xdr:to>
    <xdr:sp macro="" textlink="">
      <xdr:nvSpPr>
        <xdr:cNvPr id="559" name="楕円 558"/>
        <xdr:cNvSpPr/>
      </xdr:nvSpPr>
      <xdr:spPr>
        <a:xfrm>
          <a:off x="20383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50292</xdr:rowOff>
    </xdr:to>
    <xdr:cxnSp macro="">
      <xdr:nvCxnSpPr>
        <xdr:cNvPr id="560" name="直線コネクタ 559"/>
        <xdr:cNvCxnSpPr/>
      </xdr:nvCxnSpPr>
      <xdr:spPr>
        <a:xfrm flipV="1">
          <a:off x="20434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561" name="楕円 560"/>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50292</xdr:rowOff>
    </xdr:from>
    <xdr:to>
      <xdr:col>107</xdr:col>
      <xdr:colOff>50800</xdr:colOff>
      <xdr:row>63</xdr:row>
      <xdr:rowOff>50292</xdr:rowOff>
    </xdr:to>
    <xdr:cxnSp macro="">
      <xdr:nvCxnSpPr>
        <xdr:cNvPr id="562" name="直線コネクタ 561"/>
        <xdr:cNvCxnSpPr/>
      </xdr:nvCxnSpPr>
      <xdr:spPr>
        <a:xfrm>
          <a:off x="19545300" y="1085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63"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64"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65"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89933</xdr:rowOff>
    </xdr:from>
    <xdr:ext cx="469744" cy="259045"/>
    <xdr:sp macro="" textlink="">
      <xdr:nvSpPr>
        <xdr:cNvPr id="566" name="n_1mainValue【保健センター・保健所】&#10;一人当たり面積"/>
        <xdr:cNvSpPr txBox="1"/>
      </xdr:nvSpPr>
      <xdr:spPr>
        <a:xfrm>
          <a:off x="210757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92219</xdr:rowOff>
    </xdr:from>
    <xdr:ext cx="469744" cy="259045"/>
    <xdr:sp macro="" textlink="">
      <xdr:nvSpPr>
        <xdr:cNvPr id="567" name="n_2mainValue【保健センター・保健所】&#10;一人当たり面積"/>
        <xdr:cNvSpPr txBox="1"/>
      </xdr:nvSpPr>
      <xdr:spPr>
        <a:xfrm>
          <a:off x="20199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568" name="n_3mainValue【保健センター・保健所】&#10;一人当たり面積"/>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94" name="直線コネクタ 593"/>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95"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96" name="直線コネクタ 595"/>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7"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8" name="直線コネクタ 59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99"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00" name="フローチャート: 判断 599"/>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01" name="フローチャート: 判断 600"/>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02" name="フローチャート: 判断 601"/>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603" name="フローチャート: 判断 602"/>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609" name="楕円 608"/>
        <xdr:cNvSpPr/>
      </xdr:nvSpPr>
      <xdr:spPr>
        <a:xfrm>
          <a:off x="162687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1832</xdr:rowOff>
    </xdr:from>
    <xdr:ext cx="405111" cy="259045"/>
    <xdr:sp macro="" textlink="">
      <xdr:nvSpPr>
        <xdr:cNvPr id="610" name="【消防施設】&#10;有形固定資産減価償却率該当値テキスト"/>
        <xdr:cNvSpPr txBox="1"/>
      </xdr:nvSpPr>
      <xdr:spPr>
        <a:xfrm>
          <a:off x="16357600" y="1457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122827</xdr:rowOff>
    </xdr:from>
    <xdr:to>
      <xdr:col>81</xdr:col>
      <xdr:colOff>101600</xdr:colOff>
      <xdr:row>86</xdr:row>
      <xdr:rowOff>52977</xdr:rowOff>
    </xdr:to>
    <xdr:sp macro="" textlink="">
      <xdr:nvSpPr>
        <xdr:cNvPr id="611" name="楕円 610"/>
        <xdr:cNvSpPr/>
      </xdr:nvSpPr>
      <xdr:spPr>
        <a:xfrm>
          <a:off x="15430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137705</xdr:rowOff>
    </xdr:from>
    <xdr:to>
      <xdr:col>85</xdr:col>
      <xdr:colOff>127000</xdr:colOff>
      <xdr:row>86</xdr:row>
      <xdr:rowOff>2177</xdr:rowOff>
    </xdr:to>
    <xdr:cxnSp macro="">
      <xdr:nvCxnSpPr>
        <xdr:cNvPr id="612" name="直線コネクタ 611"/>
        <xdr:cNvCxnSpPr/>
      </xdr:nvCxnSpPr>
      <xdr:spPr>
        <a:xfrm flipV="1">
          <a:off x="15481300" y="147109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613" name="楕円 612"/>
        <xdr:cNvSpPr/>
      </xdr:nvSpPr>
      <xdr:spPr>
        <a:xfrm>
          <a:off x="1454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2177</xdr:rowOff>
    </xdr:from>
    <xdr:to>
      <xdr:col>81</xdr:col>
      <xdr:colOff>50800</xdr:colOff>
      <xdr:row>86</xdr:row>
      <xdr:rowOff>44631</xdr:rowOff>
    </xdr:to>
    <xdr:cxnSp macro="">
      <xdr:nvCxnSpPr>
        <xdr:cNvPr id="614" name="直線コネクタ 613"/>
        <xdr:cNvCxnSpPr/>
      </xdr:nvCxnSpPr>
      <xdr:spPr>
        <a:xfrm flipV="1">
          <a:off x="14592300" y="147468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615"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616"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617"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44104</xdr:rowOff>
    </xdr:from>
    <xdr:ext cx="405111" cy="259045"/>
    <xdr:sp macro="" textlink="">
      <xdr:nvSpPr>
        <xdr:cNvPr id="618" name="n_1mainValue【消防施設】&#10;有形固定資産減価償却率"/>
        <xdr:cNvSpPr txBox="1"/>
      </xdr:nvSpPr>
      <xdr:spPr>
        <a:xfrm>
          <a:off x="15266044" y="1478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86558</xdr:rowOff>
    </xdr:from>
    <xdr:ext cx="340478" cy="259045"/>
    <xdr:sp macro="" textlink="">
      <xdr:nvSpPr>
        <xdr:cNvPr id="619" name="n_2mainValue【消防施設】&#10;有形固定資産減価償却率"/>
        <xdr:cNvSpPr txBox="1"/>
      </xdr:nvSpPr>
      <xdr:spPr>
        <a:xfrm>
          <a:off x="14422061" y="148312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1" name="正方形/長方形 6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2" name="正方形/長方形 6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3" name="正方形/長方形 6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4" name="正方形/長方形 6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5" name="正方形/長方形 6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6" name="正方形/長方形 6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7" name="正方形/長方形 6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8" name="テキスト ボックス 6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9" name="直線コネクタ 6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0" name="直線コネクタ 6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1" name="テキスト ボックス 6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2" name="直線コネクタ 6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3" name="テキスト ボックス 6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4" name="直線コネクタ 6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5" name="テキスト ボックス 6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6" name="直線コネクタ 6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7" name="テキスト ボックス 6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8" name="直線コネクタ 6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9" name="テキスト ボックス 6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43" name="直線コネクタ 642"/>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44"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45" name="直線コネクタ 644"/>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46"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47" name="直線コネクタ 646"/>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48"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49" name="フローチャート: 判断 648"/>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0" name="フローチャート: 判断 649"/>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51" name="フローチャート: 判断 650"/>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52" name="フローチャート: 判断 651"/>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658" name="楕円 657"/>
        <xdr:cNvSpPr/>
      </xdr:nvSpPr>
      <xdr:spPr>
        <a:xfrm>
          <a:off x="22110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26688</xdr:rowOff>
    </xdr:from>
    <xdr:ext cx="469744" cy="259045"/>
    <xdr:sp macro="" textlink="">
      <xdr:nvSpPr>
        <xdr:cNvPr id="659" name="【消防施設】&#10;一人当たり面積該当値テキスト"/>
        <xdr:cNvSpPr txBox="1"/>
      </xdr:nvSpPr>
      <xdr:spPr>
        <a:xfrm>
          <a:off x="22199600"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50164</xdr:rowOff>
    </xdr:from>
    <xdr:to>
      <xdr:col>112</xdr:col>
      <xdr:colOff>38100</xdr:colOff>
      <xdr:row>85</xdr:row>
      <xdr:rowOff>151764</xdr:rowOff>
    </xdr:to>
    <xdr:sp macro="" textlink="">
      <xdr:nvSpPr>
        <xdr:cNvPr id="660" name="楕円 659"/>
        <xdr:cNvSpPr/>
      </xdr:nvSpPr>
      <xdr:spPr>
        <a:xfrm>
          <a:off x="21272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99061</xdr:rowOff>
    </xdr:from>
    <xdr:to>
      <xdr:col>116</xdr:col>
      <xdr:colOff>63500</xdr:colOff>
      <xdr:row>85</xdr:row>
      <xdr:rowOff>100964</xdr:rowOff>
    </xdr:to>
    <xdr:cxnSp macro="">
      <xdr:nvCxnSpPr>
        <xdr:cNvPr id="661" name="直線コネクタ 660"/>
        <xdr:cNvCxnSpPr/>
      </xdr:nvCxnSpPr>
      <xdr:spPr>
        <a:xfrm flipV="1">
          <a:off x="21323300" y="146723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52070</xdr:rowOff>
    </xdr:from>
    <xdr:to>
      <xdr:col>107</xdr:col>
      <xdr:colOff>101600</xdr:colOff>
      <xdr:row>85</xdr:row>
      <xdr:rowOff>153670</xdr:rowOff>
    </xdr:to>
    <xdr:sp macro="" textlink="">
      <xdr:nvSpPr>
        <xdr:cNvPr id="662" name="楕円 661"/>
        <xdr:cNvSpPr/>
      </xdr:nvSpPr>
      <xdr:spPr>
        <a:xfrm>
          <a:off x="20383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100964</xdr:rowOff>
    </xdr:from>
    <xdr:to>
      <xdr:col>111</xdr:col>
      <xdr:colOff>177800</xdr:colOff>
      <xdr:row>85</xdr:row>
      <xdr:rowOff>102870</xdr:rowOff>
    </xdr:to>
    <xdr:cxnSp macro="">
      <xdr:nvCxnSpPr>
        <xdr:cNvPr id="663" name="直線コネクタ 662"/>
        <xdr:cNvCxnSpPr/>
      </xdr:nvCxnSpPr>
      <xdr:spPr>
        <a:xfrm flipV="1">
          <a:off x="20434300" y="146742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64"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665"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66"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142891</xdr:rowOff>
    </xdr:from>
    <xdr:ext cx="469744" cy="259045"/>
    <xdr:sp macro="" textlink="">
      <xdr:nvSpPr>
        <xdr:cNvPr id="667" name="n_1mainValue【消防施設】&#10;一人当たり面積"/>
        <xdr:cNvSpPr txBox="1"/>
      </xdr:nvSpPr>
      <xdr:spPr>
        <a:xfrm>
          <a:off x="21075727" y="1471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144797</xdr:rowOff>
    </xdr:from>
    <xdr:ext cx="469744" cy="259045"/>
    <xdr:sp macro="" textlink="">
      <xdr:nvSpPr>
        <xdr:cNvPr id="668" name="n_2mainValue【消防施設】&#10;一人当たり面積"/>
        <xdr:cNvSpPr txBox="1"/>
      </xdr:nvSpPr>
      <xdr:spPr>
        <a:xfrm>
          <a:off x="20199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9" name="正方形/長方形 6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0" name="正方形/長方形 6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1" name="正方形/長方形 6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2" name="正方形/長方形 6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3" name="正方形/長方形 6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4" name="正方形/長方形 6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5" name="正方形/長方形 6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6" name="正方形/長方形 6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7" name="テキスト ボックス 6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8" name="直線コネクタ 6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9" name="直線コネクタ 67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0" name="テキスト ボックス 679"/>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1" name="直線コネクタ 68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2" name="テキスト ボックス 68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3" name="直線コネクタ 68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4" name="テキスト ボックス 68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5" name="直線コネクタ 68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6" name="テキスト ボックス 68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87" name="直線コネクタ 68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88" name="テキスト ボックス 68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9" name="直線コネクタ 6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0" name="テキスト ボックス 68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2" name="直線コネクタ 691"/>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3"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4" name="直線コネクタ 69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5"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6" name="直線コネクタ 695"/>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697"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98" name="フローチャート: 判断 697"/>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99" name="フローチャート: 判断 698"/>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00" name="フローチャート: 判断 699"/>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701" name="フローチャート: 判断 700"/>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2" name="テキスト ボックス 70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3" name="テキスト ボックス 70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4" name="テキスト ボックス 70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5" name="テキスト ボックス 70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6" name="テキスト ボックス 70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707" name="楕円 706"/>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43197</xdr:rowOff>
    </xdr:from>
    <xdr:ext cx="405111" cy="259045"/>
    <xdr:sp macro="" textlink="">
      <xdr:nvSpPr>
        <xdr:cNvPr id="708" name="【庁舎】&#10;有形固定資産減価償却率該当値テキスト"/>
        <xdr:cNvSpPr txBox="1"/>
      </xdr:nvSpPr>
      <xdr:spPr>
        <a:xfrm>
          <a:off x="16357600"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71120</xdr:rowOff>
    </xdr:from>
    <xdr:to>
      <xdr:col>81</xdr:col>
      <xdr:colOff>101600</xdr:colOff>
      <xdr:row>102</xdr:row>
      <xdr:rowOff>1270</xdr:rowOff>
    </xdr:to>
    <xdr:sp macro="" textlink="">
      <xdr:nvSpPr>
        <xdr:cNvPr id="709" name="楕円 708"/>
        <xdr:cNvSpPr/>
      </xdr:nvSpPr>
      <xdr:spPr>
        <a:xfrm>
          <a:off x="15430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121920</xdr:rowOff>
    </xdr:from>
    <xdr:to>
      <xdr:col>85</xdr:col>
      <xdr:colOff>127000</xdr:colOff>
      <xdr:row>102</xdr:row>
      <xdr:rowOff>7620</xdr:rowOff>
    </xdr:to>
    <xdr:cxnSp macro="">
      <xdr:nvCxnSpPr>
        <xdr:cNvPr id="710" name="直線コネクタ 709"/>
        <xdr:cNvCxnSpPr/>
      </xdr:nvCxnSpPr>
      <xdr:spPr>
        <a:xfrm>
          <a:off x="15481300" y="17438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81280</xdr:rowOff>
    </xdr:from>
    <xdr:to>
      <xdr:col>76</xdr:col>
      <xdr:colOff>165100</xdr:colOff>
      <xdr:row>102</xdr:row>
      <xdr:rowOff>11430</xdr:rowOff>
    </xdr:to>
    <xdr:sp macro="" textlink="">
      <xdr:nvSpPr>
        <xdr:cNvPr id="711" name="楕円 710"/>
        <xdr:cNvSpPr/>
      </xdr:nvSpPr>
      <xdr:spPr>
        <a:xfrm>
          <a:off x="14541500" y="173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121920</xdr:rowOff>
    </xdr:from>
    <xdr:to>
      <xdr:col>81</xdr:col>
      <xdr:colOff>50800</xdr:colOff>
      <xdr:row>101</xdr:row>
      <xdr:rowOff>132080</xdr:rowOff>
    </xdr:to>
    <xdr:cxnSp macro="">
      <xdr:nvCxnSpPr>
        <xdr:cNvPr id="712" name="直線コネクタ 711"/>
        <xdr:cNvCxnSpPr/>
      </xdr:nvCxnSpPr>
      <xdr:spPr>
        <a:xfrm flipV="1">
          <a:off x="14592300" y="1743837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91439</xdr:rowOff>
    </xdr:from>
    <xdr:to>
      <xdr:col>72</xdr:col>
      <xdr:colOff>38100</xdr:colOff>
      <xdr:row>102</xdr:row>
      <xdr:rowOff>21589</xdr:rowOff>
    </xdr:to>
    <xdr:sp macro="" textlink="">
      <xdr:nvSpPr>
        <xdr:cNvPr id="713" name="楕円 712"/>
        <xdr:cNvSpPr/>
      </xdr:nvSpPr>
      <xdr:spPr>
        <a:xfrm>
          <a:off x="13652500" y="174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132080</xdr:rowOff>
    </xdr:from>
    <xdr:to>
      <xdr:col>76</xdr:col>
      <xdr:colOff>114300</xdr:colOff>
      <xdr:row>101</xdr:row>
      <xdr:rowOff>142239</xdr:rowOff>
    </xdr:to>
    <xdr:cxnSp macro="">
      <xdr:nvCxnSpPr>
        <xdr:cNvPr id="714" name="直線コネクタ 713"/>
        <xdr:cNvCxnSpPr/>
      </xdr:nvCxnSpPr>
      <xdr:spPr>
        <a:xfrm flipV="1">
          <a:off x="13703300" y="1744853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715"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716"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717"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17797</xdr:rowOff>
    </xdr:from>
    <xdr:ext cx="405111" cy="259045"/>
    <xdr:sp macro="" textlink="">
      <xdr:nvSpPr>
        <xdr:cNvPr id="718" name="n_1mainValue【庁舎】&#10;有形固定資産減価償却率"/>
        <xdr:cNvSpPr txBox="1"/>
      </xdr:nvSpPr>
      <xdr:spPr>
        <a:xfrm>
          <a:off x="15266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27957</xdr:rowOff>
    </xdr:from>
    <xdr:ext cx="405111" cy="259045"/>
    <xdr:sp macro="" textlink="">
      <xdr:nvSpPr>
        <xdr:cNvPr id="719" name="n_2mainValue【庁舎】&#10;有形固定資産減価償却率"/>
        <xdr:cNvSpPr txBox="1"/>
      </xdr:nvSpPr>
      <xdr:spPr>
        <a:xfrm>
          <a:off x="14389744" y="1717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38116</xdr:rowOff>
    </xdr:from>
    <xdr:ext cx="405111" cy="259045"/>
    <xdr:sp macro="" textlink="">
      <xdr:nvSpPr>
        <xdr:cNvPr id="720" name="n_3mainValue【庁舎】&#10;有形固定資産減価償却率"/>
        <xdr:cNvSpPr txBox="1"/>
      </xdr:nvSpPr>
      <xdr:spPr>
        <a:xfrm>
          <a:off x="13500744"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1" name="直線コネクタ 7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2" name="テキスト ボックス 7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3" name="直線コネクタ 7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4" name="テキスト ボックス 7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5" name="直線コネクタ 7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6" name="テキスト ボックス 7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7" name="直線コネクタ 7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8" name="テキスト ボックス 7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9" name="直線コネクタ 7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0" name="テキスト ボックス 7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1" name="直線コネクタ 7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42" name="テキスト ボックス 74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4" name="テキスト ボックス 74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46" name="直線コネクタ 745"/>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47"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48" name="直線コネクタ 747"/>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49"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50" name="直線コネクタ 749"/>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751"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52" name="フローチャート: 判断 751"/>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53" name="フローチャート: 判断 752"/>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54" name="フローチャート: 判断 753"/>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55" name="フローチャート: 判断 754"/>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6" name="テキスト ボックス 7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7" name="テキスト ボックス 7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8" name="テキスト ボックス 7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9" name="テキスト ボックス 7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0" name="テキスト ボックス 7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123045</xdr:rowOff>
    </xdr:from>
    <xdr:to>
      <xdr:col>116</xdr:col>
      <xdr:colOff>114300</xdr:colOff>
      <xdr:row>109</xdr:row>
      <xdr:rowOff>53195</xdr:rowOff>
    </xdr:to>
    <xdr:sp macro="" textlink="">
      <xdr:nvSpPr>
        <xdr:cNvPr id="761" name="楕円 760"/>
        <xdr:cNvSpPr/>
      </xdr:nvSpPr>
      <xdr:spPr>
        <a:xfrm>
          <a:off x="22110700" y="1863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37972</xdr:rowOff>
    </xdr:from>
    <xdr:ext cx="469744" cy="259045"/>
    <xdr:sp macro="" textlink="">
      <xdr:nvSpPr>
        <xdr:cNvPr id="762" name="【庁舎】&#10;一人当たり面積該当値テキスト"/>
        <xdr:cNvSpPr txBox="1"/>
      </xdr:nvSpPr>
      <xdr:spPr>
        <a:xfrm>
          <a:off x="22199600" y="1855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123371</xdr:rowOff>
    </xdr:from>
    <xdr:to>
      <xdr:col>112</xdr:col>
      <xdr:colOff>38100</xdr:colOff>
      <xdr:row>109</xdr:row>
      <xdr:rowOff>53521</xdr:rowOff>
    </xdr:to>
    <xdr:sp macro="" textlink="">
      <xdr:nvSpPr>
        <xdr:cNvPr id="763" name="楕円 762"/>
        <xdr:cNvSpPr/>
      </xdr:nvSpPr>
      <xdr:spPr>
        <a:xfrm>
          <a:off x="2127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2395</xdr:rowOff>
    </xdr:from>
    <xdr:to>
      <xdr:col>116</xdr:col>
      <xdr:colOff>63500</xdr:colOff>
      <xdr:row>109</xdr:row>
      <xdr:rowOff>2721</xdr:rowOff>
    </xdr:to>
    <xdr:cxnSp macro="">
      <xdr:nvCxnSpPr>
        <xdr:cNvPr id="764" name="直線コネクタ 763"/>
        <xdr:cNvCxnSpPr/>
      </xdr:nvCxnSpPr>
      <xdr:spPr>
        <a:xfrm flipV="1">
          <a:off x="21323300" y="18690445"/>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123698</xdr:rowOff>
    </xdr:from>
    <xdr:to>
      <xdr:col>107</xdr:col>
      <xdr:colOff>101600</xdr:colOff>
      <xdr:row>109</xdr:row>
      <xdr:rowOff>53848</xdr:rowOff>
    </xdr:to>
    <xdr:sp macro="" textlink="">
      <xdr:nvSpPr>
        <xdr:cNvPr id="765" name="楕円 764"/>
        <xdr:cNvSpPr/>
      </xdr:nvSpPr>
      <xdr:spPr>
        <a:xfrm>
          <a:off x="20383500" y="186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2721</xdr:rowOff>
    </xdr:from>
    <xdr:to>
      <xdr:col>111</xdr:col>
      <xdr:colOff>177800</xdr:colOff>
      <xdr:row>109</xdr:row>
      <xdr:rowOff>3048</xdr:rowOff>
    </xdr:to>
    <xdr:cxnSp macro="">
      <xdr:nvCxnSpPr>
        <xdr:cNvPr id="766" name="直線コネクタ 765"/>
        <xdr:cNvCxnSpPr/>
      </xdr:nvCxnSpPr>
      <xdr:spPr>
        <a:xfrm flipV="1">
          <a:off x="20434300" y="186907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123698</xdr:rowOff>
    </xdr:from>
    <xdr:to>
      <xdr:col>102</xdr:col>
      <xdr:colOff>165100</xdr:colOff>
      <xdr:row>109</xdr:row>
      <xdr:rowOff>53848</xdr:rowOff>
    </xdr:to>
    <xdr:sp macro="" textlink="">
      <xdr:nvSpPr>
        <xdr:cNvPr id="767" name="楕円 766"/>
        <xdr:cNvSpPr/>
      </xdr:nvSpPr>
      <xdr:spPr>
        <a:xfrm>
          <a:off x="19494500" y="186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3048</xdr:rowOff>
    </xdr:from>
    <xdr:to>
      <xdr:col>107</xdr:col>
      <xdr:colOff>50800</xdr:colOff>
      <xdr:row>109</xdr:row>
      <xdr:rowOff>3048</xdr:rowOff>
    </xdr:to>
    <xdr:cxnSp macro="">
      <xdr:nvCxnSpPr>
        <xdr:cNvPr id="768" name="直線コネクタ 767"/>
        <xdr:cNvCxnSpPr/>
      </xdr:nvCxnSpPr>
      <xdr:spPr>
        <a:xfrm>
          <a:off x="19545300" y="186910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769"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770"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71"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44648</xdr:rowOff>
    </xdr:from>
    <xdr:ext cx="469744" cy="259045"/>
    <xdr:sp macro="" textlink="">
      <xdr:nvSpPr>
        <xdr:cNvPr id="772" name="n_1mainValue【庁舎】&#10;一人当たり面積"/>
        <xdr:cNvSpPr txBox="1"/>
      </xdr:nvSpPr>
      <xdr:spPr>
        <a:xfrm>
          <a:off x="21075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44975</xdr:rowOff>
    </xdr:from>
    <xdr:ext cx="469744" cy="259045"/>
    <xdr:sp macro="" textlink="">
      <xdr:nvSpPr>
        <xdr:cNvPr id="773" name="n_2mainValue【庁舎】&#10;一人当たり面積"/>
        <xdr:cNvSpPr txBox="1"/>
      </xdr:nvSpPr>
      <xdr:spPr>
        <a:xfrm>
          <a:off x="20199427" y="187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44975</xdr:rowOff>
    </xdr:from>
    <xdr:ext cx="469744" cy="259045"/>
    <xdr:sp macro="" textlink="">
      <xdr:nvSpPr>
        <xdr:cNvPr id="774" name="n_3mainValue【庁舎】&#10;一人当たり面積"/>
        <xdr:cNvSpPr txBox="1"/>
      </xdr:nvSpPr>
      <xdr:spPr>
        <a:xfrm>
          <a:off x="19310427" y="187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5" name="正方形/長方形 7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6" name="正方形/長方形 7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7" name="テキスト ボックス 7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図書館は平成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度の統合により廃校となった旧今帰仁中学校を跡地利用しており今後も新図書館の建築予定はない。その為、今後は複合化等も含め移転する必要があるがそれが決定するまでは今後も有形固定資産減価償却率は上がると予想される。</a:t>
          </a:r>
          <a:endParaRPr lang="ja-JP" altLang="ja-JP" sz="1400">
            <a:effectLst/>
          </a:endParaRPr>
        </a:p>
        <a:p>
          <a:r>
            <a:rPr kumimoji="1" lang="ja-JP" altLang="ja-JP" sz="1100">
              <a:solidFill>
                <a:schemeClr val="dk1"/>
              </a:solidFill>
              <a:effectLst/>
              <a:latin typeface="+mn-lt"/>
              <a:ea typeface="+mn-ea"/>
              <a:cs typeface="+mn-cs"/>
            </a:rPr>
            <a:t>体育館、プールなどがある村総合運動公園は平成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年間かけて大規模改良工事を行っている。その為有形固定資産減価償却率は低くなっている。しばらくは大規模な改良・修繕工事の予定はない。</a:t>
          </a:r>
          <a:endParaRPr lang="ja-JP" altLang="ja-JP" sz="1400">
            <a:effectLst/>
          </a:endParaRPr>
        </a:p>
        <a:p>
          <a:r>
            <a:rPr kumimoji="1" lang="ja-JP" altLang="ja-JP" sz="1100">
              <a:solidFill>
                <a:schemeClr val="dk1"/>
              </a:solidFill>
              <a:effectLst/>
              <a:latin typeface="+mn-lt"/>
              <a:ea typeface="+mn-ea"/>
              <a:cs typeface="+mn-cs"/>
            </a:rPr>
            <a:t>村コミュニティーセンター</a:t>
          </a:r>
          <a:r>
            <a:rPr kumimoji="1" lang="ja-JP" altLang="en-US" sz="1100">
              <a:solidFill>
                <a:schemeClr val="dk1"/>
              </a:solidFill>
              <a:effectLst/>
              <a:latin typeface="+mn-lt"/>
              <a:ea typeface="+mn-ea"/>
              <a:cs typeface="+mn-cs"/>
            </a:rPr>
            <a:t>（村民会館）</a:t>
          </a:r>
          <a:r>
            <a:rPr kumimoji="1" lang="ja-JP" altLang="ja-JP" sz="1100">
              <a:solidFill>
                <a:schemeClr val="dk1"/>
              </a:solidFill>
              <a:effectLst/>
              <a:latin typeface="+mn-lt"/>
              <a:ea typeface="+mn-ea"/>
              <a:cs typeface="+mn-cs"/>
            </a:rPr>
            <a:t>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年に建設され老朽化が進んでいる。避難施設としての用途もあることから新村役場庁舎建設時に複合化も検討していく。</a:t>
          </a:r>
          <a:endParaRPr lang="ja-JP" altLang="ja-JP" sz="1400">
            <a:effectLst/>
          </a:endParaRPr>
        </a:p>
        <a:p>
          <a:r>
            <a:rPr kumimoji="1" lang="ja-JP" altLang="ja-JP" sz="1100">
              <a:solidFill>
                <a:schemeClr val="dk1"/>
              </a:solidFill>
              <a:effectLst/>
              <a:latin typeface="+mn-lt"/>
              <a:ea typeface="+mn-ea"/>
              <a:cs typeface="+mn-cs"/>
            </a:rPr>
            <a:t>本村の一般廃棄物処理施設は本部町と合同で事務組合が運営している。平成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年度のし尿処理施設の改修等を行っている。今後は観光客増加に伴いごみ</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処理施設を現行の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時間運転から</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時間運転に変更する必要があり、それに伴うごみ処理施設の大規模改修の予定がある。</a:t>
          </a:r>
          <a:endParaRPr lang="ja-JP" altLang="ja-JP" sz="1400">
            <a:effectLst/>
          </a:endParaRPr>
        </a:p>
        <a:p>
          <a:r>
            <a:rPr kumimoji="1" lang="ja-JP" altLang="ja-JP" sz="1100">
              <a:solidFill>
                <a:schemeClr val="dk1"/>
              </a:solidFill>
              <a:effectLst/>
              <a:latin typeface="+mn-lt"/>
              <a:ea typeface="+mn-ea"/>
              <a:cs typeface="+mn-cs"/>
            </a:rPr>
            <a:t>村保健センターは平成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建設され比較的まだ新しい施設である。大規模な修繕の予定はなく今後も個別計画通りに管理していく。本村は本部町と合同で消防事務組合を設置している。本部町にある消防本部、今帰仁村分遣所ともに新しく改築されており、今後も本部町と協議し施設管理を進めていく。</a:t>
          </a:r>
          <a:endParaRPr lang="ja-JP" altLang="ja-JP" sz="1400">
            <a:effectLst/>
          </a:endParaRPr>
        </a:p>
        <a:p>
          <a:r>
            <a:rPr kumimoji="1" lang="ja-JP" altLang="ja-JP" sz="1100">
              <a:solidFill>
                <a:schemeClr val="dk1"/>
              </a:solidFill>
              <a:effectLst/>
              <a:latin typeface="+mn-lt"/>
              <a:ea typeface="+mn-ea"/>
              <a:cs typeface="+mn-cs"/>
            </a:rPr>
            <a:t>村役場庁舎は昭和</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年に建設され、何度か修繕、増設を繰り返してきた。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年度に新庁舎建設</a:t>
          </a:r>
          <a:r>
            <a:rPr kumimoji="1" lang="ja-JP" altLang="en-US" sz="1100">
              <a:solidFill>
                <a:schemeClr val="dk1"/>
              </a:solidFill>
              <a:effectLst/>
              <a:latin typeface="+mn-lt"/>
              <a:ea typeface="+mn-ea"/>
              <a:cs typeface="+mn-cs"/>
            </a:rPr>
            <a:t>工事</a:t>
          </a:r>
          <a:r>
            <a:rPr kumimoji="1" lang="ja-JP" altLang="ja-JP" sz="1100">
              <a:solidFill>
                <a:schemeClr val="dk1"/>
              </a:solidFill>
              <a:effectLst/>
              <a:latin typeface="+mn-lt"/>
              <a:ea typeface="+mn-ea"/>
              <a:cs typeface="+mn-cs"/>
            </a:rPr>
            <a:t>の予定をしており、新庁舎建設後は有形固定資産減価償却率は大きく下がると予想される。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9,411
9,368
39.93
7,186,033
6,929,645
231,760
2,998,046
3,023,786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年度より緩やかに財政力指数が増加してきている。主な要因としては公債費の減による基準財政需要額の減と固定資産税等の増による基準財政収入額の増が要因となっている。類似団体内平均値（</a:t>
          </a:r>
          <a:r>
            <a:rPr kumimoji="1" lang="en-US" altLang="ja-JP" sz="1300">
              <a:latin typeface="ＭＳ Ｐゴシック" panose="020B0600070205080204" pitchFamily="50" charset="-128"/>
              <a:ea typeface="ＭＳ Ｐゴシック" panose="020B0600070205080204" pitchFamily="50" charset="-128"/>
            </a:rPr>
            <a:t>0.27</a:t>
          </a:r>
          <a:r>
            <a:rPr kumimoji="1" lang="ja-JP" altLang="en-US" sz="1300">
              <a:latin typeface="ＭＳ Ｐゴシック" panose="020B0600070205080204" pitchFamily="50" charset="-128"/>
              <a:ea typeface="ＭＳ Ｐゴシック" panose="020B0600070205080204" pitchFamily="50" charset="-128"/>
            </a:rPr>
            <a:t>）には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差と近づいてきているが、沖縄県平均（</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）や全国平均（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）とはまだ差がある。今後は新庁舎建設、小学校建替えなどによる公債費の増で基準財政需要額は増えていくため、それに伴い、ここ数年は財政力指数は横ばいが続くと予想している。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43543</xdr:rowOff>
    </xdr:from>
    <xdr:to>
      <xdr:col>23</xdr:col>
      <xdr:colOff>133350</xdr:colOff>
      <xdr:row>43</xdr:row>
      <xdr:rowOff>78015</xdr:rowOff>
    </xdr:to>
    <xdr:cxnSp macro="">
      <xdr:nvCxnSpPr>
        <xdr:cNvPr id="70" name="直線コネクタ 69"/>
        <xdr:cNvCxnSpPr/>
      </xdr:nvCxnSpPr>
      <xdr:spPr>
        <a:xfrm flipV="1">
          <a:off x="4114800" y="74158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3" name="直線コネクタ 72"/>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6" name="直線コネクタ 75"/>
        <xdr:cNvCxnSpPr/>
      </xdr:nvCxnSpPr>
      <xdr:spPr>
        <a:xfrm flipV="1">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129722</xdr:rowOff>
    </xdr:to>
    <xdr:cxnSp macro="">
      <xdr:nvCxnSpPr>
        <xdr:cNvPr id="79" name="直線コネクタ 78"/>
        <xdr:cNvCxnSpPr/>
      </xdr:nvCxnSpPr>
      <xdr:spPr>
        <a:xfrm flipV="1">
          <a:off x="1447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164193</xdr:rowOff>
    </xdr:from>
    <xdr:to>
      <xdr:col>23</xdr:col>
      <xdr:colOff>184150</xdr:colOff>
      <xdr:row>43</xdr:row>
      <xdr:rowOff>94343</xdr:rowOff>
    </xdr:to>
    <xdr:sp macro="" textlink="">
      <xdr:nvSpPr>
        <xdr:cNvPr id="89" name="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97" name="楕円 96"/>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98" name="テキスト ボックス 97"/>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79.5</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ポイント悪化した。平成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上回った大きな要因としては、民間保育所開設により委託料が増加した事による物件費の増、一部事務組合への操出金の増や長期間設置されている団体への補助金を臨時的経費から経常的経費へシフトした事による補助費の増等となっている。今後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年度より開始される会計年度任用職員による人件費の増などもあり、</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％前後での推移になると考えられる。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64</xdr:row>
      <xdr:rowOff>145542</xdr:rowOff>
    </xdr:to>
    <xdr:cxnSp macro="">
      <xdr:nvCxnSpPr>
        <xdr:cNvPr id="131" name="直線コネクタ 130"/>
        <xdr:cNvCxnSpPr/>
      </xdr:nvCxnSpPr>
      <xdr:spPr>
        <a:xfrm>
          <a:off x="4114800" y="10529570"/>
          <a:ext cx="838200" cy="58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6096</xdr:rowOff>
    </xdr:from>
    <xdr:to>
      <xdr:col>19</xdr:col>
      <xdr:colOff>133350</xdr:colOff>
      <xdr:row>61</xdr:row>
      <xdr:rowOff>71120</xdr:rowOff>
    </xdr:to>
    <xdr:cxnSp macro="">
      <xdr:nvCxnSpPr>
        <xdr:cNvPr id="134" name="直線コネクタ 133"/>
        <xdr:cNvCxnSpPr/>
      </xdr:nvCxnSpPr>
      <xdr:spPr>
        <a:xfrm>
          <a:off x="3225800" y="1029309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71374</xdr:rowOff>
    </xdr:from>
    <xdr:to>
      <xdr:col>15</xdr:col>
      <xdr:colOff>82550</xdr:colOff>
      <xdr:row>60</xdr:row>
      <xdr:rowOff>6096</xdr:rowOff>
    </xdr:to>
    <xdr:cxnSp macro="">
      <xdr:nvCxnSpPr>
        <xdr:cNvPr id="137" name="直線コネクタ 136"/>
        <xdr:cNvCxnSpPr/>
      </xdr:nvCxnSpPr>
      <xdr:spPr>
        <a:xfrm>
          <a:off x="2336800" y="101869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71374</xdr:rowOff>
    </xdr:from>
    <xdr:to>
      <xdr:col>11</xdr:col>
      <xdr:colOff>31750</xdr:colOff>
      <xdr:row>61</xdr:row>
      <xdr:rowOff>32512</xdr:rowOff>
    </xdr:to>
    <xdr:cxnSp macro="">
      <xdr:nvCxnSpPr>
        <xdr:cNvPr id="140" name="直線コネクタ 139"/>
        <xdr:cNvCxnSpPr/>
      </xdr:nvCxnSpPr>
      <xdr:spPr>
        <a:xfrm flipV="1">
          <a:off x="1447800" y="10186924"/>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0" name="楕円 149"/>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66819</xdr:rowOff>
    </xdr:from>
    <xdr:ext cx="762000" cy="259045"/>
    <xdr:sp macro="" textlink="">
      <xdr:nvSpPr>
        <xdr:cNvPr id="151" name="財政構造の弾力性該当値テキスト"/>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2" name="楕円 151"/>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3" name="テキスト ボックス 152"/>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126746</xdr:rowOff>
    </xdr:from>
    <xdr:to>
      <xdr:col>15</xdr:col>
      <xdr:colOff>133350</xdr:colOff>
      <xdr:row>60</xdr:row>
      <xdr:rowOff>56896</xdr:rowOff>
    </xdr:to>
    <xdr:sp macro="" textlink="">
      <xdr:nvSpPr>
        <xdr:cNvPr id="154" name="楕円 153"/>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67073</xdr:rowOff>
    </xdr:from>
    <xdr:ext cx="762000" cy="259045"/>
    <xdr:sp macro="" textlink="">
      <xdr:nvSpPr>
        <xdr:cNvPr id="155" name="テキスト ボックス 154"/>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20574</xdr:rowOff>
    </xdr:from>
    <xdr:to>
      <xdr:col>11</xdr:col>
      <xdr:colOff>82550</xdr:colOff>
      <xdr:row>59</xdr:row>
      <xdr:rowOff>122174</xdr:rowOff>
    </xdr:to>
    <xdr:sp macro="" textlink="">
      <xdr:nvSpPr>
        <xdr:cNvPr id="156" name="楕円 155"/>
        <xdr:cNvSpPr/>
      </xdr:nvSpPr>
      <xdr:spPr>
        <a:xfrm>
          <a:off x="2286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132351</xdr:rowOff>
    </xdr:from>
    <xdr:ext cx="762000" cy="259045"/>
    <xdr:sp macro="" textlink="">
      <xdr:nvSpPr>
        <xdr:cNvPr id="157" name="テキスト ボックス 156"/>
        <xdr:cNvSpPr txBox="1"/>
      </xdr:nvSpPr>
      <xdr:spPr>
        <a:xfrm>
          <a:off x="1955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58" name="楕円 157"/>
        <xdr:cNvSpPr/>
      </xdr:nvSpPr>
      <xdr:spPr>
        <a:xfrm>
          <a:off x="1397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59" name="テキスト ボックス 158"/>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人口一人当たりの決算額は、</a:t>
          </a:r>
          <a:r>
            <a:rPr kumimoji="1" lang="en-US" altLang="ja-JP" sz="1300">
              <a:latin typeface="ＭＳ Ｐゴシック" panose="020B0600070205080204" pitchFamily="50" charset="-128"/>
              <a:ea typeface="ＭＳ Ｐゴシック" panose="020B0600070205080204" pitchFamily="50" charset="-128"/>
            </a:rPr>
            <a:t>230,494</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円で類似団体平均値を下回っており、前年比と比べると</a:t>
          </a:r>
          <a:r>
            <a:rPr kumimoji="1" lang="en-US" altLang="ja-JP" sz="1300">
              <a:latin typeface="ＭＳ Ｐゴシック" panose="020B0600070205080204" pitchFamily="50" charset="-128"/>
              <a:ea typeface="ＭＳ Ｐゴシック" panose="020B0600070205080204" pitchFamily="50" charset="-128"/>
            </a:rPr>
            <a:t>25,353</a:t>
          </a:r>
          <a:r>
            <a:rPr kumimoji="1" lang="ja-JP" altLang="en-US" sz="1300">
              <a:latin typeface="ＭＳ Ｐゴシック" panose="020B0600070205080204" pitchFamily="50" charset="-128"/>
              <a:ea typeface="ＭＳ Ｐゴシック" panose="020B0600070205080204" pitchFamily="50" charset="-128"/>
            </a:rPr>
            <a:t>円の増となっている。増額の要因としては、民間保育所開設により委託料が増加し、それに伴い物件費が増えた事となっている。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164609</xdr:rowOff>
    </xdr:from>
    <xdr:to>
      <xdr:col>23</xdr:col>
      <xdr:colOff>133350</xdr:colOff>
      <xdr:row>83</xdr:row>
      <xdr:rowOff>95120</xdr:rowOff>
    </xdr:to>
    <xdr:cxnSp macro="">
      <xdr:nvCxnSpPr>
        <xdr:cNvPr id="194" name="直線コネクタ 193"/>
        <xdr:cNvCxnSpPr/>
      </xdr:nvCxnSpPr>
      <xdr:spPr>
        <a:xfrm>
          <a:off x="4114800" y="14223509"/>
          <a:ext cx="838200" cy="10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123681</xdr:rowOff>
    </xdr:from>
    <xdr:to>
      <xdr:col>19</xdr:col>
      <xdr:colOff>133350</xdr:colOff>
      <xdr:row>82</xdr:row>
      <xdr:rowOff>164609</xdr:rowOff>
    </xdr:to>
    <xdr:cxnSp macro="">
      <xdr:nvCxnSpPr>
        <xdr:cNvPr id="197" name="直線コネクタ 196"/>
        <xdr:cNvCxnSpPr/>
      </xdr:nvCxnSpPr>
      <xdr:spPr>
        <a:xfrm>
          <a:off x="3225800" y="14182581"/>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123681</xdr:rowOff>
    </xdr:from>
    <xdr:to>
      <xdr:col>15</xdr:col>
      <xdr:colOff>82550</xdr:colOff>
      <xdr:row>82</xdr:row>
      <xdr:rowOff>152605</xdr:rowOff>
    </xdr:to>
    <xdr:cxnSp macro="">
      <xdr:nvCxnSpPr>
        <xdr:cNvPr id="200" name="直線コネクタ 199"/>
        <xdr:cNvCxnSpPr/>
      </xdr:nvCxnSpPr>
      <xdr:spPr>
        <a:xfrm flipV="1">
          <a:off x="2336800" y="14182581"/>
          <a:ext cx="889000" cy="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78637</xdr:rowOff>
    </xdr:from>
    <xdr:to>
      <xdr:col>11</xdr:col>
      <xdr:colOff>31750</xdr:colOff>
      <xdr:row>82</xdr:row>
      <xdr:rowOff>152605</xdr:rowOff>
    </xdr:to>
    <xdr:cxnSp macro="">
      <xdr:nvCxnSpPr>
        <xdr:cNvPr id="203" name="直線コネクタ 202"/>
        <xdr:cNvCxnSpPr/>
      </xdr:nvCxnSpPr>
      <xdr:spPr>
        <a:xfrm>
          <a:off x="1447800" y="14137537"/>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44320</xdr:rowOff>
    </xdr:from>
    <xdr:to>
      <xdr:col>23</xdr:col>
      <xdr:colOff>184150</xdr:colOff>
      <xdr:row>83</xdr:row>
      <xdr:rowOff>145920</xdr:rowOff>
    </xdr:to>
    <xdr:sp macro="" textlink="">
      <xdr:nvSpPr>
        <xdr:cNvPr id="213" name="楕円 212"/>
        <xdr:cNvSpPr/>
      </xdr:nvSpPr>
      <xdr:spPr>
        <a:xfrm>
          <a:off x="4902200" y="142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60847</xdr:rowOff>
    </xdr:from>
    <xdr:ext cx="762000" cy="259045"/>
    <xdr:sp macro="" textlink="">
      <xdr:nvSpPr>
        <xdr:cNvPr id="214" name="人件費・物件費等の状況該当値テキスト"/>
        <xdr:cNvSpPr txBox="1"/>
      </xdr:nvSpPr>
      <xdr:spPr>
        <a:xfrm>
          <a:off x="5041900" y="141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113809</xdr:rowOff>
    </xdr:from>
    <xdr:to>
      <xdr:col>19</xdr:col>
      <xdr:colOff>184150</xdr:colOff>
      <xdr:row>83</xdr:row>
      <xdr:rowOff>43959</xdr:rowOff>
    </xdr:to>
    <xdr:sp macro="" textlink="">
      <xdr:nvSpPr>
        <xdr:cNvPr id="215" name="楕円 214"/>
        <xdr:cNvSpPr/>
      </xdr:nvSpPr>
      <xdr:spPr>
        <a:xfrm>
          <a:off x="4064000" y="141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54136</xdr:rowOff>
    </xdr:from>
    <xdr:ext cx="736600" cy="259045"/>
    <xdr:sp macro="" textlink="">
      <xdr:nvSpPr>
        <xdr:cNvPr id="216" name="テキスト ボックス 215"/>
        <xdr:cNvSpPr txBox="1"/>
      </xdr:nvSpPr>
      <xdr:spPr>
        <a:xfrm>
          <a:off x="3733800" y="1394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72881</xdr:rowOff>
    </xdr:from>
    <xdr:to>
      <xdr:col>15</xdr:col>
      <xdr:colOff>133350</xdr:colOff>
      <xdr:row>83</xdr:row>
      <xdr:rowOff>3031</xdr:rowOff>
    </xdr:to>
    <xdr:sp macro="" textlink="">
      <xdr:nvSpPr>
        <xdr:cNvPr id="217" name="楕円 216"/>
        <xdr:cNvSpPr/>
      </xdr:nvSpPr>
      <xdr:spPr>
        <a:xfrm>
          <a:off x="3175000" y="14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13208</xdr:rowOff>
    </xdr:from>
    <xdr:ext cx="762000" cy="259045"/>
    <xdr:sp macro="" textlink="">
      <xdr:nvSpPr>
        <xdr:cNvPr id="218" name="テキスト ボックス 217"/>
        <xdr:cNvSpPr txBox="1"/>
      </xdr:nvSpPr>
      <xdr:spPr>
        <a:xfrm>
          <a:off x="2844800" y="1390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101805</xdr:rowOff>
    </xdr:from>
    <xdr:to>
      <xdr:col>11</xdr:col>
      <xdr:colOff>82550</xdr:colOff>
      <xdr:row>83</xdr:row>
      <xdr:rowOff>31955</xdr:rowOff>
    </xdr:to>
    <xdr:sp macro="" textlink="">
      <xdr:nvSpPr>
        <xdr:cNvPr id="219" name="楕円 218"/>
        <xdr:cNvSpPr/>
      </xdr:nvSpPr>
      <xdr:spPr>
        <a:xfrm>
          <a:off x="2286000" y="14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42132</xdr:rowOff>
    </xdr:from>
    <xdr:ext cx="762000" cy="259045"/>
    <xdr:sp macro="" textlink="">
      <xdr:nvSpPr>
        <xdr:cNvPr id="220" name="テキスト ボックス 219"/>
        <xdr:cNvSpPr txBox="1"/>
      </xdr:nvSpPr>
      <xdr:spPr>
        <a:xfrm>
          <a:off x="1955800" y="1392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27837</xdr:rowOff>
    </xdr:from>
    <xdr:to>
      <xdr:col>7</xdr:col>
      <xdr:colOff>31750</xdr:colOff>
      <xdr:row>82</xdr:row>
      <xdr:rowOff>129437</xdr:rowOff>
    </xdr:to>
    <xdr:sp macro="" textlink="">
      <xdr:nvSpPr>
        <xdr:cNvPr id="221" name="楕円 220"/>
        <xdr:cNvSpPr/>
      </xdr:nvSpPr>
      <xdr:spPr>
        <a:xfrm>
          <a:off x="1397000" y="1408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139614</xdr:rowOff>
    </xdr:from>
    <xdr:ext cx="762000" cy="259045"/>
    <xdr:sp macro="" textlink="">
      <xdr:nvSpPr>
        <xdr:cNvPr id="222" name="テキスト ボックス 221"/>
        <xdr:cNvSpPr txBox="1"/>
      </xdr:nvSpPr>
      <xdr:spPr>
        <a:xfrm>
          <a:off x="1066800" y="1385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本村は全国市平均（</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）、全国町村平均（</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）、類似団体（</a:t>
          </a:r>
          <a:r>
            <a:rPr kumimoji="1" lang="en-US" altLang="ja-JP" sz="1300">
              <a:latin typeface="ＭＳ Ｐゴシック" panose="020B0600070205080204" pitchFamily="50" charset="-128"/>
              <a:ea typeface="ＭＳ Ｐゴシック" panose="020B0600070205080204" pitchFamily="50" charset="-128"/>
            </a:rPr>
            <a:t>96.0</a:t>
          </a:r>
          <a:r>
            <a:rPr kumimoji="1" lang="ja-JP" altLang="en-US" sz="1300">
              <a:latin typeface="ＭＳ Ｐゴシック" panose="020B0600070205080204" pitchFamily="50" charset="-128"/>
              <a:ea typeface="ＭＳ Ｐゴシック" panose="020B0600070205080204" pitchFamily="50" charset="-128"/>
            </a:rPr>
            <a:t>）と比べると</a:t>
          </a:r>
          <a:r>
            <a:rPr kumimoji="1" lang="en-US" altLang="ja-JP" sz="1300">
              <a:latin typeface="ＭＳ Ｐゴシック" panose="020B0600070205080204" pitchFamily="50" charset="-128"/>
              <a:ea typeface="ＭＳ Ｐゴシック" panose="020B0600070205080204" pitchFamily="50" charset="-128"/>
            </a:rPr>
            <a:t>91.2</a:t>
          </a:r>
          <a:r>
            <a:rPr kumimoji="1" lang="ja-JP" altLang="en-US" sz="1300">
              <a:latin typeface="ＭＳ Ｐゴシック" panose="020B0600070205080204" pitchFamily="50" charset="-128"/>
              <a:ea typeface="ＭＳ Ｐゴシック" panose="020B0600070205080204" pitchFamily="50" charset="-128"/>
            </a:rPr>
            <a:t>と低い傾向にある。これは前歴換算により初任給位置づけが低くなっている事と、本村の財政事情により時間外勤務手当が年間で打ち切りとなっている事が要因となっている。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69004</xdr:rowOff>
    </xdr:from>
    <xdr:to>
      <xdr:col>81</xdr:col>
      <xdr:colOff>44450</xdr:colOff>
      <xdr:row>83</xdr:row>
      <xdr:rowOff>109220</xdr:rowOff>
    </xdr:to>
    <xdr:cxnSp macro="">
      <xdr:nvCxnSpPr>
        <xdr:cNvPr id="256" name="直線コネクタ 255"/>
        <xdr:cNvCxnSpPr/>
      </xdr:nvCxnSpPr>
      <xdr:spPr>
        <a:xfrm flipV="1">
          <a:off x="16179800" y="142993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109220</xdr:rowOff>
    </xdr:from>
    <xdr:to>
      <xdr:col>77</xdr:col>
      <xdr:colOff>44450</xdr:colOff>
      <xdr:row>83</xdr:row>
      <xdr:rowOff>125307</xdr:rowOff>
    </xdr:to>
    <xdr:cxnSp macro="">
      <xdr:nvCxnSpPr>
        <xdr:cNvPr id="259" name="直線コネクタ 258"/>
        <xdr:cNvCxnSpPr/>
      </xdr:nvCxnSpPr>
      <xdr:spPr>
        <a:xfrm flipV="1">
          <a:off x="15290800" y="143395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20743</xdr:rowOff>
    </xdr:from>
    <xdr:to>
      <xdr:col>72</xdr:col>
      <xdr:colOff>203200</xdr:colOff>
      <xdr:row>83</xdr:row>
      <xdr:rowOff>125307</xdr:rowOff>
    </xdr:to>
    <xdr:cxnSp macro="">
      <xdr:nvCxnSpPr>
        <xdr:cNvPr id="262" name="直線コネクタ 261"/>
        <xdr:cNvCxnSpPr/>
      </xdr:nvCxnSpPr>
      <xdr:spPr>
        <a:xfrm>
          <a:off x="14401800" y="142510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20743</xdr:rowOff>
    </xdr:to>
    <xdr:cxnSp macro="">
      <xdr:nvCxnSpPr>
        <xdr:cNvPr id="265" name="直線コネクタ 264"/>
        <xdr:cNvCxnSpPr/>
      </xdr:nvCxnSpPr>
      <xdr:spPr>
        <a:xfrm>
          <a:off x="13512800" y="142430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18204</xdr:rowOff>
    </xdr:from>
    <xdr:to>
      <xdr:col>81</xdr:col>
      <xdr:colOff>95250</xdr:colOff>
      <xdr:row>83</xdr:row>
      <xdr:rowOff>119804</xdr:rowOff>
    </xdr:to>
    <xdr:sp macro="" textlink="">
      <xdr:nvSpPr>
        <xdr:cNvPr id="275" name="楕円 274"/>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34731</xdr:rowOff>
    </xdr:from>
    <xdr:ext cx="762000" cy="259045"/>
    <xdr:sp macro="" textlink="">
      <xdr:nvSpPr>
        <xdr:cNvPr id="276" name="給与水準   （国との比較）該当値テキスト"/>
        <xdr:cNvSpPr txBox="1"/>
      </xdr:nvSpPr>
      <xdr:spPr>
        <a:xfrm>
          <a:off x="17106900" y="1409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58420</xdr:rowOff>
    </xdr:from>
    <xdr:to>
      <xdr:col>77</xdr:col>
      <xdr:colOff>95250</xdr:colOff>
      <xdr:row>83</xdr:row>
      <xdr:rowOff>160020</xdr:rowOff>
    </xdr:to>
    <xdr:sp macro="" textlink="">
      <xdr:nvSpPr>
        <xdr:cNvPr id="277" name="楕円 276"/>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170197</xdr:rowOff>
    </xdr:from>
    <xdr:ext cx="736600" cy="259045"/>
    <xdr:sp macro="" textlink="">
      <xdr:nvSpPr>
        <xdr:cNvPr id="278" name="テキスト ボックス 27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74507</xdr:rowOff>
    </xdr:from>
    <xdr:to>
      <xdr:col>73</xdr:col>
      <xdr:colOff>44450</xdr:colOff>
      <xdr:row>84</xdr:row>
      <xdr:rowOff>4657</xdr:rowOff>
    </xdr:to>
    <xdr:sp macro="" textlink="">
      <xdr:nvSpPr>
        <xdr:cNvPr id="279" name="楕円 278"/>
        <xdr:cNvSpPr/>
      </xdr:nvSpPr>
      <xdr:spPr>
        <a:xfrm>
          <a:off x="152400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14834</xdr:rowOff>
    </xdr:from>
    <xdr:ext cx="762000" cy="259045"/>
    <xdr:sp macro="" textlink="">
      <xdr:nvSpPr>
        <xdr:cNvPr id="280" name="テキスト ボックス 279"/>
        <xdr:cNvSpPr txBox="1"/>
      </xdr:nvSpPr>
      <xdr:spPr>
        <a:xfrm>
          <a:off x="14909800" y="1407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141393</xdr:rowOff>
    </xdr:from>
    <xdr:to>
      <xdr:col>68</xdr:col>
      <xdr:colOff>203200</xdr:colOff>
      <xdr:row>83</xdr:row>
      <xdr:rowOff>71543</xdr:rowOff>
    </xdr:to>
    <xdr:sp macro="" textlink="">
      <xdr:nvSpPr>
        <xdr:cNvPr id="281" name="楕円 280"/>
        <xdr:cNvSpPr/>
      </xdr:nvSpPr>
      <xdr:spPr>
        <a:xfrm>
          <a:off x="14351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81720</xdr:rowOff>
    </xdr:from>
    <xdr:ext cx="762000" cy="259045"/>
    <xdr:sp macro="" textlink="">
      <xdr:nvSpPr>
        <xdr:cNvPr id="282" name="テキスト ボックス 281"/>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3" name="楕円 282"/>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4" name="テキスト ボックス 283"/>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11.90</a:t>
          </a:r>
          <a:r>
            <a:rPr kumimoji="1" lang="ja-JP" altLang="en-US" sz="1300">
              <a:latin typeface="ＭＳ Ｐゴシック" panose="020B0600070205080204" pitchFamily="50" charset="-128"/>
              <a:ea typeface="ＭＳ Ｐゴシック" panose="020B0600070205080204" pitchFamily="50" charset="-128"/>
            </a:rPr>
            <a:t>人で類似団体平均値を下回っているが、沖縄県平均値より上回っている。本村の行財政改革プランで行ってきた定員管理の適正化を進める中で、退職者不補充を実施してきたが、近年職員年齢構成のアンバランスや将来を担う人材育成の必要性から退職者数と同数の新規採用を実施している。今後も限られた職員数で、多様化、高度化する行政需要に的確に対応できるよう、簡素で効率的な組織体制を目指し、必要に応じては各課の職員数の見直しなどの対応をおこな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129504</xdr:rowOff>
    </xdr:to>
    <xdr:cxnSp macro="">
      <xdr:nvCxnSpPr>
        <xdr:cNvPr id="321" name="直線コネクタ 320"/>
        <xdr:cNvCxnSpPr/>
      </xdr:nvCxnSpPr>
      <xdr:spPr>
        <a:xfrm flipV="1">
          <a:off x="16179800" y="10408920"/>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129504</xdr:rowOff>
    </xdr:from>
    <xdr:to>
      <xdr:col>77</xdr:col>
      <xdr:colOff>44450</xdr:colOff>
      <xdr:row>60</xdr:row>
      <xdr:rowOff>134330</xdr:rowOff>
    </xdr:to>
    <xdr:cxnSp macro="">
      <xdr:nvCxnSpPr>
        <xdr:cNvPr id="324" name="直線コネクタ 323"/>
        <xdr:cNvCxnSpPr/>
      </xdr:nvCxnSpPr>
      <xdr:spPr>
        <a:xfrm flipV="1">
          <a:off x="15290800" y="1041650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60</xdr:row>
      <xdr:rowOff>134330</xdr:rowOff>
    </xdr:to>
    <xdr:cxnSp macro="">
      <xdr:nvCxnSpPr>
        <xdr:cNvPr id="327" name="直線コネクタ 326"/>
        <xdr:cNvCxnSpPr/>
      </xdr:nvCxnSpPr>
      <xdr:spPr>
        <a:xfrm>
          <a:off x="14401800" y="10413746"/>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110889</xdr:rowOff>
    </xdr:from>
    <xdr:to>
      <xdr:col>68</xdr:col>
      <xdr:colOff>152400</xdr:colOff>
      <xdr:row>60</xdr:row>
      <xdr:rowOff>126746</xdr:rowOff>
    </xdr:to>
    <xdr:cxnSp macro="">
      <xdr:nvCxnSpPr>
        <xdr:cNvPr id="330" name="直線コネクタ 329"/>
        <xdr:cNvCxnSpPr/>
      </xdr:nvCxnSpPr>
      <xdr:spPr>
        <a:xfrm>
          <a:off x="13512800" y="10397889"/>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0" name="楕円 339"/>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1" name="定員管理の状況該当値テキスト"/>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78704</xdr:rowOff>
    </xdr:from>
    <xdr:to>
      <xdr:col>77</xdr:col>
      <xdr:colOff>95250</xdr:colOff>
      <xdr:row>61</xdr:row>
      <xdr:rowOff>8854</xdr:rowOff>
    </xdr:to>
    <xdr:sp macro="" textlink="">
      <xdr:nvSpPr>
        <xdr:cNvPr id="342" name="楕円 341"/>
        <xdr:cNvSpPr/>
      </xdr:nvSpPr>
      <xdr:spPr>
        <a:xfrm>
          <a:off x="16129000" y="103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19031</xdr:rowOff>
    </xdr:from>
    <xdr:ext cx="736600" cy="259045"/>
    <xdr:sp macro="" textlink="">
      <xdr:nvSpPr>
        <xdr:cNvPr id="343" name="テキスト ボックス 342"/>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83530</xdr:rowOff>
    </xdr:from>
    <xdr:to>
      <xdr:col>73</xdr:col>
      <xdr:colOff>44450</xdr:colOff>
      <xdr:row>61</xdr:row>
      <xdr:rowOff>13680</xdr:rowOff>
    </xdr:to>
    <xdr:sp macro="" textlink="">
      <xdr:nvSpPr>
        <xdr:cNvPr id="344" name="楕円 343"/>
        <xdr:cNvSpPr/>
      </xdr:nvSpPr>
      <xdr:spPr>
        <a:xfrm>
          <a:off x="15240000" y="10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23857</xdr:rowOff>
    </xdr:from>
    <xdr:ext cx="762000" cy="259045"/>
    <xdr:sp macro="" textlink="">
      <xdr:nvSpPr>
        <xdr:cNvPr id="345" name="テキスト ボックス 344"/>
        <xdr:cNvSpPr txBox="1"/>
      </xdr:nvSpPr>
      <xdr:spPr>
        <a:xfrm>
          <a:off x="14909800" y="1013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6" name="楕円 345"/>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16273</xdr:rowOff>
    </xdr:from>
    <xdr:ext cx="762000" cy="259045"/>
    <xdr:sp macro="" textlink="">
      <xdr:nvSpPr>
        <xdr:cNvPr id="347" name="テキスト ボックス 346"/>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60089</xdr:rowOff>
    </xdr:from>
    <xdr:to>
      <xdr:col>64</xdr:col>
      <xdr:colOff>152400</xdr:colOff>
      <xdr:row>60</xdr:row>
      <xdr:rowOff>161689</xdr:rowOff>
    </xdr:to>
    <xdr:sp macro="" textlink="">
      <xdr:nvSpPr>
        <xdr:cNvPr id="348" name="楕円 347"/>
        <xdr:cNvSpPr/>
      </xdr:nvSpPr>
      <xdr:spPr>
        <a:xfrm>
          <a:off x="13462000" y="103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xdr:rowOff>
    </xdr:from>
    <xdr:ext cx="762000" cy="259045"/>
    <xdr:sp macro="" textlink="">
      <xdr:nvSpPr>
        <xdr:cNvPr id="349" name="テキスト ボックス 348"/>
        <xdr:cNvSpPr txBox="1"/>
      </xdr:nvSpPr>
      <xdr:spPr>
        <a:xfrm>
          <a:off x="13131800" y="101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％となっており、前年度に比べると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ポイントの減となっているが沖縄県平均値を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ここ数年は減少傾向にあるが、引き続き起債抑制策により地方債発行額は、当該年度の公債費償還額を上限に設定し、抑制に努めていく必要がある。また、実質公債費比率の分子構造にも注視し、公営企業債の元利償還金に対する繰入金や一部事務組合等が起こした地方債の元利償還金に対する負担金等の動向も把握してお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1270</xdr:rowOff>
    </xdr:from>
    <xdr:to>
      <xdr:col>81</xdr:col>
      <xdr:colOff>44450</xdr:colOff>
      <xdr:row>42</xdr:row>
      <xdr:rowOff>20574</xdr:rowOff>
    </xdr:to>
    <xdr:cxnSp macro="">
      <xdr:nvCxnSpPr>
        <xdr:cNvPr id="380" name="直線コネクタ 379"/>
        <xdr:cNvCxnSpPr/>
      </xdr:nvCxnSpPr>
      <xdr:spPr>
        <a:xfrm flipV="1">
          <a:off x="16179800" y="72021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20574</xdr:rowOff>
    </xdr:from>
    <xdr:to>
      <xdr:col>77</xdr:col>
      <xdr:colOff>44450</xdr:colOff>
      <xdr:row>42</xdr:row>
      <xdr:rowOff>25400</xdr:rowOff>
    </xdr:to>
    <xdr:cxnSp macro="">
      <xdr:nvCxnSpPr>
        <xdr:cNvPr id="383" name="直線コネクタ 382"/>
        <xdr:cNvCxnSpPr/>
      </xdr:nvCxnSpPr>
      <xdr:spPr>
        <a:xfrm flipV="1">
          <a:off x="15290800" y="72214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64008</xdr:rowOff>
    </xdr:to>
    <xdr:cxnSp macro="">
      <xdr:nvCxnSpPr>
        <xdr:cNvPr id="386" name="直線コネクタ 385"/>
        <xdr:cNvCxnSpPr/>
      </xdr:nvCxnSpPr>
      <xdr:spPr>
        <a:xfrm flipV="1">
          <a:off x="14401800" y="722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97790</xdr:rowOff>
    </xdr:to>
    <xdr:cxnSp macro="">
      <xdr:nvCxnSpPr>
        <xdr:cNvPr id="389" name="直線コネクタ 388"/>
        <xdr:cNvCxnSpPr/>
      </xdr:nvCxnSpPr>
      <xdr:spPr>
        <a:xfrm flipV="1">
          <a:off x="13512800" y="72649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121920</xdr:rowOff>
    </xdr:from>
    <xdr:to>
      <xdr:col>81</xdr:col>
      <xdr:colOff>95250</xdr:colOff>
      <xdr:row>42</xdr:row>
      <xdr:rowOff>52070</xdr:rowOff>
    </xdr:to>
    <xdr:sp macro="" textlink="">
      <xdr:nvSpPr>
        <xdr:cNvPr id="399" name="楕円 398"/>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93997</xdr:rowOff>
    </xdr:from>
    <xdr:ext cx="762000" cy="259045"/>
    <xdr:sp macro="" textlink="">
      <xdr:nvSpPr>
        <xdr:cNvPr id="400"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141224</xdr:rowOff>
    </xdr:from>
    <xdr:to>
      <xdr:col>77</xdr:col>
      <xdr:colOff>95250</xdr:colOff>
      <xdr:row>42</xdr:row>
      <xdr:rowOff>71374</xdr:rowOff>
    </xdr:to>
    <xdr:sp macro="" textlink="">
      <xdr:nvSpPr>
        <xdr:cNvPr id="401" name="楕円 400"/>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56151</xdr:rowOff>
    </xdr:from>
    <xdr:ext cx="736600" cy="259045"/>
    <xdr:sp macro="" textlink="">
      <xdr:nvSpPr>
        <xdr:cNvPr id="402" name="テキスト ボックス 401"/>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405" name="楕円 404"/>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406" name="テキスト ボックス 405"/>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7" name="楕円 406"/>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8" name="テキスト ボックス 40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将来負担比率の値は平成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年度健全化により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％となった。地方債現在高の減、債務負担行為の減などにより将来負担額が減少し、また充当可能基金の増などにより充当可能財源等が増になった事が大きな要因となっている。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34747</xdr:rowOff>
    </xdr:from>
    <xdr:to>
      <xdr:col>77</xdr:col>
      <xdr:colOff>44450</xdr:colOff>
      <xdr:row>15</xdr:row>
      <xdr:rowOff>46330</xdr:rowOff>
    </xdr:to>
    <xdr:cxnSp macro="">
      <xdr:nvCxnSpPr>
        <xdr:cNvPr id="440" name="直線コネクタ 439"/>
        <xdr:cNvCxnSpPr/>
      </xdr:nvCxnSpPr>
      <xdr:spPr>
        <a:xfrm flipV="1">
          <a:off x="15290800" y="2606497"/>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46330</xdr:rowOff>
    </xdr:from>
    <xdr:to>
      <xdr:col>72</xdr:col>
      <xdr:colOff>203200</xdr:colOff>
      <xdr:row>15</xdr:row>
      <xdr:rowOff>117754</xdr:rowOff>
    </xdr:to>
    <xdr:cxnSp macro="">
      <xdr:nvCxnSpPr>
        <xdr:cNvPr id="443" name="直線コネクタ 442"/>
        <xdr:cNvCxnSpPr/>
      </xdr:nvCxnSpPr>
      <xdr:spPr>
        <a:xfrm flipV="1">
          <a:off x="14401800" y="2618080"/>
          <a:ext cx="889000" cy="7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117754</xdr:rowOff>
    </xdr:from>
    <xdr:to>
      <xdr:col>68</xdr:col>
      <xdr:colOff>152400</xdr:colOff>
      <xdr:row>16</xdr:row>
      <xdr:rowOff>116180</xdr:rowOff>
    </xdr:to>
    <xdr:cxnSp macro="">
      <xdr:nvCxnSpPr>
        <xdr:cNvPr id="446" name="直線コネクタ 445"/>
        <xdr:cNvCxnSpPr/>
      </xdr:nvCxnSpPr>
      <xdr:spPr>
        <a:xfrm flipV="1">
          <a:off x="13512800" y="2689504"/>
          <a:ext cx="889000" cy="1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9" name="フローチャート: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1" name="フローチャート: 判断 45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2" name="テキスト ボックス 45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155397</xdr:rowOff>
    </xdr:from>
    <xdr:to>
      <xdr:col>77</xdr:col>
      <xdr:colOff>95250</xdr:colOff>
      <xdr:row>15</xdr:row>
      <xdr:rowOff>85547</xdr:rowOff>
    </xdr:to>
    <xdr:sp macro="" textlink="">
      <xdr:nvSpPr>
        <xdr:cNvPr id="458" name="楕円 457"/>
        <xdr:cNvSpPr/>
      </xdr:nvSpPr>
      <xdr:spPr>
        <a:xfrm>
          <a:off x="16129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70324</xdr:rowOff>
    </xdr:from>
    <xdr:ext cx="736600" cy="259045"/>
    <xdr:sp macro="" textlink="">
      <xdr:nvSpPr>
        <xdr:cNvPr id="459" name="テキスト ボックス 458"/>
        <xdr:cNvSpPr txBox="1"/>
      </xdr:nvSpPr>
      <xdr:spPr>
        <a:xfrm>
          <a:off x="15798800" y="264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166980</xdr:rowOff>
    </xdr:from>
    <xdr:to>
      <xdr:col>73</xdr:col>
      <xdr:colOff>44450</xdr:colOff>
      <xdr:row>15</xdr:row>
      <xdr:rowOff>97130</xdr:rowOff>
    </xdr:to>
    <xdr:sp macro="" textlink="">
      <xdr:nvSpPr>
        <xdr:cNvPr id="460" name="楕円 459"/>
        <xdr:cNvSpPr/>
      </xdr:nvSpPr>
      <xdr:spPr>
        <a:xfrm>
          <a:off x="15240000" y="2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81907</xdr:rowOff>
    </xdr:from>
    <xdr:ext cx="762000" cy="259045"/>
    <xdr:sp macro="" textlink="">
      <xdr:nvSpPr>
        <xdr:cNvPr id="461" name="テキスト ボックス 460"/>
        <xdr:cNvSpPr txBox="1"/>
      </xdr:nvSpPr>
      <xdr:spPr>
        <a:xfrm>
          <a:off x="14909800" y="26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66954</xdr:rowOff>
    </xdr:from>
    <xdr:to>
      <xdr:col>68</xdr:col>
      <xdr:colOff>203200</xdr:colOff>
      <xdr:row>15</xdr:row>
      <xdr:rowOff>168554</xdr:rowOff>
    </xdr:to>
    <xdr:sp macro="" textlink="">
      <xdr:nvSpPr>
        <xdr:cNvPr id="462" name="楕円 461"/>
        <xdr:cNvSpPr/>
      </xdr:nvSpPr>
      <xdr:spPr>
        <a:xfrm>
          <a:off x="14351000" y="26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153331</xdr:rowOff>
    </xdr:from>
    <xdr:ext cx="762000" cy="259045"/>
    <xdr:sp macro="" textlink="">
      <xdr:nvSpPr>
        <xdr:cNvPr id="463" name="テキスト ボックス 462"/>
        <xdr:cNvSpPr txBox="1"/>
      </xdr:nvSpPr>
      <xdr:spPr>
        <a:xfrm>
          <a:off x="14020800" y="27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64" name="楕円 463"/>
        <xdr:cNvSpPr/>
      </xdr:nvSpPr>
      <xdr:spPr>
        <a:xfrm>
          <a:off x="134620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65" name="テキスト ボックス 464"/>
        <xdr:cNvSpPr txBox="1"/>
      </xdr:nvSpPr>
      <xdr:spPr>
        <a:xfrm>
          <a:off x="13131800" y="28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9,411
9,368
39.93
7,186,033
6,929,645
231,760
2,998,046
3,023,786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類似団体、沖縄県平均と比較すると比率は高い数字となっている。平成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年度については、対前年比で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減の原因としては、総合事務組合への退職手当負担金の減少が大きな要因となっている。退職者がまとまって出る年はしばらくない為、今後も退職者手当負担金が大きく増える事はない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年度より始まる会計年度任用職員制度により人件費が増になると見込んでいる。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78994</xdr:rowOff>
    </xdr:to>
    <xdr:cxnSp macro="">
      <xdr:nvCxnSpPr>
        <xdr:cNvPr id="64" name="直線コネクタ 63"/>
        <xdr:cNvCxnSpPr/>
      </xdr:nvCxnSpPr>
      <xdr:spPr>
        <a:xfrm flipV="1">
          <a:off x="3987800" y="64089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37</xdr:row>
      <xdr:rowOff>78994</xdr:rowOff>
    </xdr:to>
    <xdr:cxnSp macro="">
      <xdr:nvCxnSpPr>
        <xdr:cNvPr id="67" name="直線コネクタ 66"/>
        <xdr:cNvCxnSpPr/>
      </xdr:nvCxnSpPr>
      <xdr:spPr>
        <a:xfrm>
          <a:off x="3098800" y="63083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51562</xdr:rowOff>
    </xdr:to>
    <xdr:cxnSp macro="">
      <xdr:nvCxnSpPr>
        <xdr:cNvPr id="70" name="直線コネクタ 69"/>
        <xdr:cNvCxnSpPr/>
      </xdr:nvCxnSpPr>
      <xdr:spPr>
        <a:xfrm flipV="1">
          <a:off x="2209800" y="6308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129286</xdr:rowOff>
    </xdr:to>
    <xdr:cxnSp macro="">
      <xdr:nvCxnSpPr>
        <xdr:cNvPr id="73" name="直線コネクタ 72"/>
        <xdr:cNvCxnSpPr/>
      </xdr:nvCxnSpPr>
      <xdr:spPr>
        <a:xfrm flipV="1">
          <a:off x="1320800" y="63952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xdr:rowOff>
    </xdr:from>
    <xdr:to>
      <xdr:col>11</xdr:col>
      <xdr:colOff>60325</xdr:colOff>
      <xdr:row>37</xdr:row>
      <xdr:rowOff>102362</xdr:rowOff>
    </xdr:to>
    <xdr:sp macro="" textlink="">
      <xdr:nvSpPr>
        <xdr:cNvPr id="89" name="楕円 88"/>
        <xdr:cNvSpPr/>
      </xdr:nvSpPr>
      <xdr:spPr>
        <a:xfrm>
          <a:off x="2159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90" name="テキスト ボックス 89"/>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物件費に係る経常収支比率は、類似団体、沖縄県平均を下回っている。対前年度と比べると</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ポイント増になっている。増になった主な原因としては民間保育所開設による委託料の増が大きな要因となっている。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18</xdr:row>
      <xdr:rowOff>140716</xdr:rowOff>
    </xdr:to>
    <xdr:cxnSp macro="">
      <xdr:nvCxnSpPr>
        <xdr:cNvPr id="122" name="直線コネクタ 121"/>
        <xdr:cNvCxnSpPr/>
      </xdr:nvCxnSpPr>
      <xdr:spPr>
        <a:xfrm>
          <a:off x="15671800" y="2797048"/>
          <a:ext cx="838200" cy="42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53848</xdr:rowOff>
    </xdr:to>
    <xdr:cxnSp macro="">
      <xdr:nvCxnSpPr>
        <xdr:cNvPr id="125" name="直線コネクタ 124"/>
        <xdr:cNvCxnSpPr/>
      </xdr:nvCxnSpPr>
      <xdr:spPr>
        <a:xfrm>
          <a:off x="14782800" y="26873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115570</xdr:rowOff>
    </xdr:to>
    <xdr:cxnSp macro="">
      <xdr:nvCxnSpPr>
        <xdr:cNvPr id="128" name="直線コネクタ 127"/>
        <xdr:cNvCxnSpPr/>
      </xdr:nvCxnSpPr>
      <xdr:spPr>
        <a:xfrm>
          <a:off x="13893800" y="26004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97282</xdr:rowOff>
    </xdr:to>
    <xdr:cxnSp macro="">
      <xdr:nvCxnSpPr>
        <xdr:cNvPr id="131" name="直線コネクタ 130"/>
        <xdr:cNvCxnSpPr/>
      </xdr:nvCxnSpPr>
      <xdr:spPr>
        <a:xfrm flipV="1">
          <a:off x="13004800" y="2600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89916</xdr:rowOff>
    </xdr:from>
    <xdr:to>
      <xdr:col>82</xdr:col>
      <xdr:colOff>158750</xdr:colOff>
      <xdr:row>19</xdr:row>
      <xdr:rowOff>20066</xdr:rowOff>
    </xdr:to>
    <xdr:sp macro="" textlink="">
      <xdr:nvSpPr>
        <xdr:cNvPr id="141" name="楕円 140"/>
        <xdr:cNvSpPr/>
      </xdr:nvSpPr>
      <xdr:spPr>
        <a:xfrm>
          <a:off x="164592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61993</xdr:rowOff>
    </xdr:from>
    <xdr:ext cx="762000" cy="259045"/>
    <xdr:sp macro="" textlink="">
      <xdr:nvSpPr>
        <xdr:cNvPr id="142" name="物件費該当値テキスト"/>
        <xdr:cNvSpPr txBox="1"/>
      </xdr:nvSpPr>
      <xdr:spPr>
        <a:xfrm>
          <a:off x="165989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xdr:rowOff>
    </xdr:from>
    <xdr:to>
      <xdr:col>78</xdr:col>
      <xdr:colOff>120650</xdr:colOff>
      <xdr:row>16</xdr:row>
      <xdr:rowOff>104648</xdr:rowOff>
    </xdr:to>
    <xdr:sp macro="" textlink="">
      <xdr:nvSpPr>
        <xdr:cNvPr id="143" name="楕円 142"/>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114825</xdr:rowOff>
    </xdr:from>
    <xdr:ext cx="736600" cy="259045"/>
    <xdr:sp macro="" textlink="">
      <xdr:nvSpPr>
        <xdr:cNvPr id="144" name="テキスト ボックス 143"/>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5" name="楕円 144"/>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6" name="テキスト ボックス 145"/>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47" name="楕円 146"/>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48" name="テキスト ボックス 147"/>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46482</xdr:rowOff>
    </xdr:from>
    <xdr:to>
      <xdr:col>65</xdr:col>
      <xdr:colOff>53975</xdr:colOff>
      <xdr:row>15</xdr:row>
      <xdr:rowOff>148082</xdr:rowOff>
    </xdr:to>
    <xdr:sp macro="" textlink="">
      <xdr:nvSpPr>
        <xdr:cNvPr id="149" name="楕円 148"/>
        <xdr:cNvSpPr/>
      </xdr:nvSpPr>
      <xdr:spPr>
        <a:xfrm>
          <a:off x="12954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158259</xdr:rowOff>
    </xdr:from>
    <xdr:ext cx="762000" cy="259045"/>
    <xdr:sp macro="" textlink="">
      <xdr:nvSpPr>
        <xdr:cNvPr id="150" name="テキスト ボックス 149"/>
        <xdr:cNvSpPr txBox="1"/>
      </xdr:nvSpPr>
      <xdr:spPr>
        <a:xfrm>
          <a:off x="12623800" y="2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減少となっているが、要因としては消費税増税に伴う低所得者への臨時福祉給付金給付事業の完了によるものである。障害福祉、高齢者福祉などその他の扶助費は全体的に増となっており、今後も伸びていく見通し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56</xdr:row>
      <xdr:rowOff>69850</xdr:rowOff>
    </xdr:to>
    <xdr:cxnSp macro="">
      <xdr:nvCxnSpPr>
        <xdr:cNvPr id="183" name="直線コネクタ 182"/>
        <xdr:cNvCxnSpPr/>
      </xdr:nvCxnSpPr>
      <xdr:spPr>
        <a:xfrm flipV="1">
          <a:off x="3987800" y="940435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69850</xdr:rowOff>
    </xdr:to>
    <xdr:cxnSp macro="">
      <xdr:nvCxnSpPr>
        <xdr:cNvPr id="186" name="直線コネクタ 185"/>
        <xdr:cNvCxnSpPr/>
      </xdr:nvCxnSpPr>
      <xdr:spPr>
        <a:xfrm>
          <a:off x="3098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55</xdr:row>
      <xdr:rowOff>69850</xdr:rowOff>
    </xdr:to>
    <xdr:cxnSp macro="">
      <xdr:nvCxnSpPr>
        <xdr:cNvPr id="189" name="直線コネクタ 188"/>
        <xdr:cNvCxnSpPr/>
      </xdr:nvCxnSpPr>
      <xdr:spPr>
        <a:xfrm>
          <a:off x="2209800" y="9309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2" name="直線コネクタ 191"/>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2" name="楕円 201"/>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3" name="扶助費該当値テキスト"/>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4" name="楕円 203"/>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5" name="テキスト ボックス 20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6" name="楕円 205"/>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7" name="テキスト ボックス 206"/>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8" name="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9" name="テキスト ボックス 208"/>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0" name="楕円 209"/>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1" name="テキスト ボックス 210"/>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その他の大きな要因としては繰出金があるが、対前年度比で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になっている。今後も、保険事業及び高齢者対策への経費の伸びや清掃組合、消防組合への操出金の増が見込まれる。今後は国民健康保険税等の改正など、歳入基盤を強化する予定となっており、それに伴い、操出金も減になり改善すると予想され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99568</xdr:rowOff>
    </xdr:to>
    <xdr:cxnSp macro="">
      <xdr:nvCxnSpPr>
        <xdr:cNvPr id="241" name="直線コネクタ 240"/>
        <xdr:cNvCxnSpPr/>
      </xdr:nvCxnSpPr>
      <xdr:spPr>
        <a:xfrm>
          <a:off x="15671800" y="9659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40132</xdr:rowOff>
    </xdr:from>
    <xdr:to>
      <xdr:col>78</xdr:col>
      <xdr:colOff>69850</xdr:colOff>
      <xdr:row>56</xdr:row>
      <xdr:rowOff>58420</xdr:rowOff>
    </xdr:to>
    <xdr:cxnSp macro="">
      <xdr:nvCxnSpPr>
        <xdr:cNvPr id="244" name="直線コネクタ 243"/>
        <xdr:cNvCxnSpPr/>
      </xdr:nvCxnSpPr>
      <xdr:spPr>
        <a:xfrm>
          <a:off x="14782800" y="9641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40132</xdr:rowOff>
    </xdr:to>
    <xdr:cxnSp macro="">
      <xdr:nvCxnSpPr>
        <xdr:cNvPr id="247" name="直線コネクタ 246"/>
        <xdr:cNvCxnSpPr/>
      </xdr:nvCxnSpPr>
      <xdr:spPr>
        <a:xfrm>
          <a:off x="13893800" y="9618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40132</xdr:rowOff>
    </xdr:to>
    <xdr:cxnSp macro="">
      <xdr:nvCxnSpPr>
        <xdr:cNvPr id="250" name="直線コネクタ 249"/>
        <xdr:cNvCxnSpPr/>
      </xdr:nvCxnSpPr>
      <xdr:spPr>
        <a:xfrm flipV="1">
          <a:off x="13004800" y="9618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48768</xdr:rowOff>
    </xdr:from>
    <xdr:to>
      <xdr:col>82</xdr:col>
      <xdr:colOff>158750</xdr:colOff>
      <xdr:row>56</xdr:row>
      <xdr:rowOff>150368</xdr:rowOff>
    </xdr:to>
    <xdr:sp macro="" textlink="">
      <xdr:nvSpPr>
        <xdr:cNvPr id="260" name="楕円 259"/>
        <xdr:cNvSpPr/>
      </xdr:nvSpPr>
      <xdr:spPr>
        <a:xfrm>
          <a:off x="164592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65295</xdr:rowOff>
    </xdr:from>
    <xdr:ext cx="762000" cy="259045"/>
    <xdr:sp macro="" textlink="">
      <xdr:nvSpPr>
        <xdr:cNvPr id="261" name="その他該当値テキスト"/>
        <xdr:cNvSpPr txBox="1"/>
      </xdr:nvSpPr>
      <xdr:spPr>
        <a:xfrm>
          <a:off x="16598900" y="949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2" name="楕円 26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3" name="テキスト ボックス 262"/>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64" name="楕円 263"/>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65" name="テキスト ボックス 264"/>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66" name="楕円 265"/>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67" name="テキスト ボックス 266"/>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8" name="楕円 267"/>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69" name="テキスト ボックス 268"/>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補助費等に係る経常収支比率は、本年度決算では類似団体より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％高くなった。沖縄県平均や全国平均と比べても大きく上回っている状態である。平成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年度においては、対前年比で</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ポイントの増となっている。大きな要因として団体への長期に渡る補助金を経常経費として組み替えた事による増となっている。</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38</xdr:row>
      <xdr:rowOff>3556</xdr:rowOff>
    </xdr:to>
    <xdr:cxnSp macro="">
      <xdr:nvCxnSpPr>
        <xdr:cNvPr id="299" name="直線コネクタ 298"/>
        <xdr:cNvCxnSpPr/>
      </xdr:nvCxnSpPr>
      <xdr:spPr>
        <a:xfrm>
          <a:off x="15671800" y="631748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24130</xdr:rowOff>
    </xdr:to>
    <xdr:cxnSp macro="">
      <xdr:nvCxnSpPr>
        <xdr:cNvPr id="302" name="直線コネクタ 301"/>
        <xdr:cNvCxnSpPr/>
      </xdr:nvCxnSpPr>
      <xdr:spPr>
        <a:xfrm flipV="1">
          <a:off x="14782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24130</xdr:rowOff>
    </xdr:to>
    <xdr:cxnSp macro="">
      <xdr:nvCxnSpPr>
        <xdr:cNvPr id="305" name="直線コネクタ 304"/>
        <xdr:cNvCxnSpPr/>
      </xdr:nvCxnSpPr>
      <xdr:spPr>
        <a:xfrm>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14986</xdr:rowOff>
    </xdr:to>
    <xdr:cxnSp macro="">
      <xdr:nvCxnSpPr>
        <xdr:cNvPr id="308" name="直線コネクタ 307"/>
        <xdr:cNvCxnSpPr/>
      </xdr:nvCxnSpPr>
      <xdr:spPr>
        <a:xfrm flipV="1">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8" name="楕円 317"/>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19"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0" name="楕円 31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21" name="テキスト ボックス 320"/>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2" name="楕円 32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3" name="テキスト ボックス 32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4" name="楕円 323"/>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5" name="テキスト ボックス 32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26" name="楕円 32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27" name="テキスト ボックス 32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の比率に比べると下回っており、本年度決算では沖縄県平均値より低い数値となった。今後は新庁舎建設などの大型事業及び住民環境整備の基盤整備事業等の需要が見込まれることから、事業を厳選し、新規地方債の発行については、起債限度額は当該年度の公債費の額を上回らない範囲に事業年度調整を行う等、後年度の公債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168911</xdr:rowOff>
    </xdr:from>
    <xdr:to>
      <xdr:col>24</xdr:col>
      <xdr:colOff>25400</xdr:colOff>
      <xdr:row>76</xdr:row>
      <xdr:rowOff>27939</xdr:rowOff>
    </xdr:to>
    <xdr:cxnSp macro="">
      <xdr:nvCxnSpPr>
        <xdr:cNvPr id="359" name="直線コネクタ 358"/>
        <xdr:cNvCxnSpPr/>
      </xdr:nvCxnSpPr>
      <xdr:spPr>
        <a:xfrm flipV="1">
          <a:off x="3987800" y="13027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35561</xdr:rowOff>
    </xdr:to>
    <xdr:cxnSp macro="">
      <xdr:nvCxnSpPr>
        <xdr:cNvPr id="362" name="直線コネクタ 361"/>
        <xdr:cNvCxnSpPr/>
      </xdr:nvCxnSpPr>
      <xdr:spPr>
        <a:xfrm flipV="1">
          <a:off x="3098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31750</xdr:rowOff>
    </xdr:from>
    <xdr:to>
      <xdr:col>15</xdr:col>
      <xdr:colOff>98425</xdr:colOff>
      <xdr:row>76</xdr:row>
      <xdr:rowOff>35561</xdr:rowOff>
    </xdr:to>
    <xdr:cxnSp macro="">
      <xdr:nvCxnSpPr>
        <xdr:cNvPr id="365" name="直線コネクタ 364"/>
        <xdr:cNvCxnSpPr/>
      </xdr:nvCxnSpPr>
      <xdr:spPr>
        <a:xfrm>
          <a:off x="2209800" y="13061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31750</xdr:rowOff>
    </xdr:from>
    <xdr:to>
      <xdr:col>11</xdr:col>
      <xdr:colOff>9525</xdr:colOff>
      <xdr:row>76</xdr:row>
      <xdr:rowOff>123189</xdr:rowOff>
    </xdr:to>
    <xdr:cxnSp macro="">
      <xdr:nvCxnSpPr>
        <xdr:cNvPr id="368" name="直線コネクタ 367"/>
        <xdr:cNvCxnSpPr/>
      </xdr:nvCxnSpPr>
      <xdr:spPr>
        <a:xfrm flipV="1">
          <a:off x="1320800" y="130619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118110</xdr:rowOff>
    </xdr:from>
    <xdr:to>
      <xdr:col>24</xdr:col>
      <xdr:colOff>76200</xdr:colOff>
      <xdr:row>76</xdr:row>
      <xdr:rowOff>48261</xdr:rowOff>
    </xdr:to>
    <xdr:sp macro="" textlink="">
      <xdr:nvSpPr>
        <xdr:cNvPr id="378" name="楕円 377"/>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134637</xdr:rowOff>
    </xdr:from>
    <xdr:ext cx="762000" cy="259045"/>
    <xdr:sp macro="" textlink="">
      <xdr:nvSpPr>
        <xdr:cNvPr id="379"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0" name="楕円 379"/>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1" name="テキスト ボックス 380"/>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2" name="楕円 381"/>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3" name="テキスト ボックス 382"/>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152400</xdr:rowOff>
    </xdr:from>
    <xdr:to>
      <xdr:col>11</xdr:col>
      <xdr:colOff>60325</xdr:colOff>
      <xdr:row>76</xdr:row>
      <xdr:rowOff>82550</xdr:rowOff>
    </xdr:to>
    <xdr:sp macro="" textlink="">
      <xdr:nvSpPr>
        <xdr:cNvPr id="384" name="楕円 383"/>
        <xdr:cNvSpPr/>
      </xdr:nvSpPr>
      <xdr:spPr>
        <a:xfrm>
          <a:off x="2159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92727</xdr:rowOff>
    </xdr:from>
    <xdr:ext cx="762000" cy="259045"/>
    <xdr:sp macro="" textlink="">
      <xdr:nvSpPr>
        <xdr:cNvPr id="385" name="テキスト ボックス 384"/>
        <xdr:cNvSpPr txBox="1"/>
      </xdr:nvSpPr>
      <xdr:spPr>
        <a:xfrm>
          <a:off x="1828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72389</xdr:rowOff>
    </xdr:from>
    <xdr:to>
      <xdr:col>6</xdr:col>
      <xdr:colOff>171450</xdr:colOff>
      <xdr:row>77</xdr:row>
      <xdr:rowOff>2539</xdr:rowOff>
    </xdr:to>
    <xdr:sp macro="" textlink="">
      <xdr:nvSpPr>
        <xdr:cNvPr id="386" name="楕円 385"/>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12717</xdr:rowOff>
    </xdr:from>
    <xdr:ext cx="762000" cy="259045"/>
    <xdr:sp macro="" textlink="">
      <xdr:nvSpPr>
        <xdr:cNvPr id="387" name="テキスト ボックス 386"/>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％となっていて対前年度に比べると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ポイントの増がみられる。その主な要因としては物件費の増や、補助費等の増などとなっている。その他（繰出金）においても、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ポイント上昇している。今後は増加に転じないように適正な事業計画、事業執行を図っていく必要がある。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89444</xdr:rowOff>
    </xdr:from>
    <xdr:to>
      <xdr:col>82</xdr:col>
      <xdr:colOff>107950</xdr:colOff>
      <xdr:row>77</xdr:row>
      <xdr:rowOff>171087</xdr:rowOff>
    </xdr:to>
    <xdr:cxnSp macro="">
      <xdr:nvCxnSpPr>
        <xdr:cNvPr id="422" name="直線コネクタ 421"/>
        <xdr:cNvCxnSpPr/>
      </xdr:nvCxnSpPr>
      <xdr:spPr>
        <a:xfrm>
          <a:off x="15671800" y="12948194"/>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94343</xdr:rowOff>
    </xdr:from>
    <xdr:to>
      <xdr:col>78</xdr:col>
      <xdr:colOff>69850</xdr:colOff>
      <xdr:row>75</xdr:row>
      <xdr:rowOff>89444</xdr:rowOff>
    </xdr:to>
    <xdr:cxnSp macro="">
      <xdr:nvCxnSpPr>
        <xdr:cNvPr id="425" name="直線コネクタ 424"/>
        <xdr:cNvCxnSpPr/>
      </xdr:nvCxnSpPr>
      <xdr:spPr>
        <a:xfrm>
          <a:off x="14782800" y="1278164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25763</xdr:rowOff>
    </xdr:from>
    <xdr:to>
      <xdr:col>73</xdr:col>
      <xdr:colOff>180975</xdr:colOff>
      <xdr:row>74</xdr:row>
      <xdr:rowOff>94343</xdr:rowOff>
    </xdr:to>
    <xdr:cxnSp macro="">
      <xdr:nvCxnSpPr>
        <xdr:cNvPr id="428" name="直線コネクタ 427"/>
        <xdr:cNvCxnSpPr/>
      </xdr:nvCxnSpPr>
      <xdr:spPr>
        <a:xfrm>
          <a:off x="13893800" y="1271306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25763</xdr:rowOff>
    </xdr:from>
    <xdr:to>
      <xdr:col>69</xdr:col>
      <xdr:colOff>92075</xdr:colOff>
      <xdr:row>74</xdr:row>
      <xdr:rowOff>153126</xdr:rowOff>
    </xdr:to>
    <xdr:cxnSp macro="">
      <xdr:nvCxnSpPr>
        <xdr:cNvPr id="431" name="直線コネクタ 430"/>
        <xdr:cNvCxnSpPr/>
      </xdr:nvCxnSpPr>
      <xdr:spPr>
        <a:xfrm flipV="1">
          <a:off x="13004800" y="1271306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120287</xdr:rowOff>
    </xdr:from>
    <xdr:to>
      <xdr:col>82</xdr:col>
      <xdr:colOff>158750</xdr:colOff>
      <xdr:row>78</xdr:row>
      <xdr:rowOff>50437</xdr:rowOff>
    </xdr:to>
    <xdr:sp macro="" textlink="">
      <xdr:nvSpPr>
        <xdr:cNvPr id="441" name="楕円 440"/>
        <xdr:cNvSpPr/>
      </xdr:nvSpPr>
      <xdr:spPr>
        <a:xfrm>
          <a:off x="16459200" y="133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92364</xdr:rowOff>
    </xdr:from>
    <xdr:ext cx="762000" cy="259045"/>
    <xdr:sp macro="" textlink="">
      <xdr:nvSpPr>
        <xdr:cNvPr id="442" name="公債費以外該当値テキスト"/>
        <xdr:cNvSpPr txBox="1"/>
      </xdr:nvSpPr>
      <xdr:spPr>
        <a:xfrm>
          <a:off x="165989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38644</xdr:rowOff>
    </xdr:from>
    <xdr:to>
      <xdr:col>78</xdr:col>
      <xdr:colOff>120650</xdr:colOff>
      <xdr:row>75</xdr:row>
      <xdr:rowOff>140244</xdr:rowOff>
    </xdr:to>
    <xdr:sp macro="" textlink="">
      <xdr:nvSpPr>
        <xdr:cNvPr id="443" name="楕円 442"/>
        <xdr:cNvSpPr/>
      </xdr:nvSpPr>
      <xdr:spPr>
        <a:xfrm>
          <a:off x="15621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150421</xdr:rowOff>
    </xdr:from>
    <xdr:ext cx="736600" cy="259045"/>
    <xdr:sp macro="" textlink="">
      <xdr:nvSpPr>
        <xdr:cNvPr id="444" name="テキスト ボックス 443"/>
        <xdr:cNvSpPr txBox="1"/>
      </xdr:nvSpPr>
      <xdr:spPr>
        <a:xfrm>
          <a:off x="15290800" y="12666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43543</xdr:rowOff>
    </xdr:from>
    <xdr:to>
      <xdr:col>74</xdr:col>
      <xdr:colOff>31750</xdr:colOff>
      <xdr:row>74</xdr:row>
      <xdr:rowOff>145143</xdr:rowOff>
    </xdr:to>
    <xdr:sp macro="" textlink="">
      <xdr:nvSpPr>
        <xdr:cNvPr id="445" name="楕円 444"/>
        <xdr:cNvSpPr/>
      </xdr:nvSpPr>
      <xdr:spPr>
        <a:xfrm>
          <a:off x="14732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155320</xdr:rowOff>
    </xdr:from>
    <xdr:ext cx="762000" cy="259045"/>
    <xdr:sp macro="" textlink="">
      <xdr:nvSpPr>
        <xdr:cNvPr id="446" name="テキスト ボックス 445"/>
        <xdr:cNvSpPr txBox="1"/>
      </xdr:nvSpPr>
      <xdr:spPr>
        <a:xfrm>
          <a:off x="14401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146413</xdr:rowOff>
    </xdr:from>
    <xdr:to>
      <xdr:col>69</xdr:col>
      <xdr:colOff>142875</xdr:colOff>
      <xdr:row>74</xdr:row>
      <xdr:rowOff>76563</xdr:rowOff>
    </xdr:to>
    <xdr:sp macro="" textlink="">
      <xdr:nvSpPr>
        <xdr:cNvPr id="447" name="楕円 446"/>
        <xdr:cNvSpPr/>
      </xdr:nvSpPr>
      <xdr:spPr>
        <a:xfrm>
          <a:off x="13843000" y="126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86740</xdr:rowOff>
    </xdr:from>
    <xdr:ext cx="762000" cy="259045"/>
    <xdr:sp macro="" textlink="">
      <xdr:nvSpPr>
        <xdr:cNvPr id="448" name="テキスト ボックス 447"/>
        <xdr:cNvSpPr txBox="1"/>
      </xdr:nvSpPr>
      <xdr:spPr>
        <a:xfrm>
          <a:off x="13512800" y="124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102326</xdr:rowOff>
    </xdr:from>
    <xdr:to>
      <xdr:col>65</xdr:col>
      <xdr:colOff>53975</xdr:colOff>
      <xdr:row>75</xdr:row>
      <xdr:rowOff>32476</xdr:rowOff>
    </xdr:to>
    <xdr:sp macro="" textlink="">
      <xdr:nvSpPr>
        <xdr:cNvPr id="449" name="楕円 448"/>
        <xdr:cNvSpPr/>
      </xdr:nvSpPr>
      <xdr:spPr>
        <a:xfrm>
          <a:off x="12954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42653</xdr:rowOff>
    </xdr:from>
    <xdr:ext cx="762000" cy="259045"/>
    <xdr:sp macro="" textlink="">
      <xdr:nvSpPr>
        <xdr:cNvPr id="450" name="テキスト ボックス 449"/>
        <xdr:cNvSpPr txBox="1"/>
      </xdr:nvSpPr>
      <xdr:spPr>
        <a:xfrm>
          <a:off x="12623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39808</xdr:rowOff>
    </xdr:from>
    <xdr:to>
      <xdr:col>29</xdr:col>
      <xdr:colOff>127000</xdr:colOff>
      <xdr:row>18</xdr:row>
      <xdr:rowOff>47981</xdr:rowOff>
    </xdr:to>
    <xdr:cxnSp macro="">
      <xdr:nvCxnSpPr>
        <xdr:cNvPr id="46" name="直線コネクタ 45"/>
        <xdr:cNvCxnSpPr/>
      </xdr:nvCxnSpPr>
      <xdr:spPr bwMode="auto">
        <a:xfrm>
          <a:off x="5003800" y="3173533"/>
          <a:ext cx="647700" cy="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36505</xdr:rowOff>
    </xdr:from>
    <xdr:to>
      <xdr:col>26</xdr:col>
      <xdr:colOff>50800</xdr:colOff>
      <xdr:row>18</xdr:row>
      <xdr:rowOff>39808</xdr:rowOff>
    </xdr:to>
    <xdr:cxnSp macro="">
      <xdr:nvCxnSpPr>
        <xdr:cNvPr id="49" name="直線コネクタ 48"/>
        <xdr:cNvCxnSpPr/>
      </xdr:nvCxnSpPr>
      <xdr:spPr bwMode="auto">
        <a:xfrm>
          <a:off x="4305300" y="3170230"/>
          <a:ext cx="698500" cy="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36505</xdr:rowOff>
    </xdr:from>
    <xdr:to>
      <xdr:col>22</xdr:col>
      <xdr:colOff>114300</xdr:colOff>
      <xdr:row>18</xdr:row>
      <xdr:rowOff>38722</xdr:rowOff>
    </xdr:to>
    <xdr:cxnSp macro="">
      <xdr:nvCxnSpPr>
        <xdr:cNvPr id="52" name="直線コネクタ 51"/>
        <xdr:cNvCxnSpPr/>
      </xdr:nvCxnSpPr>
      <xdr:spPr bwMode="auto">
        <a:xfrm flipV="1">
          <a:off x="3606800" y="3170230"/>
          <a:ext cx="698500" cy="2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38722</xdr:rowOff>
    </xdr:from>
    <xdr:to>
      <xdr:col>18</xdr:col>
      <xdr:colOff>177800</xdr:colOff>
      <xdr:row>18</xdr:row>
      <xdr:rowOff>53827</xdr:rowOff>
    </xdr:to>
    <xdr:cxnSp macro="">
      <xdr:nvCxnSpPr>
        <xdr:cNvPr id="55" name="直線コネクタ 54"/>
        <xdr:cNvCxnSpPr/>
      </xdr:nvCxnSpPr>
      <xdr:spPr bwMode="auto">
        <a:xfrm flipV="1">
          <a:off x="2908300" y="3172447"/>
          <a:ext cx="698500" cy="1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168631</xdr:rowOff>
    </xdr:from>
    <xdr:to>
      <xdr:col>29</xdr:col>
      <xdr:colOff>177800</xdr:colOff>
      <xdr:row>18</xdr:row>
      <xdr:rowOff>98781</xdr:rowOff>
    </xdr:to>
    <xdr:sp macro="" textlink="">
      <xdr:nvSpPr>
        <xdr:cNvPr id="65" name="楕円 64"/>
        <xdr:cNvSpPr/>
      </xdr:nvSpPr>
      <xdr:spPr bwMode="auto">
        <a:xfrm>
          <a:off x="5600700" y="3130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140708</xdr:rowOff>
    </xdr:from>
    <xdr:ext cx="762000" cy="259045"/>
    <xdr:sp macro="" textlink="">
      <xdr:nvSpPr>
        <xdr:cNvPr id="66" name="人口1人当たり決算額の推移該当値テキスト130"/>
        <xdr:cNvSpPr txBox="1"/>
      </xdr:nvSpPr>
      <xdr:spPr>
        <a:xfrm>
          <a:off x="5740400" y="310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160458</xdr:rowOff>
    </xdr:from>
    <xdr:to>
      <xdr:col>26</xdr:col>
      <xdr:colOff>101600</xdr:colOff>
      <xdr:row>18</xdr:row>
      <xdr:rowOff>90608</xdr:rowOff>
    </xdr:to>
    <xdr:sp macro="" textlink="">
      <xdr:nvSpPr>
        <xdr:cNvPr id="67" name="楕円 66"/>
        <xdr:cNvSpPr/>
      </xdr:nvSpPr>
      <xdr:spPr bwMode="auto">
        <a:xfrm>
          <a:off x="4953000" y="3122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75385</xdr:rowOff>
    </xdr:from>
    <xdr:ext cx="736600" cy="259045"/>
    <xdr:sp macro="" textlink="">
      <xdr:nvSpPr>
        <xdr:cNvPr id="68" name="テキスト ボックス 67"/>
        <xdr:cNvSpPr txBox="1"/>
      </xdr:nvSpPr>
      <xdr:spPr>
        <a:xfrm>
          <a:off x="4622800" y="320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157155</xdr:rowOff>
    </xdr:from>
    <xdr:to>
      <xdr:col>22</xdr:col>
      <xdr:colOff>165100</xdr:colOff>
      <xdr:row>18</xdr:row>
      <xdr:rowOff>87305</xdr:rowOff>
    </xdr:to>
    <xdr:sp macro="" textlink="">
      <xdr:nvSpPr>
        <xdr:cNvPr id="69" name="楕円 68"/>
        <xdr:cNvSpPr/>
      </xdr:nvSpPr>
      <xdr:spPr bwMode="auto">
        <a:xfrm>
          <a:off x="4254500" y="311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72082</xdr:rowOff>
    </xdr:from>
    <xdr:ext cx="762000" cy="259045"/>
    <xdr:sp macro="" textlink="">
      <xdr:nvSpPr>
        <xdr:cNvPr id="70" name="テキスト ボックス 69"/>
        <xdr:cNvSpPr txBox="1"/>
      </xdr:nvSpPr>
      <xdr:spPr>
        <a:xfrm>
          <a:off x="3924300" y="320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159372</xdr:rowOff>
    </xdr:from>
    <xdr:to>
      <xdr:col>19</xdr:col>
      <xdr:colOff>38100</xdr:colOff>
      <xdr:row>18</xdr:row>
      <xdr:rowOff>89522</xdr:rowOff>
    </xdr:to>
    <xdr:sp macro="" textlink="">
      <xdr:nvSpPr>
        <xdr:cNvPr id="71" name="楕円 70"/>
        <xdr:cNvSpPr/>
      </xdr:nvSpPr>
      <xdr:spPr bwMode="auto">
        <a:xfrm>
          <a:off x="3556000" y="312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74299</xdr:rowOff>
    </xdr:from>
    <xdr:ext cx="762000" cy="259045"/>
    <xdr:sp macro="" textlink="">
      <xdr:nvSpPr>
        <xdr:cNvPr id="72" name="テキスト ボックス 71"/>
        <xdr:cNvSpPr txBox="1"/>
      </xdr:nvSpPr>
      <xdr:spPr>
        <a:xfrm>
          <a:off x="3225800" y="32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3027</xdr:rowOff>
    </xdr:from>
    <xdr:to>
      <xdr:col>15</xdr:col>
      <xdr:colOff>101600</xdr:colOff>
      <xdr:row>18</xdr:row>
      <xdr:rowOff>104627</xdr:rowOff>
    </xdr:to>
    <xdr:sp macro="" textlink="">
      <xdr:nvSpPr>
        <xdr:cNvPr id="73" name="楕円 72"/>
        <xdr:cNvSpPr/>
      </xdr:nvSpPr>
      <xdr:spPr bwMode="auto">
        <a:xfrm>
          <a:off x="2857500" y="313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89404</xdr:rowOff>
    </xdr:from>
    <xdr:ext cx="762000" cy="259045"/>
    <xdr:sp macro="" textlink="">
      <xdr:nvSpPr>
        <xdr:cNvPr id="74" name="テキスト ボックス 73"/>
        <xdr:cNvSpPr txBox="1"/>
      </xdr:nvSpPr>
      <xdr:spPr>
        <a:xfrm>
          <a:off x="2527300" y="32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26568</xdr:rowOff>
    </xdr:from>
    <xdr:to>
      <xdr:col>29</xdr:col>
      <xdr:colOff>127000</xdr:colOff>
      <xdr:row>35</xdr:row>
      <xdr:rowOff>63003</xdr:rowOff>
    </xdr:to>
    <xdr:cxnSp macro="">
      <xdr:nvCxnSpPr>
        <xdr:cNvPr id="108" name="直線コネクタ 107"/>
        <xdr:cNvCxnSpPr/>
      </xdr:nvCxnSpPr>
      <xdr:spPr bwMode="auto">
        <a:xfrm>
          <a:off x="5003800" y="6636918"/>
          <a:ext cx="647700" cy="36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26568</xdr:rowOff>
    </xdr:from>
    <xdr:to>
      <xdr:col>26</xdr:col>
      <xdr:colOff>50800</xdr:colOff>
      <xdr:row>35</xdr:row>
      <xdr:rowOff>37867</xdr:rowOff>
    </xdr:to>
    <xdr:cxnSp macro="">
      <xdr:nvCxnSpPr>
        <xdr:cNvPr id="111" name="直線コネクタ 110"/>
        <xdr:cNvCxnSpPr/>
      </xdr:nvCxnSpPr>
      <xdr:spPr bwMode="auto">
        <a:xfrm flipV="1">
          <a:off x="4305300" y="6636918"/>
          <a:ext cx="6985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19112</xdr:rowOff>
    </xdr:from>
    <xdr:to>
      <xdr:col>22</xdr:col>
      <xdr:colOff>114300</xdr:colOff>
      <xdr:row>35</xdr:row>
      <xdr:rowOff>37867</xdr:rowOff>
    </xdr:to>
    <xdr:cxnSp macro="">
      <xdr:nvCxnSpPr>
        <xdr:cNvPr id="114" name="直線コネクタ 113"/>
        <xdr:cNvCxnSpPr/>
      </xdr:nvCxnSpPr>
      <xdr:spPr bwMode="auto">
        <a:xfrm>
          <a:off x="3606800" y="6629462"/>
          <a:ext cx="698500" cy="18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19112</xdr:rowOff>
    </xdr:from>
    <xdr:to>
      <xdr:col>18</xdr:col>
      <xdr:colOff>177800</xdr:colOff>
      <xdr:row>35</xdr:row>
      <xdr:rowOff>37073</xdr:rowOff>
    </xdr:to>
    <xdr:cxnSp macro="">
      <xdr:nvCxnSpPr>
        <xdr:cNvPr id="117" name="直線コネクタ 116"/>
        <xdr:cNvCxnSpPr/>
      </xdr:nvCxnSpPr>
      <xdr:spPr bwMode="auto">
        <a:xfrm flipV="1">
          <a:off x="2908300" y="6629462"/>
          <a:ext cx="6985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12203</xdr:rowOff>
    </xdr:from>
    <xdr:to>
      <xdr:col>29</xdr:col>
      <xdr:colOff>177800</xdr:colOff>
      <xdr:row>35</xdr:row>
      <xdr:rowOff>113803</xdr:rowOff>
    </xdr:to>
    <xdr:sp macro="" textlink="">
      <xdr:nvSpPr>
        <xdr:cNvPr id="127" name="楕円 126"/>
        <xdr:cNvSpPr/>
      </xdr:nvSpPr>
      <xdr:spPr bwMode="auto">
        <a:xfrm>
          <a:off x="5600700" y="662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327180</xdr:rowOff>
    </xdr:from>
    <xdr:ext cx="762000" cy="259045"/>
    <xdr:sp macro="" textlink="">
      <xdr:nvSpPr>
        <xdr:cNvPr id="128" name="人口1人当たり決算額の推移該当値テキスト445"/>
        <xdr:cNvSpPr txBox="1"/>
      </xdr:nvSpPr>
      <xdr:spPr>
        <a:xfrm>
          <a:off x="5740400" y="659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318668</xdr:rowOff>
    </xdr:from>
    <xdr:to>
      <xdr:col>26</xdr:col>
      <xdr:colOff>101600</xdr:colOff>
      <xdr:row>35</xdr:row>
      <xdr:rowOff>77368</xdr:rowOff>
    </xdr:to>
    <xdr:sp macro="" textlink="">
      <xdr:nvSpPr>
        <xdr:cNvPr id="129" name="楕円 128"/>
        <xdr:cNvSpPr/>
      </xdr:nvSpPr>
      <xdr:spPr bwMode="auto">
        <a:xfrm>
          <a:off x="4953000" y="6586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62145</xdr:rowOff>
    </xdr:from>
    <xdr:ext cx="736600" cy="259045"/>
    <xdr:sp macro="" textlink="">
      <xdr:nvSpPr>
        <xdr:cNvPr id="130" name="テキスト ボックス 129"/>
        <xdr:cNvSpPr txBox="1"/>
      </xdr:nvSpPr>
      <xdr:spPr>
        <a:xfrm>
          <a:off x="4622800" y="6672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329967</xdr:rowOff>
    </xdr:from>
    <xdr:to>
      <xdr:col>22</xdr:col>
      <xdr:colOff>165100</xdr:colOff>
      <xdr:row>35</xdr:row>
      <xdr:rowOff>88667</xdr:rowOff>
    </xdr:to>
    <xdr:sp macro="" textlink="">
      <xdr:nvSpPr>
        <xdr:cNvPr id="131" name="楕円 130"/>
        <xdr:cNvSpPr/>
      </xdr:nvSpPr>
      <xdr:spPr bwMode="auto">
        <a:xfrm>
          <a:off x="4254500" y="659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73444</xdr:rowOff>
    </xdr:from>
    <xdr:ext cx="762000" cy="259045"/>
    <xdr:sp macro="" textlink="">
      <xdr:nvSpPr>
        <xdr:cNvPr id="132" name="テキスト ボックス 131"/>
        <xdr:cNvSpPr txBox="1"/>
      </xdr:nvSpPr>
      <xdr:spPr>
        <a:xfrm>
          <a:off x="3924300" y="66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311212</xdr:rowOff>
    </xdr:from>
    <xdr:to>
      <xdr:col>19</xdr:col>
      <xdr:colOff>38100</xdr:colOff>
      <xdr:row>35</xdr:row>
      <xdr:rowOff>69912</xdr:rowOff>
    </xdr:to>
    <xdr:sp macro="" textlink="">
      <xdr:nvSpPr>
        <xdr:cNvPr id="133" name="楕円 132"/>
        <xdr:cNvSpPr/>
      </xdr:nvSpPr>
      <xdr:spPr bwMode="auto">
        <a:xfrm>
          <a:off x="3556000" y="657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54689</xdr:rowOff>
    </xdr:from>
    <xdr:ext cx="762000" cy="259045"/>
    <xdr:sp macro="" textlink="">
      <xdr:nvSpPr>
        <xdr:cNvPr id="134" name="テキスト ボックス 133"/>
        <xdr:cNvSpPr txBox="1"/>
      </xdr:nvSpPr>
      <xdr:spPr>
        <a:xfrm>
          <a:off x="3225800" y="666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329173</xdr:rowOff>
    </xdr:from>
    <xdr:to>
      <xdr:col>15</xdr:col>
      <xdr:colOff>101600</xdr:colOff>
      <xdr:row>35</xdr:row>
      <xdr:rowOff>87873</xdr:rowOff>
    </xdr:to>
    <xdr:sp macro="" textlink="">
      <xdr:nvSpPr>
        <xdr:cNvPr id="135" name="楕円 134"/>
        <xdr:cNvSpPr/>
      </xdr:nvSpPr>
      <xdr:spPr bwMode="auto">
        <a:xfrm>
          <a:off x="2857500" y="6596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72650</xdr:rowOff>
    </xdr:from>
    <xdr:ext cx="762000" cy="259045"/>
    <xdr:sp macro="" textlink="">
      <xdr:nvSpPr>
        <xdr:cNvPr id="136" name="テキスト ボックス 135"/>
        <xdr:cNvSpPr txBox="1"/>
      </xdr:nvSpPr>
      <xdr:spPr>
        <a:xfrm>
          <a:off x="2527300" y="66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9,411
9,368
39.93
7,186,033
6,929,645
231,760
2,998,046
3,023,786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170645</xdr:rowOff>
    </xdr:from>
    <xdr:to>
      <xdr:col>24</xdr:col>
      <xdr:colOff>63500</xdr:colOff>
      <xdr:row>37</xdr:row>
      <xdr:rowOff>28936</xdr:rowOff>
    </xdr:to>
    <xdr:cxnSp macro="">
      <xdr:nvCxnSpPr>
        <xdr:cNvPr id="61" name="直線コネクタ 60"/>
        <xdr:cNvCxnSpPr/>
      </xdr:nvCxnSpPr>
      <xdr:spPr>
        <a:xfrm>
          <a:off x="3797300" y="6342845"/>
          <a:ext cx="838200" cy="2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170645</xdr:rowOff>
    </xdr:from>
    <xdr:to>
      <xdr:col>19</xdr:col>
      <xdr:colOff>177800</xdr:colOff>
      <xdr:row>37</xdr:row>
      <xdr:rowOff>55095</xdr:rowOff>
    </xdr:to>
    <xdr:cxnSp macro="">
      <xdr:nvCxnSpPr>
        <xdr:cNvPr id="64" name="直線コネクタ 63"/>
        <xdr:cNvCxnSpPr/>
      </xdr:nvCxnSpPr>
      <xdr:spPr>
        <a:xfrm flipV="1">
          <a:off x="2908300" y="6342845"/>
          <a:ext cx="889000" cy="5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37996</xdr:rowOff>
    </xdr:from>
    <xdr:to>
      <xdr:col>15</xdr:col>
      <xdr:colOff>50800</xdr:colOff>
      <xdr:row>37</xdr:row>
      <xdr:rowOff>55095</xdr:rowOff>
    </xdr:to>
    <xdr:cxnSp macro="">
      <xdr:nvCxnSpPr>
        <xdr:cNvPr id="67" name="直線コネクタ 66"/>
        <xdr:cNvCxnSpPr/>
      </xdr:nvCxnSpPr>
      <xdr:spPr>
        <a:xfrm>
          <a:off x="2019300" y="6381646"/>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29675</xdr:rowOff>
    </xdr:from>
    <xdr:to>
      <xdr:col>10</xdr:col>
      <xdr:colOff>114300</xdr:colOff>
      <xdr:row>37</xdr:row>
      <xdr:rowOff>37996</xdr:rowOff>
    </xdr:to>
    <xdr:cxnSp macro="">
      <xdr:nvCxnSpPr>
        <xdr:cNvPr id="70" name="直線コネクタ 69"/>
        <xdr:cNvCxnSpPr/>
      </xdr:nvCxnSpPr>
      <xdr:spPr>
        <a:xfrm>
          <a:off x="1130300" y="6373325"/>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149586</xdr:rowOff>
    </xdr:from>
    <xdr:to>
      <xdr:col>24</xdr:col>
      <xdr:colOff>114300</xdr:colOff>
      <xdr:row>37</xdr:row>
      <xdr:rowOff>79736</xdr:rowOff>
    </xdr:to>
    <xdr:sp macro="" textlink="">
      <xdr:nvSpPr>
        <xdr:cNvPr id="80" name="楕円 79"/>
        <xdr:cNvSpPr/>
      </xdr:nvSpPr>
      <xdr:spPr>
        <a:xfrm>
          <a:off x="4584700" y="63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128013</xdr:rowOff>
    </xdr:from>
    <xdr:ext cx="534377" cy="259045"/>
    <xdr:sp macro="" textlink="">
      <xdr:nvSpPr>
        <xdr:cNvPr id="81" name="人件費該当値テキスト"/>
        <xdr:cNvSpPr txBox="1"/>
      </xdr:nvSpPr>
      <xdr:spPr>
        <a:xfrm>
          <a:off x="4686300" y="63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119845</xdr:rowOff>
    </xdr:from>
    <xdr:to>
      <xdr:col>20</xdr:col>
      <xdr:colOff>38100</xdr:colOff>
      <xdr:row>37</xdr:row>
      <xdr:rowOff>49995</xdr:rowOff>
    </xdr:to>
    <xdr:sp macro="" textlink="">
      <xdr:nvSpPr>
        <xdr:cNvPr id="82" name="楕円 81"/>
        <xdr:cNvSpPr/>
      </xdr:nvSpPr>
      <xdr:spPr>
        <a:xfrm>
          <a:off x="3746500" y="62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41122</xdr:rowOff>
    </xdr:from>
    <xdr:ext cx="599010" cy="259045"/>
    <xdr:sp macro="" textlink="">
      <xdr:nvSpPr>
        <xdr:cNvPr id="83" name="テキスト ボックス 82"/>
        <xdr:cNvSpPr txBox="1"/>
      </xdr:nvSpPr>
      <xdr:spPr>
        <a:xfrm>
          <a:off x="3497795" y="638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4295</xdr:rowOff>
    </xdr:from>
    <xdr:to>
      <xdr:col>15</xdr:col>
      <xdr:colOff>101600</xdr:colOff>
      <xdr:row>37</xdr:row>
      <xdr:rowOff>105895</xdr:rowOff>
    </xdr:to>
    <xdr:sp macro="" textlink="">
      <xdr:nvSpPr>
        <xdr:cNvPr id="84" name="楕円 83"/>
        <xdr:cNvSpPr/>
      </xdr:nvSpPr>
      <xdr:spPr>
        <a:xfrm>
          <a:off x="2857500" y="634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97022</xdr:rowOff>
    </xdr:from>
    <xdr:ext cx="534377" cy="259045"/>
    <xdr:sp macro="" textlink="">
      <xdr:nvSpPr>
        <xdr:cNvPr id="85" name="テキスト ボックス 84"/>
        <xdr:cNvSpPr txBox="1"/>
      </xdr:nvSpPr>
      <xdr:spPr>
        <a:xfrm>
          <a:off x="2641111" y="644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158646</xdr:rowOff>
    </xdr:from>
    <xdr:to>
      <xdr:col>10</xdr:col>
      <xdr:colOff>165100</xdr:colOff>
      <xdr:row>37</xdr:row>
      <xdr:rowOff>88796</xdr:rowOff>
    </xdr:to>
    <xdr:sp macro="" textlink="">
      <xdr:nvSpPr>
        <xdr:cNvPr id="86" name="楕円 85"/>
        <xdr:cNvSpPr/>
      </xdr:nvSpPr>
      <xdr:spPr>
        <a:xfrm>
          <a:off x="1968500" y="63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79923</xdr:rowOff>
    </xdr:from>
    <xdr:ext cx="534377" cy="259045"/>
    <xdr:sp macro="" textlink="">
      <xdr:nvSpPr>
        <xdr:cNvPr id="87" name="テキスト ボックス 86"/>
        <xdr:cNvSpPr txBox="1"/>
      </xdr:nvSpPr>
      <xdr:spPr>
        <a:xfrm>
          <a:off x="1752111" y="64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150325</xdr:rowOff>
    </xdr:from>
    <xdr:to>
      <xdr:col>6</xdr:col>
      <xdr:colOff>38100</xdr:colOff>
      <xdr:row>37</xdr:row>
      <xdr:rowOff>80475</xdr:rowOff>
    </xdr:to>
    <xdr:sp macro="" textlink="">
      <xdr:nvSpPr>
        <xdr:cNvPr id="88" name="楕円 87"/>
        <xdr:cNvSpPr/>
      </xdr:nvSpPr>
      <xdr:spPr>
        <a:xfrm>
          <a:off x="1079500" y="632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71602</xdr:rowOff>
    </xdr:from>
    <xdr:ext cx="534377" cy="259045"/>
    <xdr:sp macro="" textlink="">
      <xdr:nvSpPr>
        <xdr:cNvPr id="89" name="テキスト ボックス 88"/>
        <xdr:cNvSpPr txBox="1"/>
      </xdr:nvSpPr>
      <xdr:spPr>
        <a:xfrm>
          <a:off x="863111" y="64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6038</xdr:rowOff>
    </xdr:from>
    <xdr:to>
      <xdr:col>24</xdr:col>
      <xdr:colOff>63500</xdr:colOff>
      <xdr:row>55</xdr:row>
      <xdr:rowOff>114842</xdr:rowOff>
    </xdr:to>
    <xdr:cxnSp macro="">
      <xdr:nvCxnSpPr>
        <xdr:cNvPr id="116" name="直線コネクタ 115"/>
        <xdr:cNvCxnSpPr/>
      </xdr:nvCxnSpPr>
      <xdr:spPr>
        <a:xfrm flipV="1">
          <a:off x="3797300" y="9435788"/>
          <a:ext cx="838200" cy="10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114842</xdr:rowOff>
    </xdr:from>
    <xdr:to>
      <xdr:col>19</xdr:col>
      <xdr:colOff>177800</xdr:colOff>
      <xdr:row>55</xdr:row>
      <xdr:rowOff>137565</xdr:rowOff>
    </xdr:to>
    <xdr:cxnSp macro="">
      <xdr:nvCxnSpPr>
        <xdr:cNvPr id="119" name="直線コネクタ 118"/>
        <xdr:cNvCxnSpPr/>
      </xdr:nvCxnSpPr>
      <xdr:spPr>
        <a:xfrm flipV="1">
          <a:off x="2908300" y="954459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111276</xdr:rowOff>
    </xdr:from>
    <xdr:to>
      <xdr:col>15</xdr:col>
      <xdr:colOff>50800</xdr:colOff>
      <xdr:row>55</xdr:row>
      <xdr:rowOff>137565</xdr:rowOff>
    </xdr:to>
    <xdr:cxnSp macro="">
      <xdr:nvCxnSpPr>
        <xdr:cNvPr id="122" name="直線コネクタ 121"/>
        <xdr:cNvCxnSpPr/>
      </xdr:nvCxnSpPr>
      <xdr:spPr>
        <a:xfrm>
          <a:off x="2019300" y="9541026"/>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111276</xdr:rowOff>
    </xdr:from>
    <xdr:to>
      <xdr:col>10</xdr:col>
      <xdr:colOff>114300</xdr:colOff>
      <xdr:row>56</xdr:row>
      <xdr:rowOff>19045</xdr:rowOff>
    </xdr:to>
    <xdr:cxnSp macro="">
      <xdr:nvCxnSpPr>
        <xdr:cNvPr id="125" name="直線コネクタ 124"/>
        <xdr:cNvCxnSpPr/>
      </xdr:nvCxnSpPr>
      <xdr:spPr>
        <a:xfrm flipV="1">
          <a:off x="1130300" y="9541026"/>
          <a:ext cx="889000" cy="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126688</xdr:rowOff>
    </xdr:from>
    <xdr:to>
      <xdr:col>24</xdr:col>
      <xdr:colOff>114300</xdr:colOff>
      <xdr:row>55</xdr:row>
      <xdr:rowOff>56838</xdr:rowOff>
    </xdr:to>
    <xdr:sp macro="" textlink="">
      <xdr:nvSpPr>
        <xdr:cNvPr id="135" name="楕円 134"/>
        <xdr:cNvSpPr/>
      </xdr:nvSpPr>
      <xdr:spPr>
        <a:xfrm>
          <a:off x="4584700" y="93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105115</xdr:rowOff>
    </xdr:from>
    <xdr:ext cx="599010" cy="259045"/>
    <xdr:sp macro="" textlink="">
      <xdr:nvSpPr>
        <xdr:cNvPr id="136" name="物件費該当値テキスト"/>
        <xdr:cNvSpPr txBox="1"/>
      </xdr:nvSpPr>
      <xdr:spPr>
        <a:xfrm>
          <a:off x="4686300" y="936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64042</xdr:rowOff>
    </xdr:from>
    <xdr:to>
      <xdr:col>20</xdr:col>
      <xdr:colOff>38100</xdr:colOff>
      <xdr:row>55</xdr:row>
      <xdr:rowOff>165642</xdr:rowOff>
    </xdr:to>
    <xdr:sp macro="" textlink="">
      <xdr:nvSpPr>
        <xdr:cNvPr id="137" name="楕円 136"/>
        <xdr:cNvSpPr/>
      </xdr:nvSpPr>
      <xdr:spPr>
        <a:xfrm>
          <a:off x="3746500" y="949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156769</xdr:rowOff>
    </xdr:from>
    <xdr:ext cx="599010" cy="259045"/>
    <xdr:sp macro="" textlink="">
      <xdr:nvSpPr>
        <xdr:cNvPr id="138" name="テキスト ボックス 137"/>
        <xdr:cNvSpPr txBox="1"/>
      </xdr:nvSpPr>
      <xdr:spPr>
        <a:xfrm>
          <a:off x="3497795" y="958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86765</xdr:rowOff>
    </xdr:from>
    <xdr:to>
      <xdr:col>15</xdr:col>
      <xdr:colOff>101600</xdr:colOff>
      <xdr:row>56</xdr:row>
      <xdr:rowOff>16915</xdr:rowOff>
    </xdr:to>
    <xdr:sp macro="" textlink="">
      <xdr:nvSpPr>
        <xdr:cNvPr id="139" name="楕円 138"/>
        <xdr:cNvSpPr/>
      </xdr:nvSpPr>
      <xdr:spPr>
        <a:xfrm>
          <a:off x="2857500" y="95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8042</xdr:rowOff>
    </xdr:from>
    <xdr:ext cx="599010" cy="259045"/>
    <xdr:sp macro="" textlink="">
      <xdr:nvSpPr>
        <xdr:cNvPr id="140" name="テキスト ボックス 139"/>
        <xdr:cNvSpPr txBox="1"/>
      </xdr:nvSpPr>
      <xdr:spPr>
        <a:xfrm>
          <a:off x="2608795" y="960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60476</xdr:rowOff>
    </xdr:from>
    <xdr:to>
      <xdr:col>10</xdr:col>
      <xdr:colOff>165100</xdr:colOff>
      <xdr:row>55</xdr:row>
      <xdr:rowOff>162076</xdr:rowOff>
    </xdr:to>
    <xdr:sp macro="" textlink="">
      <xdr:nvSpPr>
        <xdr:cNvPr id="141" name="楕円 140"/>
        <xdr:cNvSpPr/>
      </xdr:nvSpPr>
      <xdr:spPr>
        <a:xfrm>
          <a:off x="1968500" y="94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153203</xdr:rowOff>
    </xdr:from>
    <xdr:ext cx="599010" cy="259045"/>
    <xdr:sp macro="" textlink="">
      <xdr:nvSpPr>
        <xdr:cNvPr id="142" name="テキスト ボックス 141"/>
        <xdr:cNvSpPr txBox="1"/>
      </xdr:nvSpPr>
      <xdr:spPr>
        <a:xfrm>
          <a:off x="1719795" y="958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139695</xdr:rowOff>
    </xdr:from>
    <xdr:to>
      <xdr:col>6</xdr:col>
      <xdr:colOff>38100</xdr:colOff>
      <xdr:row>56</xdr:row>
      <xdr:rowOff>69845</xdr:rowOff>
    </xdr:to>
    <xdr:sp macro="" textlink="">
      <xdr:nvSpPr>
        <xdr:cNvPr id="143" name="楕円 142"/>
        <xdr:cNvSpPr/>
      </xdr:nvSpPr>
      <xdr:spPr>
        <a:xfrm>
          <a:off x="1079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60972</xdr:rowOff>
    </xdr:from>
    <xdr:ext cx="599010" cy="259045"/>
    <xdr:sp macro="" textlink="">
      <xdr:nvSpPr>
        <xdr:cNvPr id="144" name="テキスト ボックス 143"/>
        <xdr:cNvSpPr txBox="1"/>
      </xdr:nvSpPr>
      <xdr:spPr>
        <a:xfrm>
          <a:off x="830795" y="966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78823</xdr:rowOff>
    </xdr:from>
    <xdr:to>
      <xdr:col>24</xdr:col>
      <xdr:colOff>63500</xdr:colOff>
      <xdr:row>78</xdr:row>
      <xdr:rowOff>114578</xdr:rowOff>
    </xdr:to>
    <xdr:cxnSp macro="">
      <xdr:nvCxnSpPr>
        <xdr:cNvPr id="171" name="直線コネクタ 170"/>
        <xdr:cNvCxnSpPr/>
      </xdr:nvCxnSpPr>
      <xdr:spPr>
        <a:xfrm flipV="1">
          <a:off x="3797300" y="13451923"/>
          <a:ext cx="838200" cy="3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114578</xdr:rowOff>
    </xdr:from>
    <xdr:to>
      <xdr:col>19</xdr:col>
      <xdr:colOff>177800</xdr:colOff>
      <xdr:row>78</xdr:row>
      <xdr:rowOff>137002</xdr:rowOff>
    </xdr:to>
    <xdr:cxnSp macro="">
      <xdr:nvCxnSpPr>
        <xdr:cNvPr id="174" name="直線コネクタ 173"/>
        <xdr:cNvCxnSpPr/>
      </xdr:nvCxnSpPr>
      <xdr:spPr>
        <a:xfrm flipV="1">
          <a:off x="2908300" y="13487678"/>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136500</xdr:rowOff>
    </xdr:from>
    <xdr:to>
      <xdr:col>15</xdr:col>
      <xdr:colOff>50800</xdr:colOff>
      <xdr:row>78</xdr:row>
      <xdr:rowOff>137002</xdr:rowOff>
    </xdr:to>
    <xdr:cxnSp macro="">
      <xdr:nvCxnSpPr>
        <xdr:cNvPr id="177" name="直線コネクタ 176"/>
        <xdr:cNvCxnSpPr/>
      </xdr:nvCxnSpPr>
      <xdr:spPr>
        <a:xfrm>
          <a:off x="2019300" y="13509600"/>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131516</xdr:rowOff>
    </xdr:from>
    <xdr:to>
      <xdr:col>10</xdr:col>
      <xdr:colOff>114300</xdr:colOff>
      <xdr:row>78</xdr:row>
      <xdr:rowOff>136500</xdr:rowOff>
    </xdr:to>
    <xdr:cxnSp macro="">
      <xdr:nvCxnSpPr>
        <xdr:cNvPr id="180" name="直線コネクタ 179"/>
        <xdr:cNvCxnSpPr/>
      </xdr:nvCxnSpPr>
      <xdr:spPr>
        <a:xfrm>
          <a:off x="1130300" y="13504616"/>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28023</xdr:rowOff>
    </xdr:from>
    <xdr:to>
      <xdr:col>24</xdr:col>
      <xdr:colOff>114300</xdr:colOff>
      <xdr:row>78</xdr:row>
      <xdr:rowOff>129623</xdr:rowOff>
    </xdr:to>
    <xdr:sp macro="" textlink="">
      <xdr:nvSpPr>
        <xdr:cNvPr id="190" name="楕円 189"/>
        <xdr:cNvSpPr/>
      </xdr:nvSpPr>
      <xdr:spPr>
        <a:xfrm>
          <a:off x="45847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114400</xdr:rowOff>
    </xdr:from>
    <xdr:ext cx="469744" cy="259045"/>
    <xdr:sp macro="" textlink="">
      <xdr:nvSpPr>
        <xdr:cNvPr id="191" name="維持補修費該当値テキスト"/>
        <xdr:cNvSpPr txBox="1"/>
      </xdr:nvSpPr>
      <xdr:spPr>
        <a:xfrm>
          <a:off x="4686300" y="1331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63778</xdr:rowOff>
    </xdr:from>
    <xdr:to>
      <xdr:col>20</xdr:col>
      <xdr:colOff>38100</xdr:colOff>
      <xdr:row>78</xdr:row>
      <xdr:rowOff>165378</xdr:rowOff>
    </xdr:to>
    <xdr:sp macro="" textlink="">
      <xdr:nvSpPr>
        <xdr:cNvPr id="192" name="楕円 191"/>
        <xdr:cNvSpPr/>
      </xdr:nvSpPr>
      <xdr:spPr>
        <a:xfrm>
          <a:off x="3746500" y="134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156505</xdr:rowOff>
    </xdr:from>
    <xdr:ext cx="469744" cy="259045"/>
    <xdr:sp macro="" textlink="">
      <xdr:nvSpPr>
        <xdr:cNvPr id="193" name="テキスト ボックス 192"/>
        <xdr:cNvSpPr txBox="1"/>
      </xdr:nvSpPr>
      <xdr:spPr>
        <a:xfrm>
          <a:off x="3562428" y="1352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86202</xdr:rowOff>
    </xdr:from>
    <xdr:to>
      <xdr:col>15</xdr:col>
      <xdr:colOff>101600</xdr:colOff>
      <xdr:row>79</xdr:row>
      <xdr:rowOff>16352</xdr:rowOff>
    </xdr:to>
    <xdr:sp macro="" textlink="">
      <xdr:nvSpPr>
        <xdr:cNvPr id="194" name="楕円 193"/>
        <xdr:cNvSpPr/>
      </xdr:nvSpPr>
      <xdr:spPr>
        <a:xfrm>
          <a:off x="2857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7479</xdr:rowOff>
    </xdr:from>
    <xdr:ext cx="378565" cy="259045"/>
    <xdr:sp macro="" textlink="">
      <xdr:nvSpPr>
        <xdr:cNvPr id="195" name="テキスト ボックス 194"/>
        <xdr:cNvSpPr txBox="1"/>
      </xdr:nvSpPr>
      <xdr:spPr>
        <a:xfrm>
          <a:off x="2719017" y="1355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85700</xdr:rowOff>
    </xdr:from>
    <xdr:to>
      <xdr:col>10</xdr:col>
      <xdr:colOff>165100</xdr:colOff>
      <xdr:row>79</xdr:row>
      <xdr:rowOff>15850</xdr:rowOff>
    </xdr:to>
    <xdr:sp macro="" textlink="">
      <xdr:nvSpPr>
        <xdr:cNvPr id="196" name="楕円 195"/>
        <xdr:cNvSpPr/>
      </xdr:nvSpPr>
      <xdr:spPr>
        <a:xfrm>
          <a:off x="1968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6977</xdr:rowOff>
    </xdr:from>
    <xdr:ext cx="378565" cy="259045"/>
    <xdr:sp macro="" textlink="">
      <xdr:nvSpPr>
        <xdr:cNvPr id="197" name="テキスト ボックス 196"/>
        <xdr:cNvSpPr txBox="1"/>
      </xdr:nvSpPr>
      <xdr:spPr>
        <a:xfrm>
          <a:off x="1830017" y="1355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80716</xdr:rowOff>
    </xdr:from>
    <xdr:to>
      <xdr:col>6</xdr:col>
      <xdr:colOff>38100</xdr:colOff>
      <xdr:row>79</xdr:row>
      <xdr:rowOff>10866</xdr:rowOff>
    </xdr:to>
    <xdr:sp macro="" textlink="">
      <xdr:nvSpPr>
        <xdr:cNvPr id="198" name="楕円 197"/>
        <xdr:cNvSpPr/>
      </xdr:nvSpPr>
      <xdr:spPr>
        <a:xfrm>
          <a:off x="1079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1993</xdr:rowOff>
    </xdr:from>
    <xdr:ext cx="378565" cy="259045"/>
    <xdr:sp macro="" textlink="">
      <xdr:nvSpPr>
        <xdr:cNvPr id="199" name="テキスト ボックス 198"/>
        <xdr:cNvSpPr txBox="1"/>
      </xdr:nvSpPr>
      <xdr:spPr>
        <a:xfrm>
          <a:off x="941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37581</xdr:rowOff>
    </xdr:from>
    <xdr:to>
      <xdr:col>24</xdr:col>
      <xdr:colOff>63500</xdr:colOff>
      <xdr:row>96</xdr:row>
      <xdr:rowOff>40782</xdr:rowOff>
    </xdr:to>
    <xdr:cxnSp macro="">
      <xdr:nvCxnSpPr>
        <xdr:cNvPr id="231" name="直線コネクタ 230"/>
        <xdr:cNvCxnSpPr/>
      </xdr:nvCxnSpPr>
      <xdr:spPr>
        <a:xfrm flipV="1">
          <a:off x="3797300" y="16496781"/>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40782</xdr:rowOff>
    </xdr:from>
    <xdr:to>
      <xdr:col>19</xdr:col>
      <xdr:colOff>177800</xdr:colOff>
      <xdr:row>96</xdr:row>
      <xdr:rowOff>124972</xdr:rowOff>
    </xdr:to>
    <xdr:cxnSp macro="">
      <xdr:nvCxnSpPr>
        <xdr:cNvPr id="234" name="直線コネクタ 233"/>
        <xdr:cNvCxnSpPr/>
      </xdr:nvCxnSpPr>
      <xdr:spPr>
        <a:xfrm flipV="1">
          <a:off x="2908300" y="16499982"/>
          <a:ext cx="889000" cy="8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124972</xdr:rowOff>
    </xdr:from>
    <xdr:to>
      <xdr:col>15</xdr:col>
      <xdr:colOff>50800</xdr:colOff>
      <xdr:row>97</xdr:row>
      <xdr:rowOff>64474</xdr:rowOff>
    </xdr:to>
    <xdr:cxnSp macro="">
      <xdr:nvCxnSpPr>
        <xdr:cNvPr id="237" name="直線コネクタ 236"/>
        <xdr:cNvCxnSpPr/>
      </xdr:nvCxnSpPr>
      <xdr:spPr>
        <a:xfrm flipV="1">
          <a:off x="2019300" y="16584172"/>
          <a:ext cx="889000" cy="11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42170</xdr:rowOff>
    </xdr:from>
    <xdr:to>
      <xdr:col>10</xdr:col>
      <xdr:colOff>114300</xdr:colOff>
      <xdr:row>97</xdr:row>
      <xdr:rowOff>64474</xdr:rowOff>
    </xdr:to>
    <xdr:cxnSp macro="">
      <xdr:nvCxnSpPr>
        <xdr:cNvPr id="240" name="直線コネクタ 239"/>
        <xdr:cNvCxnSpPr/>
      </xdr:nvCxnSpPr>
      <xdr:spPr>
        <a:xfrm>
          <a:off x="1130300" y="16672820"/>
          <a:ext cx="889000" cy="2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158231</xdr:rowOff>
    </xdr:from>
    <xdr:to>
      <xdr:col>24</xdr:col>
      <xdr:colOff>114300</xdr:colOff>
      <xdr:row>96</xdr:row>
      <xdr:rowOff>88381</xdr:rowOff>
    </xdr:to>
    <xdr:sp macro="" textlink="">
      <xdr:nvSpPr>
        <xdr:cNvPr id="250" name="楕円 249"/>
        <xdr:cNvSpPr/>
      </xdr:nvSpPr>
      <xdr:spPr>
        <a:xfrm>
          <a:off x="4584700" y="164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9658</xdr:rowOff>
    </xdr:from>
    <xdr:ext cx="534377" cy="259045"/>
    <xdr:sp macro="" textlink="">
      <xdr:nvSpPr>
        <xdr:cNvPr id="251" name="扶助費該当値テキスト"/>
        <xdr:cNvSpPr txBox="1"/>
      </xdr:nvSpPr>
      <xdr:spPr>
        <a:xfrm>
          <a:off x="4686300" y="162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161432</xdr:rowOff>
    </xdr:from>
    <xdr:to>
      <xdr:col>20</xdr:col>
      <xdr:colOff>38100</xdr:colOff>
      <xdr:row>96</xdr:row>
      <xdr:rowOff>91582</xdr:rowOff>
    </xdr:to>
    <xdr:sp macro="" textlink="">
      <xdr:nvSpPr>
        <xdr:cNvPr id="252" name="楕円 251"/>
        <xdr:cNvSpPr/>
      </xdr:nvSpPr>
      <xdr:spPr>
        <a:xfrm>
          <a:off x="37465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108109</xdr:rowOff>
    </xdr:from>
    <xdr:ext cx="534377" cy="259045"/>
    <xdr:sp macro="" textlink="">
      <xdr:nvSpPr>
        <xdr:cNvPr id="253" name="テキスト ボックス 252"/>
        <xdr:cNvSpPr txBox="1"/>
      </xdr:nvSpPr>
      <xdr:spPr>
        <a:xfrm>
          <a:off x="3530111" y="162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74172</xdr:rowOff>
    </xdr:from>
    <xdr:to>
      <xdr:col>15</xdr:col>
      <xdr:colOff>101600</xdr:colOff>
      <xdr:row>97</xdr:row>
      <xdr:rowOff>4322</xdr:rowOff>
    </xdr:to>
    <xdr:sp macro="" textlink="">
      <xdr:nvSpPr>
        <xdr:cNvPr id="254" name="楕円 253"/>
        <xdr:cNvSpPr/>
      </xdr:nvSpPr>
      <xdr:spPr>
        <a:xfrm>
          <a:off x="2857500" y="1653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166899</xdr:rowOff>
    </xdr:from>
    <xdr:ext cx="534377" cy="259045"/>
    <xdr:sp macro="" textlink="">
      <xdr:nvSpPr>
        <xdr:cNvPr id="255" name="テキスト ボックス 254"/>
        <xdr:cNvSpPr txBox="1"/>
      </xdr:nvSpPr>
      <xdr:spPr>
        <a:xfrm>
          <a:off x="2641111" y="1662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13674</xdr:rowOff>
    </xdr:from>
    <xdr:to>
      <xdr:col>10</xdr:col>
      <xdr:colOff>165100</xdr:colOff>
      <xdr:row>97</xdr:row>
      <xdr:rowOff>115274</xdr:rowOff>
    </xdr:to>
    <xdr:sp macro="" textlink="">
      <xdr:nvSpPr>
        <xdr:cNvPr id="256" name="楕円 255"/>
        <xdr:cNvSpPr/>
      </xdr:nvSpPr>
      <xdr:spPr>
        <a:xfrm>
          <a:off x="1968500" y="166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106401</xdr:rowOff>
    </xdr:from>
    <xdr:ext cx="534377" cy="259045"/>
    <xdr:sp macro="" textlink="">
      <xdr:nvSpPr>
        <xdr:cNvPr id="257" name="テキスト ボックス 256"/>
        <xdr:cNvSpPr txBox="1"/>
      </xdr:nvSpPr>
      <xdr:spPr>
        <a:xfrm>
          <a:off x="1752111" y="1673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162820</xdr:rowOff>
    </xdr:from>
    <xdr:to>
      <xdr:col>6</xdr:col>
      <xdr:colOff>38100</xdr:colOff>
      <xdr:row>97</xdr:row>
      <xdr:rowOff>92970</xdr:rowOff>
    </xdr:to>
    <xdr:sp macro="" textlink="">
      <xdr:nvSpPr>
        <xdr:cNvPr id="258" name="楕円 257"/>
        <xdr:cNvSpPr/>
      </xdr:nvSpPr>
      <xdr:spPr>
        <a:xfrm>
          <a:off x="1079500" y="166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109497</xdr:rowOff>
    </xdr:from>
    <xdr:ext cx="534377" cy="259045"/>
    <xdr:sp macro="" textlink="">
      <xdr:nvSpPr>
        <xdr:cNvPr id="259" name="テキスト ボックス 258"/>
        <xdr:cNvSpPr txBox="1"/>
      </xdr:nvSpPr>
      <xdr:spPr>
        <a:xfrm>
          <a:off x="863111" y="163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134785</xdr:rowOff>
    </xdr:from>
    <xdr:to>
      <xdr:col>55</xdr:col>
      <xdr:colOff>0</xdr:colOff>
      <xdr:row>36</xdr:row>
      <xdr:rowOff>138992</xdr:rowOff>
    </xdr:to>
    <xdr:cxnSp macro="">
      <xdr:nvCxnSpPr>
        <xdr:cNvPr id="286" name="直線コネクタ 285"/>
        <xdr:cNvCxnSpPr/>
      </xdr:nvCxnSpPr>
      <xdr:spPr>
        <a:xfrm>
          <a:off x="9639300" y="6306985"/>
          <a:ext cx="8382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134785</xdr:rowOff>
    </xdr:from>
    <xdr:to>
      <xdr:col>50</xdr:col>
      <xdr:colOff>114300</xdr:colOff>
      <xdr:row>36</xdr:row>
      <xdr:rowOff>151862</xdr:rowOff>
    </xdr:to>
    <xdr:cxnSp macro="">
      <xdr:nvCxnSpPr>
        <xdr:cNvPr id="289" name="直線コネクタ 288"/>
        <xdr:cNvCxnSpPr/>
      </xdr:nvCxnSpPr>
      <xdr:spPr>
        <a:xfrm flipV="1">
          <a:off x="8750300" y="6306985"/>
          <a:ext cx="889000" cy="1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151862</xdr:rowOff>
    </xdr:from>
    <xdr:to>
      <xdr:col>45</xdr:col>
      <xdr:colOff>177800</xdr:colOff>
      <xdr:row>36</xdr:row>
      <xdr:rowOff>167096</xdr:rowOff>
    </xdr:to>
    <xdr:cxnSp macro="">
      <xdr:nvCxnSpPr>
        <xdr:cNvPr id="292" name="直線コネクタ 291"/>
        <xdr:cNvCxnSpPr/>
      </xdr:nvCxnSpPr>
      <xdr:spPr>
        <a:xfrm flipV="1">
          <a:off x="7861300" y="6324062"/>
          <a:ext cx="889000" cy="1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167096</xdr:rowOff>
    </xdr:from>
    <xdr:to>
      <xdr:col>41</xdr:col>
      <xdr:colOff>50800</xdr:colOff>
      <xdr:row>37</xdr:row>
      <xdr:rowOff>16878</xdr:rowOff>
    </xdr:to>
    <xdr:cxnSp macro="">
      <xdr:nvCxnSpPr>
        <xdr:cNvPr id="295" name="直線コネクタ 294"/>
        <xdr:cNvCxnSpPr/>
      </xdr:nvCxnSpPr>
      <xdr:spPr>
        <a:xfrm flipV="1">
          <a:off x="6972300" y="6339296"/>
          <a:ext cx="889000" cy="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88192</xdr:rowOff>
    </xdr:from>
    <xdr:to>
      <xdr:col>55</xdr:col>
      <xdr:colOff>50800</xdr:colOff>
      <xdr:row>37</xdr:row>
      <xdr:rowOff>18342</xdr:rowOff>
    </xdr:to>
    <xdr:sp macro="" textlink="">
      <xdr:nvSpPr>
        <xdr:cNvPr id="305" name="楕円 304"/>
        <xdr:cNvSpPr/>
      </xdr:nvSpPr>
      <xdr:spPr>
        <a:xfrm>
          <a:off x="10426700" y="626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3119</xdr:rowOff>
    </xdr:from>
    <xdr:ext cx="534377" cy="259045"/>
    <xdr:sp macro="" textlink="">
      <xdr:nvSpPr>
        <xdr:cNvPr id="306" name="補助費等該当値テキスト"/>
        <xdr:cNvSpPr txBox="1"/>
      </xdr:nvSpPr>
      <xdr:spPr>
        <a:xfrm>
          <a:off x="10528300" y="617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83985</xdr:rowOff>
    </xdr:from>
    <xdr:to>
      <xdr:col>50</xdr:col>
      <xdr:colOff>165100</xdr:colOff>
      <xdr:row>37</xdr:row>
      <xdr:rowOff>14135</xdr:rowOff>
    </xdr:to>
    <xdr:sp macro="" textlink="">
      <xdr:nvSpPr>
        <xdr:cNvPr id="307" name="楕円 306"/>
        <xdr:cNvSpPr/>
      </xdr:nvSpPr>
      <xdr:spPr>
        <a:xfrm>
          <a:off x="9588500" y="625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5262</xdr:rowOff>
    </xdr:from>
    <xdr:ext cx="534377" cy="259045"/>
    <xdr:sp macro="" textlink="">
      <xdr:nvSpPr>
        <xdr:cNvPr id="308" name="テキスト ボックス 307"/>
        <xdr:cNvSpPr txBox="1"/>
      </xdr:nvSpPr>
      <xdr:spPr>
        <a:xfrm>
          <a:off x="9372111" y="634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101062</xdr:rowOff>
    </xdr:from>
    <xdr:to>
      <xdr:col>46</xdr:col>
      <xdr:colOff>38100</xdr:colOff>
      <xdr:row>37</xdr:row>
      <xdr:rowOff>31212</xdr:rowOff>
    </xdr:to>
    <xdr:sp macro="" textlink="">
      <xdr:nvSpPr>
        <xdr:cNvPr id="309" name="楕円 308"/>
        <xdr:cNvSpPr/>
      </xdr:nvSpPr>
      <xdr:spPr>
        <a:xfrm>
          <a:off x="8699500" y="627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22339</xdr:rowOff>
    </xdr:from>
    <xdr:ext cx="534377" cy="259045"/>
    <xdr:sp macro="" textlink="">
      <xdr:nvSpPr>
        <xdr:cNvPr id="310" name="テキスト ボックス 309"/>
        <xdr:cNvSpPr txBox="1"/>
      </xdr:nvSpPr>
      <xdr:spPr>
        <a:xfrm>
          <a:off x="8483111" y="636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116296</xdr:rowOff>
    </xdr:from>
    <xdr:to>
      <xdr:col>41</xdr:col>
      <xdr:colOff>101600</xdr:colOff>
      <xdr:row>37</xdr:row>
      <xdr:rowOff>46446</xdr:rowOff>
    </xdr:to>
    <xdr:sp macro="" textlink="">
      <xdr:nvSpPr>
        <xdr:cNvPr id="311" name="楕円 310"/>
        <xdr:cNvSpPr/>
      </xdr:nvSpPr>
      <xdr:spPr>
        <a:xfrm>
          <a:off x="7810500" y="62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37573</xdr:rowOff>
    </xdr:from>
    <xdr:ext cx="534377" cy="259045"/>
    <xdr:sp macro="" textlink="">
      <xdr:nvSpPr>
        <xdr:cNvPr id="312" name="テキスト ボックス 311"/>
        <xdr:cNvSpPr txBox="1"/>
      </xdr:nvSpPr>
      <xdr:spPr>
        <a:xfrm>
          <a:off x="7594111" y="63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137528</xdr:rowOff>
    </xdr:from>
    <xdr:to>
      <xdr:col>36</xdr:col>
      <xdr:colOff>165100</xdr:colOff>
      <xdr:row>37</xdr:row>
      <xdr:rowOff>67678</xdr:rowOff>
    </xdr:to>
    <xdr:sp macro="" textlink="">
      <xdr:nvSpPr>
        <xdr:cNvPr id="313" name="楕円 312"/>
        <xdr:cNvSpPr/>
      </xdr:nvSpPr>
      <xdr:spPr>
        <a:xfrm>
          <a:off x="6921500" y="63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58805</xdr:rowOff>
    </xdr:from>
    <xdr:ext cx="534377" cy="259045"/>
    <xdr:sp macro="" textlink="">
      <xdr:nvSpPr>
        <xdr:cNvPr id="314" name="テキスト ボックス 313"/>
        <xdr:cNvSpPr txBox="1"/>
      </xdr:nvSpPr>
      <xdr:spPr>
        <a:xfrm>
          <a:off x="6705111" y="64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60677</xdr:rowOff>
    </xdr:from>
    <xdr:to>
      <xdr:col>55</xdr:col>
      <xdr:colOff>0</xdr:colOff>
      <xdr:row>55</xdr:row>
      <xdr:rowOff>127253</xdr:rowOff>
    </xdr:to>
    <xdr:cxnSp macro="">
      <xdr:nvCxnSpPr>
        <xdr:cNvPr id="343" name="直線コネクタ 342"/>
        <xdr:cNvCxnSpPr/>
      </xdr:nvCxnSpPr>
      <xdr:spPr>
        <a:xfrm>
          <a:off x="9639300" y="9147527"/>
          <a:ext cx="838200" cy="40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60677</xdr:rowOff>
    </xdr:from>
    <xdr:to>
      <xdr:col>50</xdr:col>
      <xdr:colOff>114300</xdr:colOff>
      <xdr:row>56</xdr:row>
      <xdr:rowOff>6796</xdr:rowOff>
    </xdr:to>
    <xdr:cxnSp macro="">
      <xdr:nvCxnSpPr>
        <xdr:cNvPr id="346" name="直線コネクタ 345"/>
        <xdr:cNvCxnSpPr/>
      </xdr:nvCxnSpPr>
      <xdr:spPr>
        <a:xfrm flipV="1">
          <a:off x="8750300" y="9147527"/>
          <a:ext cx="889000" cy="46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6796</xdr:rowOff>
    </xdr:from>
    <xdr:to>
      <xdr:col>45</xdr:col>
      <xdr:colOff>177800</xdr:colOff>
      <xdr:row>57</xdr:row>
      <xdr:rowOff>18367</xdr:rowOff>
    </xdr:to>
    <xdr:cxnSp macro="">
      <xdr:nvCxnSpPr>
        <xdr:cNvPr id="349" name="直線コネクタ 348"/>
        <xdr:cNvCxnSpPr/>
      </xdr:nvCxnSpPr>
      <xdr:spPr>
        <a:xfrm flipV="1">
          <a:off x="7861300" y="9607996"/>
          <a:ext cx="889000" cy="18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165913</xdr:rowOff>
    </xdr:from>
    <xdr:to>
      <xdr:col>41</xdr:col>
      <xdr:colOff>50800</xdr:colOff>
      <xdr:row>57</xdr:row>
      <xdr:rowOff>18367</xdr:rowOff>
    </xdr:to>
    <xdr:cxnSp macro="">
      <xdr:nvCxnSpPr>
        <xdr:cNvPr id="352" name="直線コネクタ 351"/>
        <xdr:cNvCxnSpPr/>
      </xdr:nvCxnSpPr>
      <xdr:spPr>
        <a:xfrm>
          <a:off x="6972300" y="9595663"/>
          <a:ext cx="889000" cy="19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76453</xdr:rowOff>
    </xdr:from>
    <xdr:to>
      <xdr:col>55</xdr:col>
      <xdr:colOff>50800</xdr:colOff>
      <xdr:row>56</xdr:row>
      <xdr:rowOff>6603</xdr:rowOff>
    </xdr:to>
    <xdr:sp macro="" textlink="">
      <xdr:nvSpPr>
        <xdr:cNvPr id="362" name="楕円 361"/>
        <xdr:cNvSpPr/>
      </xdr:nvSpPr>
      <xdr:spPr>
        <a:xfrm>
          <a:off x="10426700" y="95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54880</xdr:rowOff>
    </xdr:from>
    <xdr:ext cx="599010" cy="259045"/>
    <xdr:sp macro="" textlink="">
      <xdr:nvSpPr>
        <xdr:cNvPr id="363" name="普通建設事業費該当値テキスト"/>
        <xdr:cNvSpPr txBox="1"/>
      </xdr:nvSpPr>
      <xdr:spPr>
        <a:xfrm>
          <a:off x="10528300" y="948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9877</xdr:rowOff>
    </xdr:from>
    <xdr:to>
      <xdr:col>50</xdr:col>
      <xdr:colOff>165100</xdr:colOff>
      <xdr:row>53</xdr:row>
      <xdr:rowOff>111477</xdr:rowOff>
    </xdr:to>
    <xdr:sp macro="" textlink="">
      <xdr:nvSpPr>
        <xdr:cNvPr id="364" name="楕円 363"/>
        <xdr:cNvSpPr/>
      </xdr:nvSpPr>
      <xdr:spPr>
        <a:xfrm>
          <a:off x="9588500" y="90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128004</xdr:rowOff>
    </xdr:from>
    <xdr:ext cx="599010" cy="259045"/>
    <xdr:sp macro="" textlink="">
      <xdr:nvSpPr>
        <xdr:cNvPr id="365" name="テキスト ボックス 364"/>
        <xdr:cNvSpPr txBox="1"/>
      </xdr:nvSpPr>
      <xdr:spPr>
        <a:xfrm>
          <a:off x="9339795" y="887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127446</xdr:rowOff>
    </xdr:from>
    <xdr:to>
      <xdr:col>46</xdr:col>
      <xdr:colOff>38100</xdr:colOff>
      <xdr:row>56</xdr:row>
      <xdr:rowOff>57596</xdr:rowOff>
    </xdr:to>
    <xdr:sp macro="" textlink="">
      <xdr:nvSpPr>
        <xdr:cNvPr id="366" name="楕円 365"/>
        <xdr:cNvSpPr/>
      </xdr:nvSpPr>
      <xdr:spPr>
        <a:xfrm>
          <a:off x="8699500" y="95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48723</xdr:rowOff>
    </xdr:from>
    <xdr:ext cx="599010" cy="259045"/>
    <xdr:sp macro="" textlink="">
      <xdr:nvSpPr>
        <xdr:cNvPr id="367" name="テキスト ボックス 366"/>
        <xdr:cNvSpPr txBox="1"/>
      </xdr:nvSpPr>
      <xdr:spPr>
        <a:xfrm>
          <a:off x="8450795" y="96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139017</xdr:rowOff>
    </xdr:from>
    <xdr:to>
      <xdr:col>41</xdr:col>
      <xdr:colOff>101600</xdr:colOff>
      <xdr:row>57</xdr:row>
      <xdr:rowOff>69167</xdr:rowOff>
    </xdr:to>
    <xdr:sp macro="" textlink="">
      <xdr:nvSpPr>
        <xdr:cNvPr id="368" name="楕円 367"/>
        <xdr:cNvSpPr/>
      </xdr:nvSpPr>
      <xdr:spPr>
        <a:xfrm>
          <a:off x="7810500" y="97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60294</xdr:rowOff>
    </xdr:from>
    <xdr:ext cx="534377" cy="259045"/>
    <xdr:sp macro="" textlink="">
      <xdr:nvSpPr>
        <xdr:cNvPr id="369" name="テキスト ボックス 368"/>
        <xdr:cNvSpPr txBox="1"/>
      </xdr:nvSpPr>
      <xdr:spPr>
        <a:xfrm>
          <a:off x="7594111" y="98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115113</xdr:rowOff>
    </xdr:from>
    <xdr:to>
      <xdr:col>36</xdr:col>
      <xdr:colOff>165100</xdr:colOff>
      <xdr:row>56</xdr:row>
      <xdr:rowOff>45263</xdr:rowOff>
    </xdr:to>
    <xdr:sp macro="" textlink="">
      <xdr:nvSpPr>
        <xdr:cNvPr id="370" name="楕円 369"/>
        <xdr:cNvSpPr/>
      </xdr:nvSpPr>
      <xdr:spPr>
        <a:xfrm>
          <a:off x="6921500" y="95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36390</xdr:rowOff>
    </xdr:from>
    <xdr:ext cx="599010" cy="259045"/>
    <xdr:sp macro="" textlink="">
      <xdr:nvSpPr>
        <xdr:cNvPr id="371" name="テキスト ボックス 370"/>
        <xdr:cNvSpPr txBox="1"/>
      </xdr:nvSpPr>
      <xdr:spPr>
        <a:xfrm>
          <a:off x="6672795" y="963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76881</xdr:rowOff>
    </xdr:from>
    <xdr:to>
      <xdr:col>55</xdr:col>
      <xdr:colOff>0</xdr:colOff>
      <xdr:row>78</xdr:row>
      <xdr:rowOff>139700</xdr:rowOff>
    </xdr:to>
    <xdr:cxnSp macro="">
      <xdr:nvCxnSpPr>
        <xdr:cNvPr id="398" name="直線コネクタ 397"/>
        <xdr:cNvCxnSpPr/>
      </xdr:nvCxnSpPr>
      <xdr:spPr>
        <a:xfrm>
          <a:off x="9639300" y="13449981"/>
          <a:ext cx="8382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76881</xdr:rowOff>
    </xdr:from>
    <xdr:to>
      <xdr:col>50</xdr:col>
      <xdr:colOff>114300</xdr:colOff>
      <xdr:row>78</xdr:row>
      <xdr:rowOff>133911</xdr:rowOff>
    </xdr:to>
    <xdr:cxnSp macro="">
      <xdr:nvCxnSpPr>
        <xdr:cNvPr id="401" name="直線コネクタ 400"/>
        <xdr:cNvCxnSpPr/>
      </xdr:nvCxnSpPr>
      <xdr:spPr>
        <a:xfrm flipV="1">
          <a:off x="8750300" y="13449981"/>
          <a:ext cx="889000" cy="5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133911</xdr:rowOff>
    </xdr:from>
    <xdr:to>
      <xdr:col>45</xdr:col>
      <xdr:colOff>177800</xdr:colOff>
      <xdr:row>78</xdr:row>
      <xdr:rowOff>139700</xdr:rowOff>
    </xdr:to>
    <xdr:cxnSp macro="">
      <xdr:nvCxnSpPr>
        <xdr:cNvPr id="404" name="直線コネクタ 403"/>
        <xdr:cNvCxnSpPr/>
      </xdr:nvCxnSpPr>
      <xdr:spPr>
        <a:xfrm flipV="1">
          <a:off x="7861300" y="13507011"/>
          <a:ext cx="889000" cy="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7" name="直線コネクタ 406"/>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8"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26081</xdr:rowOff>
    </xdr:from>
    <xdr:to>
      <xdr:col>50</xdr:col>
      <xdr:colOff>165100</xdr:colOff>
      <xdr:row>78</xdr:row>
      <xdr:rowOff>127681</xdr:rowOff>
    </xdr:to>
    <xdr:sp macro="" textlink="">
      <xdr:nvSpPr>
        <xdr:cNvPr id="419" name="楕円 418"/>
        <xdr:cNvSpPr/>
      </xdr:nvSpPr>
      <xdr:spPr>
        <a:xfrm>
          <a:off x="9588500" y="13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118808</xdr:rowOff>
    </xdr:from>
    <xdr:ext cx="534377" cy="259045"/>
    <xdr:sp macro="" textlink="">
      <xdr:nvSpPr>
        <xdr:cNvPr id="420" name="テキスト ボックス 419"/>
        <xdr:cNvSpPr txBox="1"/>
      </xdr:nvSpPr>
      <xdr:spPr>
        <a:xfrm>
          <a:off x="9372111" y="134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83111</xdr:rowOff>
    </xdr:from>
    <xdr:to>
      <xdr:col>46</xdr:col>
      <xdr:colOff>38100</xdr:colOff>
      <xdr:row>79</xdr:row>
      <xdr:rowOff>13261</xdr:rowOff>
    </xdr:to>
    <xdr:sp macro="" textlink="">
      <xdr:nvSpPr>
        <xdr:cNvPr id="421" name="楕円 420"/>
        <xdr:cNvSpPr/>
      </xdr:nvSpPr>
      <xdr:spPr>
        <a:xfrm>
          <a:off x="8699500" y="134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4388</xdr:rowOff>
    </xdr:from>
    <xdr:ext cx="469744" cy="259045"/>
    <xdr:sp macro="" textlink="">
      <xdr:nvSpPr>
        <xdr:cNvPr id="422" name="テキスト ボックス 421"/>
        <xdr:cNvSpPr txBox="1"/>
      </xdr:nvSpPr>
      <xdr:spPr>
        <a:xfrm>
          <a:off x="8515428" y="1354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100926</xdr:rowOff>
    </xdr:from>
    <xdr:to>
      <xdr:col>55</xdr:col>
      <xdr:colOff>0</xdr:colOff>
      <xdr:row>95</xdr:row>
      <xdr:rowOff>158964</xdr:rowOff>
    </xdr:to>
    <xdr:cxnSp macro="">
      <xdr:nvCxnSpPr>
        <xdr:cNvPr id="455" name="直線コネクタ 454"/>
        <xdr:cNvCxnSpPr/>
      </xdr:nvCxnSpPr>
      <xdr:spPr>
        <a:xfrm>
          <a:off x="9639300" y="16388676"/>
          <a:ext cx="838200" cy="5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100926</xdr:rowOff>
    </xdr:from>
    <xdr:to>
      <xdr:col>50</xdr:col>
      <xdr:colOff>114300</xdr:colOff>
      <xdr:row>96</xdr:row>
      <xdr:rowOff>83975</xdr:rowOff>
    </xdr:to>
    <xdr:cxnSp macro="">
      <xdr:nvCxnSpPr>
        <xdr:cNvPr id="458" name="直線コネクタ 457"/>
        <xdr:cNvCxnSpPr/>
      </xdr:nvCxnSpPr>
      <xdr:spPr>
        <a:xfrm flipV="1">
          <a:off x="8750300" y="16388676"/>
          <a:ext cx="889000" cy="1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83975</xdr:rowOff>
    </xdr:from>
    <xdr:to>
      <xdr:col>45</xdr:col>
      <xdr:colOff>177800</xdr:colOff>
      <xdr:row>97</xdr:row>
      <xdr:rowOff>26921</xdr:rowOff>
    </xdr:to>
    <xdr:cxnSp macro="">
      <xdr:nvCxnSpPr>
        <xdr:cNvPr id="461" name="直線コネクタ 460"/>
        <xdr:cNvCxnSpPr/>
      </xdr:nvCxnSpPr>
      <xdr:spPr>
        <a:xfrm flipV="1">
          <a:off x="7861300" y="16543175"/>
          <a:ext cx="889000" cy="1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111710</xdr:rowOff>
    </xdr:from>
    <xdr:ext cx="534377" cy="259045"/>
    <xdr:sp macro="" textlink="">
      <xdr:nvSpPr>
        <xdr:cNvPr id="463" name="テキスト ボックス 462"/>
        <xdr:cNvSpPr txBox="1"/>
      </xdr:nvSpPr>
      <xdr:spPr>
        <a:xfrm>
          <a:off x="8483111" y="167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8598</xdr:rowOff>
    </xdr:from>
    <xdr:to>
      <xdr:col>41</xdr:col>
      <xdr:colOff>50800</xdr:colOff>
      <xdr:row>97</xdr:row>
      <xdr:rowOff>26921</xdr:rowOff>
    </xdr:to>
    <xdr:cxnSp macro="">
      <xdr:nvCxnSpPr>
        <xdr:cNvPr id="464" name="直線コネクタ 463"/>
        <xdr:cNvCxnSpPr/>
      </xdr:nvCxnSpPr>
      <xdr:spPr>
        <a:xfrm>
          <a:off x="6972300" y="16467798"/>
          <a:ext cx="889000" cy="18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108164</xdr:rowOff>
    </xdr:from>
    <xdr:to>
      <xdr:col>55</xdr:col>
      <xdr:colOff>50800</xdr:colOff>
      <xdr:row>96</xdr:row>
      <xdr:rowOff>38314</xdr:rowOff>
    </xdr:to>
    <xdr:sp macro="" textlink="">
      <xdr:nvSpPr>
        <xdr:cNvPr id="474" name="楕円 473"/>
        <xdr:cNvSpPr/>
      </xdr:nvSpPr>
      <xdr:spPr>
        <a:xfrm>
          <a:off x="10426700" y="163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131041</xdr:rowOff>
    </xdr:from>
    <xdr:ext cx="599010" cy="259045"/>
    <xdr:sp macro="" textlink="">
      <xdr:nvSpPr>
        <xdr:cNvPr id="475" name="普通建設事業費 （ うち更新整備　）該当値テキスト"/>
        <xdr:cNvSpPr txBox="1"/>
      </xdr:nvSpPr>
      <xdr:spPr>
        <a:xfrm>
          <a:off x="10528300" y="1624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50126</xdr:rowOff>
    </xdr:from>
    <xdr:to>
      <xdr:col>50</xdr:col>
      <xdr:colOff>165100</xdr:colOff>
      <xdr:row>95</xdr:row>
      <xdr:rowOff>151726</xdr:rowOff>
    </xdr:to>
    <xdr:sp macro="" textlink="">
      <xdr:nvSpPr>
        <xdr:cNvPr id="476" name="楕円 475"/>
        <xdr:cNvSpPr/>
      </xdr:nvSpPr>
      <xdr:spPr>
        <a:xfrm>
          <a:off x="9588500" y="163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168253</xdr:rowOff>
    </xdr:from>
    <xdr:ext cx="599010" cy="259045"/>
    <xdr:sp macro="" textlink="">
      <xdr:nvSpPr>
        <xdr:cNvPr id="477" name="テキスト ボックス 476"/>
        <xdr:cNvSpPr txBox="1"/>
      </xdr:nvSpPr>
      <xdr:spPr>
        <a:xfrm>
          <a:off x="9339795" y="16113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33175</xdr:rowOff>
    </xdr:from>
    <xdr:to>
      <xdr:col>46</xdr:col>
      <xdr:colOff>38100</xdr:colOff>
      <xdr:row>96</xdr:row>
      <xdr:rowOff>134775</xdr:rowOff>
    </xdr:to>
    <xdr:sp macro="" textlink="">
      <xdr:nvSpPr>
        <xdr:cNvPr id="478" name="楕円 477"/>
        <xdr:cNvSpPr/>
      </xdr:nvSpPr>
      <xdr:spPr>
        <a:xfrm>
          <a:off x="8699500" y="1649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151302</xdr:rowOff>
    </xdr:from>
    <xdr:ext cx="599010" cy="259045"/>
    <xdr:sp macro="" textlink="">
      <xdr:nvSpPr>
        <xdr:cNvPr id="479" name="テキスト ボックス 478"/>
        <xdr:cNvSpPr txBox="1"/>
      </xdr:nvSpPr>
      <xdr:spPr>
        <a:xfrm>
          <a:off x="8450795" y="1626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147571</xdr:rowOff>
    </xdr:from>
    <xdr:to>
      <xdr:col>41</xdr:col>
      <xdr:colOff>101600</xdr:colOff>
      <xdr:row>97</xdr:row>
      <xdr:rowOff>77721</xdr:rowOff>
    </xdr:to>
    <xdr:sp macro="" textlink="">
      <xdr:nvSpPr>
        <xdr:cNvPr id="480" name="楕円 479"/>
        <xdr:cNvSpPr/>
      </xdr:nvSpPr>
      <xdr:spPr>
        <a:xfrm>
          <a:off x="7810500" y="166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94248</xdr:rowOff>
    </xdr:from>
    <xdr:ext cx="534377" cy="259045"/>
    <xdr:sp macro="" textlink="">
      <xdr:nvSpPr>
        <xdr:cNvPr id="481" name="テキスト ボックス 480"/>
        <xdr:cNvSpPr txBox="1"/>
      </xdr:nvSpPr>
      <xdr:spPr>
        <a:xfrm>
          <a:off x="7594111" y="163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82" name="楕円 481"/>
        <xdr:cNvSpPr/>
      </xdr:nvSpPr>
      <xdr:spPr>
        <a:xfrm>
          <a:off x="6921500" y="16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75925</xdr:rowOff>
    </xdr:from>
    <xdr:ext cx="599010" cy="259045"/>
    <xdr:sp macro="" textlink="">
      <xdr:nvSpPr>
        <xdr:cNvPr id="483" name="テキスト ボックス 482"/>
        <xdr:cNvSpPr txBox="1"/>
      </xdr:nvSpPr>
      <xdr:spPr>
        <a:xfrm>
          <a:off x="6672795" y="161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139098</xdr:rowOff>
    </xdr:from>
    <xdr:to>
      <xdr:col>85</xdr:col>
      <xdr:colOff>127000</xdr:colOff>
      <xdr:row>38</xdr:row>
      <xdr:rowOff>139700</xdr:rowOff>
    </xdr:to>
    <xdr:cxnSp macro="">
      <xdr:nvCxnSpPr>
        <xdr:cNvPr id="510" name="直線コネクタ 509"/>
        <xdr:cNvCxnSpPr/>
      </xdr:nvCxnSpPr>
      <xdr:spPr>
        <a:xfrm flipV="1">
          <a:off x="15481300" y="6654198"/>
          <a:ext cx="8382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133452</xdr:rowOff>
    </xdr:from>
    <xdr:to>
      <xdr:col>76</xdr:col>
      <xdr:colOff>114300</xdr:colOff>
      <xdr:row>38</xdr:row>
      <xdr:rowOff>139700</xdr:rowOff>
    </xdr:to>
    <xdr:cxnSp macro="">
      <xdr:nvCxnSpPr>
        <xdr:cNvPr id="516" name="直線コネクタ 515"/>
        <xdr:cNvCxnSpPr/>
      </xdr:nvCxnSpPr>
      <xdr:spPr>
        <a:xfrm>
          <a:off x="13703300" y="664855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133452</xdr:rowOff>
    </xdr:from>
    <xdr:to>
      <xdr:col>71</xdr:col>
      <xdr:colOff>177800</xdr:colOff>
      <xdr:row>38</xdr:row>
      <xdr:rowOff>137688</xdr:rowOff>
    </xdr:to>
    <xdr:cxnSp macro="">
      <xdr:nvCxnSpPr>
        <xdr:cNvPr id="519" name="直線コネクタ 518"/>
        <xdr:cNvCxnSpPr/>
      </xdr:nvCxnSpPr>
      <xdr:spPr>
        <a:xfrm flipV="1">
          <a:off x="12814300" y="6648552"/>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88298</xdr:rowOff>
    </xdr:from>
    <xdr:to>
      <xdr:col>85</xdr:col>
      <xdr:colOff>177800</xdr:colOff>
      <xdr:row>39</xdr:row>
      <xdr:rowOff>18448</xdr:rowOff>
    </xdr:to>
    <xdr:sp macro="" textlink="">
      <xdr:nvSpPr>
        <xdr:cNvPr id="529" name="楕円 528"/>
        <xdr:cNvSpPr/>
      </xdr:nvSpPr>
      <xdr:spPr>
        <a:xfrm>
          <a:off x="16268700" y="66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30983</xdr:rowOff>
    </xdr:from>
    <xdr:ext cx="378565" cy="259045"/>
    <xdr:sp macro="" textlink="">
      <xdr:nvSpPr>
        <xdr:cNvPr id="530" name="災害復旧事業費該当値テキスト"/>
        <xdr:cNvSpPr txBox="1"/>
      </xdr:nvSpPr>
      <xdr:spPr>
        <a:xfrm>
          <a:off x="16370300" y="654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82652</xdr:rowOff>
    </xdr:from>
    <xdr:to>
      <xdr:col>72</xdr:col>
      <xdr:colOff>38100</xdr:colOff>
      <xdr:row>39</xdr:row>
      <xdr:rowOff>12802</xdr:rowOff>
    </xdr:to>
    <xdr:sp macro="" textlink="">
      <xdr:nvSpPr>
        <xdr:cNvPr id="535" name="楕円 534"/>
        <xdr:cNvSpPr/>
      </xdr:nvSpPr>
      <xdr:spPr>
        <a:xfrm>
          <a:off x="13652500" y="65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3929</xdr:rowOff>
    </xdr:from>
    <xdr:ext cx="469744" cy="259045"/>
    <xdr:sp macro="" textlink="">
      <xdr:nvSpPr>
        <xdr:cNvPr id="536" name="テキスト ボックス 535"/>
        <xdr:cNvSpPr txBox="1"/>
      </xdr:nvSpPr>
      <xdr:spPr>
        <a:xfrm>
          <a:off x="13468428" y="66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86888</xdr:rowOff>
    </xdr:from>
    <xdr:to>
      <xdr:col>67</xdr:col>
      <xdr:colOff>101600</xdr:colOff>
      <xdr:row>39</xdr:row>
      <xdr:rowOff>17038</xdr:rowOff>
    </xdr:to>
    <xdr:sp macro="" textlink="">
      <xdr:nvSpPr>
        <xdr:cNvPr id="537" name="楕円 536"/>
        <xdr:cNvSpPr/>
      </xdr:nvSpPr>
      <xdr:spPr>
        <a:xfrm>
          <a:off x="12763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8165</xdr:rowOff>
    </xdr:from>
    <xdr:ext cx="378565" cy="259045"/>
    <xdr:sp macro="" textlink="">
      <xdr:nvSpPr>
        <xdr:cNvPr id="538" name="テキスト ボックス 537"/>
        <xdr:cNvSpPr txBox="1"/>
      </xdr:nvSpPr>
      <xdr:spPr>
        <a:xfrm>
          <a:off x="12625017" y="669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93638</xdr:rowOff>
    </xdr:from>
    <xdr:to>
      <xdr:col>85</xdr:col>
      <xdr:colOff>127000</xdr:colOff>
      <xdr:row>77</xdr:row>
      <xdr:rowOff>105350</xdr:rowOff>
    </xdr:to>
    <xdr:cxnSp macro="">
      <xdr:nvCxnSpPr>
        <xdr:cNvPr id="620" name="直線コネクタ 619"/>
        <xdr:cNvCxnSpPr/>
      </xdr:nvCxnSpPr>
      <xdr:spPr>
        <a:xfrm>
          <a:off x="15481300" y="13295288"/>
          <a:ext cx="8382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93638</xdr:rowOff>
    </xdr:from>
    <xdr:to>
      <xdr:col>81</xdr:col>
      <xdr:colOff>50800</xdr:colOff>
      <xdr:row>77</xdr:row>
      <xdr:rowOff>98758</xdr:rowOff>
    </xdr:to>
    <xdr:cxnSp macro="">
      <xdr:nvCxnSpPr>
        <xdr:cNvPr id="623" name="直線コネクタ 622"/>
        <xdr:cNvCxnSpPr/>
      </xdr:nvCxnSpPr>
      <xdr:spPr>
        <a:xfrm flipV="1">
          <a:off x="14592300" y="1329528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94382</xdr:rowOff>
    </xdr:from>
    <xdr:to>
      <xdr:col>76</xdr:col>
      <xdr:colOff>114300</xdr:colOff>
      <xdr:row>77</xdr:row>
      <xdr:rowOff>98758</xdr:rowOff>
    </xdr:to>
    <xdr:cxnSp macro="">
      <xdr:nvCxnSpPr>
        <xdr:cNvPr id="626" name="直線コネクタ 625"/>
        <xdr:cNvCxnSpPr/>
      </xdr:nvCxnSpPr>
      <xdr:spPr>
        <a:xfrm>
          <a:off x="13703300" y="13296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67883</xdr:rowOff>
    </xdr:from>
    <xdr:to>
      <xdr:col>71</xdr:col>
      <xdr:colOff>177800</xdr:colOff>
      <xdr:row>77</xdr:row>
      <xdr:rowOff>94382</xdr:rowOff>
    </xdr:to>
    <xdr:cxnSp macro="">
      <xdr:nvCxnSpPr>
        <xdr:cNvPr id="629" name="直線コネクタ 628"/>
        <xdr:cNvCxnSpPr/>
      </xdr:nvCxnSpPr>
      <xdr:spPr>
        <a:xfrm>
          <a:off x="12814300" y="13269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54550</xdr:rowOff>
    </xdr:from>
    <xdr:to>
      <xdr:col>85</xdr:col>
      <xdr:colOff>177800</xdr:colOff>
      <xdr:row>77</xdr:row>
      <xdr:rowOff>156150</xdr:rowOff>
    </xdr:to>
    <xdr:sp macro="" textlink="">
      <xdr:nvSpPr>
        <xdr:cNvPr id="639" name="楕円 638"/>
        <xdr:cNvSpPr/>
      </xdr:nvSpPr>
      <xdr:spPr>
        <a:xfrm>
          <a:off x="16268700" y="132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32977</xdr:rowOff>
    </xdr:from>
    <xdr:ext cx="534377" cy="259045"/>
    <xdr:sp macro="" textlink="">
      <xdr:nvSpPr>
        <xdr:cNvPr id="640" name="公債費該当値テキスト"/>
        <xdr:cNvSpPr txBox="1"/>
      </xdr:nvSpPr>
      <xdr:spPr>
        <a:xfrm>
          <a:off x="16370300" y="1323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42838</xdr:rowOff>
    </xdr:from>
    <xdr:to>
      <xdr:col>81</xdr:col>
      <xdr:colOff>101600</xdr:colOff>
      <xdr:row>77</xdr:row>
      <xdr:rowOff>144438</xdr:rowOff>
    </xdr:to>
    <xdr:sp macro="" textlink="">
      <xdr:nvSpPr>
        <xdr:cNvPr id="641" name="楕円 640"/>
        <xdr:cNvSpPr/>
      </xdr:nvSpPr>
      <xdr:spPr>
        <a:xfrm>
          <a:off x="154305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135565</xdr:rowOff>
    </xdr:from>
    <xdr:ext cx="534377" cy="259045"/>
    <xdr:sp macro="" textlink="">
      <xdr:nvSpPr>
        <xdr:cNvPr id="642" name="テキスト ボックス 641"/>
        <xdr:cNvSpPr txBox="1"/>
      </xdr:nvSpPr>
      <xdr:spPr>
        <a:xfrm>
          <a:off x="15214111" y="1333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47958</xdr:rowOff>
    </xdr:from>
    <xdr:to>
      <xdr:col>76</xdr:col>
      <xdr:colOff>165100</xdr:colOff>
      <xdr:row>77</xdr:row>
      <xdr:rowOff>149558</xdr:rowOff>
    </xdr:to>
    <xdr:sp macro="" textlink="">
      <xdr:nvSpPr>
        <xdr:cNvPr id="643" name="楕円 642"/>
        <xdr:cNvSpPr/>
      </xdr:nvSpPr>
      <xdr:spPr>
        <a:xfrm>
          <a:off x="14541500" y="132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140685</xdr:rowOff>
    </xdr:from>
    <xdr:ext cx="534377" cy="259045"/>
    <xdr:sp macro="" textlink="">
      <xdr:nvSpPr>
        <xdr:cNvPr id="644" name="テキスト ボックス 643"/>
        <xdr:cNvSpPr txBox="1"/>
      </xdr:nvSpPr>
      <xdr:spPr>
        <a:xfrm>
          <a:off x="14325111" y="1334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43582</xdr:rowOff>
    </xdr:from>
    <xdr:to>
      <xdr:col>72</xdr:col>
      <xdr:colOff>38100</xdr:colOff>
      <xdr:row>77</xdr:row>
      <xdr:rowOff>145182</xdr:rowOff>
    </xdr:to>
    <xdr:sp macro="" textlink="">
      <xdr:nvSpPr>
        <xdr:cNvPr id="645" name="楕円 644"/>
        <xdr:cNvSpPr/>
      </xdr:nvSpPr>
      <xdr:spPr>
        <a:xfrm>
          <a:off x="13652500" y="132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136309</xdr:rowOff>
    </xdr:from>
    <xdr:ext cx="534377" cy="259045"/>
    <xdr:sp macro="" textlink="">
      <xdr:nvSpPr>
        <xdr:cNvPr id="646" name="テキスト ボックス 645"/>
        <xdr:cNvSpPr txBox="1"/>
      </xdr:nvSpPr>
      <xdr:spPr>
        <a:xfrm>
          <a:off x="13436111" y="13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17083</xdr:rowOff>
    </xdr:from>
    <xdr:to>
      <xdr:col>67</xdr:col>
      <xdr:colOff>101600</xdr:colOff>
      <xdr:row>77</xdr:row>
      <xdr:rowOff>118683</xdr:rowOff>
    </xdr:to>
    <xdr:sp macro="" textlink="">
      <xdr:nvSpPr>
        <xdr:cNvPr id="647" name="楕円 646"/>
        <xdr:cNvSpPr/>
      </xdr:nvSpPr>
      <xdr:spPr>
        <a:xfrm>
          <a:off x="12763500" y="1321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109810</xdr:rowOff>
    </xdr:from>
    <xdr:ext cx="534377" cy="259045"/>
    <xdr:sp macro="" textlink="">
      <xdr:nvSpPr>
        <xdr:cNvPr id="648" name="テキスト ボックス 647"/>
        <xdr:cNvSpPr txBox="1"/>
      </xdr:nvSpPr>
      <xdr:spPr>
        <a:xfrm>
          <a:off x="12547111" y="1331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144821</xdr:rowOff>
    </xdr:from>
    <xdr:to>
      <xdr:col>85</xdr:col>
      <xdr:colOff>127000</xdr:colOff>
      <xdr:row>97</xdr:row>
      <xdr:rowOff>60686</xdr:rowOff>
    </xdr:to>
    <xdr:cxnSp macro="">
      <xdr:nvCxnSpPr>
        <xdr:cNvPr id="675" name="直線コネクタ 674"/>
        <xdr:cNvCxnSpPr/>
      </xdr:nvCxnSpPr>
      <xdr:spPr>
        <a:xfrm flipV="1">
          <a:off x="15481300" y="16604021"/>
          <a:ext cx="838200" cy="8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60686</xdr:rowOff>
    </xdr:from>
    <xdr:to>
      <xdr:col>81</xdr:col>
      <xdr:colOff>50800</xdr:colOff>
      <xdr:row>97</xdr:row>
      <xdr:rowOff>113959</xdr:rowOff>
    </xdr:to>
    <xdr:cxnSp macro="">
      <xdr:nvCxnSpPr>
        <xdr:cNvPr id="678" name="直線コネクタ 677"/>
        <xdr:cNvCxnSpPr/>
      </xdr:nvCxnSpPr>
      <xdr:spPr>
        <a:xfrm flipV="1">
          <a:off x="14592300" y="16691336"/>
          <a:ext cx="889000" cy="5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64943</xdr:rowOff>
    </xdr:from>
    <xdr:to>
      <xdr:col>76</xdr:col>
      <xdr:colOff>114300</xdr:colOff>
      <xdr:row>97</xdr:row>
      <xdr:rowOff>113959</xdr:rowOff>
    </xdr:to>
    <xdr:cxnSp macro="">
      <xdr:nvCxnSpPr>
        <xdr:cNvPr id="681" name="直線コネクタ 680"/>
        <xdr:cNvCxnSpPr/>
      </xdr:nvCxnSpPr>
      <xdr:spPr>
        <a:xfrm>
          <a:off x="13703300" y="16695593"/>
          <a:ext cx="889000" cy="4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64943</xdr:rowOff>
    </xdr:from>
    <xdr:to>
      <xdr:col>71</xdr:col>
      <xdr:colOff>177800</xdr:colOff>
      <xdr:row>98</xdr:row>
      <xdr:rowOff>47534</xdr:rowOff>
    </xdr:to>
    <xdr:cxnSp macro="">
      <xdr:nvCxnSpPr>
        <xdr:cNvPr id="684" name="直線コネクタ 683"/>
        <xdr:cNvCxnSpPr/>
      </xdr:nvCxnSpPr>
      <xdr:spPr>
        <a:xfrm flipV="1">
          <a:off x="12814300" y="16695593"/>
          <a:ext cx="889000" cy="1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94021</xdr:rowOff>
    </xdr:from>
    <xdr:to>
      <xdr:col>85</xdr:col>
      <xdr:colOff>177800</xdr:colOff>
      <xdr:row>97</xdr:row>
      <xdr:rowOff>24171</xdr:rowOff>
    </xdr:to>
    <xdr:sp macro="" textlink="">
      <xdr:nvSpPr>
        <xdr:cNvPr id="694" name="楕円 693"/>
        <xdr:cNvSpPr/>
      </xdr:nvSpPr>
      <xdr:spPr>
        <a:xfrm>
          <a:off x="16268700" y="165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116898</xdr:rowOff>
    </xdr:from>
    <xdr:ext cx="534377" cy="259045"/>
    <xdr:sp macro="" textlink="">
      <xdr:nvSpPr>
        <xdr:cNvPr id="695" name="積立金該当値テキスト"/>
        <xdr:cNvSpPr txBox="1"/>
      </xdr:nvSpPr>
      <xdr:spPr>
        <a:xfrm>
          <a:off x="16370300" y="1640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9886</xdr:rowOff>
    </xdr:from>
    <xdr:to>
      <xdr:col>81</xdr:col>
      <xdr:colOff>101600</xdr:colOff>
      <xdr:row>97</xdr:row>
      <xdr:rowOff>111486</xdr:rowOff>
    </xdr:to>
    <xdr:sp macro="" textlink="">
      <xdr:nvSpPr>
        <xdr:cNvPr id="696" name="楕円 695"/>
        <xdr:cNvSpPr/>
      </xdr:nvSpPr>
      <xdr:spPr>
        <a:xfrm>
          <a:off x="15430500" y="166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128013</xdr:rowOff>
    </xdr:from>
    <xdr:ext cx="534377" cy="259045"/>
    <xdr:sp macro="" textlink="">
      <xdr:nvSpPr>
        <xdr:cNvPr id="697" name="テキスト ボックス 696"/>
        <xdr:cNvSpPr txBox="1"/>
      </xdr:nvSpPr>
      <xdr:spPr>
        <a:xfrm>
          <a:off x="15214111" y="1641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63159</xdr:rowOff>
    </xdr:from>
    <xdr:to>
      <xdr:col>76</xdr:col>
      <xdr:colOff>165100</xdr:colOff>
      <xdr:row>97</xdr:row>
      <xdr:rowOff>164759</xdr:rowOff>
    </xdr:to>
    <xdr:sp macro="" textlink="">
      <xdr:nvSpPr>
        <xdr:cNvPr id="698" name="楕円 697"/>
        <xdr:cNvSpPr/>
      </xdr:nvSpPr>
      <xdr:spPr>
        <a:xfrm>
          <a:off x="14541500" y="1669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155886</xdr:rowOff>
    </xdr:from>
    <xdr:ext cx="534377" cy="259045"/>
    <xdr:sp macro="" textlink="">
      <xdr:nvSpPr>
        <xdr:cNvPr id="699" name="テキスト ボックス 698"/>
        <xdr:cNvSpPr txBox="1"/>
      </xdr:nvSpPr>
      <xdr:spPr>
        <a:xfrm>
          <a:off x="14325111" y="1678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14143</xdr:rowOff>
    </xdr:from>
    <xdr:to>
      <xdr:col>72</xdr:col>
      <xdr:colOff>38100</xdr:colOff>
      <xdr:row>97</xdr:row>
      <xdr:rowOff>115743</xdr:rowOff>
    </xdr:to>
    <xdr:sp macro="" textlink="">
      <xdr:nvSpPr>
        <xdr:cNvPr id="700" name="楕円 699"/>
        <xdr:cNvSpPr/>
      </xdr:nvSpPr>
      <xdr:spPr>
        <a:xfrm>
          <a:off x="13652500" y="166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132270</xdr:rowOff>
    </xdr:from>
    <xdr:ext cx="534377" cy="259045"/>
    <xdr:sp macro="" textlink="">
      <xdr:nvSpPr>
        <xdr:cNvPr id="701" name="テキスト ボックス 700"/>
        <xdr:cNvSpPr txBox="1"/>
      </xdr:nvSpPr>
      <xdr:spPr>
        <a:xfrm>
          <a:off x="13436111" y="164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168184</xdr:rowOff>
    </xdr:from>
    <xdr:to>
      <xdr:col>67</xdr:col>
      <xdr:colOff>101600</xdr:colOff>
      <xdr:row>98</xdr:row>
      <xdr:rowOff>98334</xdr:rowOff>
    </xdr:to>
    <xdr:sp macro="" textlink="">
      <xdr:nvSpPr>
        <xdr:cNvPr id="702" name="楕円 701"/>
        <xdr:cNvSpPr/>
      </xdr:nvSpPr>
      <xdr:spPr>
        <a:xfrm>
          <a:off x="12763500" y="167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89461</xdr:rowOff>
    </xdr:from>
    <xdr:ext cx="534377" cy="259045"/>
    <xdr:sp macro="" textlink="">
      <xdr:nvSpPr>
        <xdr:cNvPr id="703" name="テキスト ボックス 702"/>
        <xdr:cNvSpPr txBox="1"/>
      </xdr:nvSpPr>
      <xdr:spPr>
        <a:xfrm>
          <a:off x="12547111" y="1689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97148</xdr:rowOff>
    </xdr:from>
    <xdr:to>
      <xdr:col>116</xdr:col>
      <xdr:colOff>63500</xdr:colOff>
      <xdr:row>59</xdr:row>
      <xdr:rowOff>97158</xdr:rowOff>
    </xdr:to>
    <xdr:cxnSp macro="">
      <xdr:nvCxnSpPr>
        <xdr:cNvPr id="791" name="直線コネクタ 790"/>
        <xdr:cNvCxnSpPr/>
      </xdr:nvCxnSpPr>
      <xdr:spPr>
        <a:xfrm flipV="1">
          <a:off x="21323300" y="10212698"/>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95483</xdr:rowOff>
    </xdr:from>
    <xdr:to>
      <xdr:col>111</xdr:col>
      <xdr:colOff>177800</xdr:colOff>
      <xdr:row>59</xdr:row>
      <xdr:rowOff>97158</xdr:rowOff>
    </xdr:to>
    <xdr:cxnSp macro="">
      <xdr:nvCxnSpPr>
        <xdr:cNvPr id="794" name="直線コネクタ 793"/>
        <xdr:cNvCxnSpPr/>
      </xdr:nvCxnSpPr>
      <xdr:spPr>
        <a:xfrm>
          <a:off x="20434300" y="10211033"/>
          <a:ext cx="889000" cy="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95483</xdr:rowOff>
    </xdr:from>
    <xdr:to>
      <xdr:col>107</xdr:col>
      <xdr:colOff>50800</xdr:colOff>
      <xdr:row>59</xdr:row>
      <xdr:rowOff>98878</xdr:rowOff>
    </xdr:to>
    <xdr:cxnSp macro="">
      <xdr:nvCxnSpPr>
        <xdr:cNvPr id="797" name="直線コネクタ 796"/>
        <xdr:cNvCxnSpPr/>
      </xdr:nvCxnSpPr>
      <xdr:spPr>
        <a:xfrm flipV="1">
          <a:off x="19545300" y="10211033"/>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46348</xdr:rowOff>
    </xdr:from>
    <xdr:to>
      <xdr:col>116</xdr:col>
      <xdr:colOff>114300</xdr:colOff>
      <xdr:row>59</xdr:row>
      <xdr:rowOff>147948</xdr:rowOff>
    </xdr:to>
    <xdr:sp macro="" textlink="">
      <xdr:nvSpPr>
        <xdr:cNvPr id="810" name="楕円 809"/>
        <xdr:cNvSpPr/>
      </xdr:nvSpPr>
      <xdr:spPr>
        <a:xfrm>
          <a:off x="22110700" y="101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132725</xdr:rowOff>
    </xdr:from>
    <xdr:ext cx="378565" cy="259045"/>
    <xdr:sp macro="" textlink="">
      <xdr:nvSpPr>
        <xdr:cNvPr id="811" name="貸付金該当値テキスト"/>
        <xdr:cNvSpPr txBox="1"/>
      </xdr:nvSpPr>
      <xdr:spPr>
        <a:xfrm>
          <a:off x="22212300" y="1007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46358</xdr:rowOff>
    </xdr:from>
    <xdr:to>
      <xdr:col>112</xdr:col>
      <xdr:colOff>38100</xdr:colOff>
      <xdr:row>59</xdr:row>
      <xdr:rowOff>147958</xdr:rowOff>
    </xdr:to>
    <xdr:sp macro="" textlink="">
      <xdr:nvSpPr>
        <xdr:cNvPr id="812" name="楕円 811"/>
        <xdr:cNvSpPr/>
      </xdr:nvSpPr>
      <xdr:spPr>
        <a:xfrm>
          <a:off x="21272500" y="1016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139085</xdr:rowOff>
    </xdr:from>
    <xdr:ext cx="378565" cy="259045"/>
    <xdr:sp macro="" textlink="">
      <xdr:nvSpPr>
        <xdr:cNvPr id="813" name="テキスト ボックス 812"/>
        <xdr:cNvSpPr txBox="1"/>
      </xdr:nvSpPr>
      <xdr:spPr>
        <a:xfrm>
          <a:off x="21134017" y="10254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44683</xdr:rowOff>
    </xdr:from>
    <xdr:to>
      <xdr:col>107</xdr:col>
      <xdr:colOff>101600</xdr:colOff>
      <xdr:row>59</xdr:row>
      <xdr:rowOff>146283</xdr:rowOff>
    </xdr:to>
    <xdr:sp macro="" textlink="">
      <xdr:nvSpPr>
        <xdr:cNvPr id="814" name="楕円 813"/>
        <xdr:cNvSpPr/>
      </xdr:nvSpPr>
      <xdr:spPr>
        <a:xfrm>
          <a:off x="20383500" y="1016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137410</xdr:rowOff>
    </xdr:from>
    <xdr:ext cx="378565" cy="259045"/>
    <xdr:sp macro="" textlink="">
      <xdr:nvSpPr>
        <xdr:cNvPr id="815" name="テキスト ボックス 814"/>
        <xdr:cNvSpPr txBox="1"/>
      </xdr:nvSpPr>
      <xdr:spPr>
        <a:xfrm>
          <a:off x="20245017" y="10252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171314</xdr:rowOff>
    </xdr:from>
    <xdr:to>
      <xdr:col>116</xdr:col>
      <xdr:colOff>63500</xdr:colOff>
      <xdr:row>76</xdr:row>
      <xdr:rowOff>16742</xdr:rowOff>
    </xdr:to>
    <xdr:cxnSp macro="">
      <xdr:nvCxnSpPr>
        <xdr:cNvPr id="852" name="直線コネクタ 851"/>
        <xdr:cNvCxnSpPr/>
      </xdr:nvCxnSpPr>
      <xdr:spPr>
        <a:xfrm>
          <a:off x="21323300" y="13030064"/>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171314</xdr:rowOff>
    </xdr:from>
    <xdr:to>
      <xdr:col>111</xdr:col>
      <xdr:colOff>177800</xdr:colOff>
      <xdr:row>76</xdr:row>
      <xdr:rowOff>39269</xdr:rowOff>
    </xdr:to>
    <xdr:cxnSp macro="">
      <xdr:nvCxnSpPr>
        <xdr:cNvPr id="855" name="直線コネクタ 854"/>
        <xdr:cNvCxnSpPr/>
      </xdr:nvCxnSpPr>
      <xdr:spPr>
        <a:xfrm flipV="1">
          <a:off x="20434300" y="13030064"/>
          <a:ext cx="889000" cy="3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16808</xdr:rowOff>
    </xdr:from>
    <xdr:to>
      <xdr:col>107</xdr:col>
      <xdr:colOff>50800</xdr:colOff>
      <xdr:row>76</xdr:row>
      <xdr:rowOff>39269</xdr:rowOff>
    </xdr:to>
    <xdr:cxnSp macro="">
      <xdr:nvCxnSpPr>
        <xdr:cNvPr id="858" name="直線コネクタ 857"/>
        <xdr:cNvCxnSpPr/>
      </xdr:nvCxnSpPr>
      <xdr:spPr>
        <a:xfrm>
          <a:off x="19545300" y="13047008"/>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16808</xdr:rowOff>
    </xdr:from>
    <xdr:to>
      <xdr:col>102</xdr:col>
      <xdr:colOff>114300</xdr:colOff>
      <xdr:row>76</xdr:row>
      <xdr:rowOff>53480</xdr:rowOff>
    </xdr:to>
    <xdr:cxnSp macro="">
      <xdr:nvCxnSpPr>
        <xdr:cNvPr id="861" name="直線コネクタ 860"/>
        <xdr:cNvCxnSpPr/>
      </xdr:nvCxnSpPr>
      <xdr:spPr>
        <a:xfrm flipV="1">
          <a:off x="18656300" y="13047008"/>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137392</xdr:rowOff>
    </xdr:from>
    <xdr:to>
      <xdr:col>116</xdr:col>
      <xdr:colOff>114300</xdr:colOff>
      <xdr:row>76</xdr:row>
      <xdr:rowOff>67542</xdr:rowOff>
    </xdr:to>
    <xdr:sp macro="" textlink="">
      <xdr:nvSpPr>
        <xdr:cNvPr id="871" name="楕円 870"/>
        <xdr:cNvSpPr/>
      </xdr:nvSpPr>
      <xdr:spPr>
        <a:xfrm>
          <a:off x="22110700" y="129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115819</xdr:rowOff>
    </xdr:from>
    <xdr:ext cx="534377" cy="259045"/>
    <xdr:sp macro="" textlink="">
      <xdr:nvSpPr>
        <xdr:cNvPr id="872" name="繰出金該当値テキスト"/>
        <xdr:cNvSpPr txBox="1"/>
      </xdr:nvSpPr>
      <xdr:spPr>
        <a:xfrm>
          <a:off x="22212300" y="129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120514</xdr:rowOff>
    </xdr:from>
    <xdr:to>
      <xdr:col>112</xdr:col>
      <xdr:colOff>38100</xdr:colOff>
      <xdr:row>76</xdr:row>
      <xdr:rowOff>50664</xdr:rowOff>
    </xdr:to>
    <xdr:sp macro="" textlink="">
      <xdr:nvSpPr>
        <xdr:cNvPr id="873" name="楕円 872"/>
        <xdr:cNvSpPr/>
      </xdr:nvSpPr>
      <xdr:spPr>
        <a:xfrm>
          <a:off x="21272500" y="129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41791</xdr:rowOff>
    </xdr:from>
    <xdr:ext cx="534377" cy="259045"/>
    <xdr:sp macro="" textlink="">
      <xdr:nvSpPr>
        <xdr:cNvPr id="874" name="テキスト ボックス 873"/>
        <xdr:cNvSpPr txBox="1"/>
      </xdr:nvSpPr>
      <xdr:spPr>
        <a:xfrm>
          <a:off x="21056111" y="1307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159919</xdr:rowOff>
    </xdr:from>
    <xdr:to>
      <xdr:col>107</xdr:col>
      <xdr:colOff>101600</xdr:colOff>
      <xdr:row>76</xdr:row>
      <xdr:rowOff>90069</xdr:rowOff>
    </xdr:to>
    <xdr:sp macro="" textlink="">
      <xdr:nvSpPr>
        <xdr:cNvPr id="875" name="楕円 874"/>
        <xdr:cNvSpPr/>
      </xdr:nvSpPr>
      <xdr:spPr>
        <a:xfrm>
          <a:off x="20383500" y="130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81196</xdr:rowOff>
    </xdr:from>
    <xdr:ext cx="534377" cy="259045"/>
    <xdr:sp macro="" textlink="">
      <xdr:nvSpPr>
        <xdr:cNvPr id="876" name="テキスト ボックス 875"/>
        <xdr:cNvSpPr txBox="1"/>
      </xdr:nvSpPr>
      <xdr:spPr>
        <a:xfrm>
          <a:off x="2016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137458</xdr:rowOff>
    </xdr:from>
    <xdr:to>
      <xdr:col>102</xdr:col>
      <xdr:colOff>165100</xdr:colOff>
      <xdr:row>76</xdr:row>
      <xdr:rowOff>67608</xdr:rowOff>
    </xdr:to>
    <xdr:sp macro="" textlink="">
      <xdr:nvSpPr>
        <xdr:cNvPr id="877" name="楕円 876"/>
        <xdr:cNvSpPr/>
      </xdr:nvSpPr>
      <xdr:spPr>
        <a:xfrm>
          <a:off x="19494500" y="129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58735</xdr:rowOff>
    </xdr:from>
    <xdr:ext cx="534377" cy="259045"/>
    <xdr:sp macro="" textlink="">
      <xdr:nvSpPr>
        <xdr:cNvPr id="878" name="テキスト ボックス 877"/>
        <xdr:cNvSpPr txBox="1"/>
      </xdr:nvSpPr>
      <xdr:spPr>
        <a:xfrm>
          <a:off x="19278111" y="1308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2680</xdr:rowOff>
    </xdr:from>
    <xdr:to>
      <xdr:col>98</xdr:col>
      <xdr:colOff>38100</xdr:colOff>
      <xdr:row>76</xdr:row>
      <xdr:rowOff>104280</xdr:rowOff>
    </xdr:to>
    <xdr:sp macro="" textlink="">
      <xdr:nvSpPr>
        <xdr:cNvPr id="879" name="楕円 878"/>
        <xdr:cNvSpPr/>
      </xdr:nvSpPr>
      <xdr:spPr>
        <a:xfrm>
          <a:off x="18605500" y="130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95407</xdr:rowOff>
    </xdr:from>
    <xdr:ext cx="534377" cy="259045"/>
    <xdr:sp macro="" textlink="">
      <xdr:nvSpPr>
        <xdr:cNvPr id="880" name="テキスト ボックス 879"/>
        <xdr:cNvSpPr txBox="1"/>
      </xdr:nvSpPr>
      <xdr:spPr>
        <a:xfrm>
          <a:off x="18389111" y="1312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類似団体と比べて人件費、補助費等、公債費は低く、扶助費、普通建設事業費（うち更新整備）などが高い傾向にある。人件費はラスパイレス指数をみてもわかるとおりかなり抑制されており、公債費なども起債を元金返済額以下に抑える事で抑制されている。扶助費は類似団体も年々右肩上がりとなっており本村も同じ傾向である。今後も右肩上がりの傾向は変わらないと思われる。普通建設事業（うち更新整備）も類似団体より高い傾向ではあるが、そのほとんどは施設の更新であり老朽化した施設の更新が主になっている。今後も老朽化した施設更新が見込まれ、特に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年度から始まる新庁舎建設は大きな施設更新整備となっている。老朽化した施設の更新整備により今後は公債費の増も見込まれており、苦しい財政事情となっている。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沖縄県今帰仁村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9,411
9,368
39.93
7,186,033
6,929,645
231,760
2,998,046
3,023,786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17018</xdr:rowOff>
    </xdr:from>
    <xdr:to>
      <xdr:col>24</xdr:col>
      <xdr:colOff>63500</xdr:colOff>
      <xdr:row>38</xdr:row>
      <xdr:rowOff>40386</xdr:rowOff>
    </xdr:to>
    <xdr:cxnSp macro="">
      <xdr:nvCxnSpPr>
        <xdr:cNvPr id="61" name="直線コネクタ 60"/>
        <xdr:cNvCxnSpPr/>
      </xdr:nvCxnSpPr>
      <xdr:spPr>
        <a:xfrm flipV="1">
          <a:off x="3797300" y="6532118"/>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40386</xdr:rowOff>
    </xdr:from>
    <xdr:to>
      <xdr:col>19</xdr:col>
      <xdr:colOff>177800</xdr:colOff>
      <xdr:row>38</xdr:row>
      <xdr:rowOff>49403</xdr:rowOff>
    </xdr:to>
    <xdr:cxnSp macro="">
      <xdr:nvCxnSpPr>
        <xdr:cNvPr id="64" name="直線コネクタ 63"/>
        <xdr:cNvCxnSpPr/>
      </xdr:nvCxnSpPr>
      <xdr:spPr>
        <a:xfrm flipV="1">
          <a:off x="2908300" y="6555486"/>
          <a:ext cx="889000" cy="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131953</xdr:rowOff>
    </xdr:from>
    <xdr:to>
      <xdr:col>15</xdr:col>
      <xdr:colOff>50800</xdr:colOff>
      <xdr:row>38</xdr:row>
      <xdr:rowOff>49403</xdr:rowOff>
    </xdr:to>
    <xdr:cxnSp macro="">
      <xdr:nvCxnSpPr>
        <xdr:cNvPr id="67" name="直線コネクタ 66"/>
        <xdr:cNvCxnSpPr/>
      </xdr:nvCxnSpPr>
      <xdr:spPr>
        <a:xfrm>
          <a:off x="2019300" y="6475603"/>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131953</xdr:rowOff>
    </xdr:from>
    <xdr:to>
      <xdr:col>10</xdr:col>
      <xdr:colOff>114300</xdr:colOff>
      <xdr:row>38</xdr:row>
      <xdr:rowOff>0</xdr:rowOff>
    </xdr:to>
    <xdr:cxnSp macro="">
      <xdr:nvCxnSpPr>
        <xdr:cNvPr id="70" name="直線コネクタ 69"/>
        <xdr:cNvCxnSpPr/>
      </xdr:nvCxnSpPr>
      <xdr:spPr>
        <a:xfrm flipV="1">
          <a:off x="1130300" y="6475603"/>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137668</xdr:rowOff>
    </xdr:from>
    <xdr:to>
      <xdr:col>24</xdr:col>
      <xdr:colOff>114300</xdr:colOff>
      <xdr:row>38</xdr:row>
      <xdr:rowOff>67818</xdr:rowOff>
    </xdr:to>
    <xdr:sp macro="" textlink="">
      <xdr:nvSpPr>
        <xdr:cNvPr id="80" name="楕円 79"/>
        <xdr:cNvSpPr/>
      </xdr:nvSpPr>
      <xdr:spPr>
        <a:xfrm>
          <a:off x="45847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116095</xdr:rowOff>
    </xdr:from>
    <xdr:ext cx="469744" cy="259045"/>
    <xdr:sp macro="" textlink="">
      <xdr:nvSpPr>
        <xdr:cNvPr id="81" name="議会費該当値テキスト"/>
        <xdr:cNvSpPr txBox="1"/>
      </xdr:nvSpPr>
      <xdr:spPr>
        <a:xfrm>
          <a:off x="4686300" y="645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161036</xdr:rowOff>
    </xdr:from>
    <xdr:to>
      <xdr:col>20</xdr:col>
      <xdr:colOff>38100</xdr:colOff>
      <xdr:row>38</xdr:row>
      <xdr:rowOff>91186</xdr:rowOff>
    </xdr:to>
    <xdr:sp macro="" textlink="">
      <xdr:nvSpPr>
        <xdr:cNvPr id="82" name="楕円 81"/>
        <xdr:cNvSpPr/>
      </xdr:nvSpPr>
      <xdr:spPr>
        <a:xfrm>
          <a:off x="3746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82313</xdr:rowOff>
    </xdr:from>
    <xdr:ext cx="469744" cy="259045"/>
    <xdr:sp macro="" textlink="">
      <xdr:nvSpPr>
        <xdr:cNvPr id="83" name="テキスト ボックス 82"/>
        <xdr:cNvSpPr txBox="1"/>
      </xdr:nvSpPr>
      <xdr:spPr>
        <a:xfrm>
          <a:off x="3562428"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170053</xdr:rowOff>
    </xdr:from>
    <xdr:to>
      <xdr:col>15</xdr:col>
      <xdr:colOff>101600</xdr:colOff>
      <xdr:row>38</xdr:row>
      <xdr:rowOff>100203</xdr:rowOff>
    </xdr:to>
    <xdr:sp macro="" textlink="">
      <xdr:nvSpPr>
        <xdr:cNvPr id="84" name="楕円 83"/>
        <xdr:cNvSpPr/>
      </xdr:nvSpPr>
      <xdr:spPr>
        <a:xfrm>
          <a:off x="2857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91330</xdr:rowOff>
    </xdr:from>
    <xdr:ext cx="469744" cy="259045"/>
    <xdr:sp macro="" textlink="">
      <xdr:nvSpPr>
        <xdr:cNvPr id="85" name="テキスト ボックス 84"/>
        <xdr:cNvSpPr txBox="1"/>
      </xdr:nvSpPr>
      <xdr:spPr>
        <a:xfrm>
          <a:off x="2673428" y="660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81153</xdr:rowOff>
    </xdr:from>
    <xdr:to>
      <xdr:col>10</xdr:col>
      <xdr:colOff>165100</xdr:colOff>
      <xdr:row>38</xdr:row>
      <xdr:rowOff>11303</xdr:rowOff>
    </xdr:to>
    <xdr:sp macro="" textlink="">
      <xdr:nvSpPr>
        <xdr:cNvPr id="86" name="楕円 85"/>
        <xdr:cNvSpPr/>
      </xdr:nvSpPr>
      <xdr:spPr>
        <a:xfrm>
          <a:off x="1968500" y="64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2430</xdr:rowOff>
    </xdr:from>
    <xdr:ext cx="469744" cy="259045"/>
    <xdr:sp macro="" textlink="">
      <xdr:nvSpPr>
        <xdr:cNvPr id="87" name="テキスト ボックス 86"/>
        <xdr:cNvSpPr txBox="1"/>
      </xdr:nvSpPr>
      <xdr:spPr>
        <a:xfrm>
          <a:off x="1784428" y="651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120650</xdr:rowOff>
    </xdr:from>
    <xdr:to>
      <xdr:col>6</xdr:col>
      <xdr:colOff>38100</xdr:colOff>
      <xdr:row>38</xdr:row>
      <xdr:rowOff>50800</xdr:rowOff>
    </xdr:to>
    <xdr:sp macro="" textlink="">
      <xdr:nvSpPr>
        <xdr:cNvPr id="88" name="楕円 87"/>
        <xdr:cNvSpPr/>
      </xdr:nvSpPr>
      <xdr:spPr>
        <a:xfrm>
          <a:off x="107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41927</xdr:rowOff>
    </xdr:from>
    <xdr:ext cx="469744" cy="259045"/>
    <xdr:sp macro="" textlink="">
      <xdr:nvSpPr>
        <xdr:cNvPr id="89" name="テキスト ボックス 88"/>
        <xdr:cNvSpPr txBox="1"/>
      </xdr:nvSpPr>
      <xdr:spPr>
        <a:xfrm>
          <a:off x="895428"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112239</xdr:rowOff>
    </xdr:from>
    <xdr:to>
      <xdr:col>24</xdr:col>
      <xdr:colOff>63500</xdr:colOff>
      <xdr:row>56</xdr:row>
      <xdr:rowOff>147472</xdr:rowOff>
    </xdr:to>
    <xdr:cxnSp macro="">
      <xdr:nvCxnSpPr>
        <xdr:cNvPr id="120" name="直線コネクタ 119"/>
        <xdr:cNvCxnSpPr/>
      </xdr:nvCxnSpPr>
      <xdr:spPr>
        <a:xfrm flipV="1">
          <a:off x="3797300" y="9713439"/>
          <a:ext cx="838200" cy="3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147472</xdr:rowOff>
    </xdr:from>
    <xdr:to>
      <xdr:col>19</xdr:col>
      <xdr:colOff>177800</xdr:colOff>
      <xdr:row>57</xdr:row>
      <xdr:rowOff>71682</xdr:rowOff>
    </xdr:to>
    <xdr:cxnSp macro="">
      <xdr:nvCxnSpPr>
        <xdr:cNvPr id="123" name="直線コネクタ 122"/>
        <xdr:cNvCxnSpPr/>
      </xdr:nvCxnSpPr>
      <xdr:spPr>
        <a:xfrm flipV="1">
          <a:off x="2908300" y="9748672"/>
          <a:ext cx="889000" cy="9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30710</xdr:rowOff>
    </xdr:from>
    <xdr:to>
      <xdr:col>15</xdr:col>
      <xdr:colOff>50800</xdr:colOff>
      <xdr:row>57</xdr:row>
      <xdr:rowOff>71682</xdr:rowOff>
    </xdr:to>
    <xdr:cxnSp macro="">
      <xdr:nvCxnSpPr>
        <xdr:cNvPr id="126" name="直線コネクタ 125"/>
        <xdr:cNvCxnSpPr/>
      </xdr:nvCxnSpPr>
      <xdr:spPr>
        <a:xfrm>
          <a:off x="2019300" y="9803360"/>
          <a:ext cx="889000" cy="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30710</xdr:rowOff>
    </xdr:from>
    <xdr:to>
      <xdr:col>10</xdr:col>
      <xdr:colOff>114300</xdr:colOff>
      <xdr:row>57</xdr:row>
      <xdr:rowOff>100616</xdr:rowOff>
    </xdr:to>
    <xdr:cxnSp macro="">
      <xdr:nvCxnSpPr>
        <xdr:cNvPr id="129" name="直線コネクタ 128"/>
        <xdr:cNvCxnSpPr/>
      </xdr:nvCxnSpPr>
      <xdr:spPr>
        <a:xfrm flipV="1">
          <a:off x="1130300" y="9803360"/>
          <a:ext cx="8890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61439</xdr:rowOff>
    </xdr:from>
    <xdr:to>
      <xdr:col>24</xdr:col>
      <xdr:colOff>114300</xdr:colOff>
      <xdr:row>56</xdr:row>
      <xdr:rowOff>163039</xdr:rowOff>
    </xdr:to>
    <xdr:sp macro="" textlink="">
      <xdr:nvSpPr>
        <xdr:cNvPr id="139" name="楕円 138"/>
        <xdr:cNvSpPr/>
      </xdr:nvSpPr>
      <xdr:spPr>
        <a:xfrm>
          <a:off x="4584700" y="96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39866</xdr:rowOff>
    </xdr:from>
    <xdr:ext cx="599010" cy="259045"/>
    <xdr:sp macro="" textlink="">
      <xdr:nvSpPr>
        <xdr:cNvPr id="140" name="総務費該当値テキスト"/>
        <xdr:cNvSpPr txBox="1"/>
      </xdr:nvSpPr>
      <xdr:spPr>
        <a:xfrm>
          <a:off x="4686300" y="964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96672</xdr:rowOff>
    </xdr:from>
    <xdr:to>
      <xdr:col>20</xdr:col>
      <xdr:colOff>38100</xdr:colOff>
      <xdr:row>57</xdr:row>
      <xdr:rowOff>26822</xdr:rowOff>
    </xdr:to>
    <xdr:sp macro="" textlink="">
      <xdr:nvSpPr>
        <xdr:cNvPr id="141" name="楕円 140"/>
        <xdr:cNvSpPr/>
      </xdr:nvSpPr>
      <xdr:spPr>
        <a:xfrm>
          <a:off x="3746500" y="96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17949</xdr:rowOff>
    </xdr:from>
    <xdr:ext cx="599010" cy="259045"/>
    <xdr:sp macro="" textlink="">
      <xdr:nvSpPr>
        <xdr:cNvPr id="142" name="テキスト ボックス 141"/>
        <xdr:cNvSpPr txBox="1"/>
      </xdr:nvSpPr>
      <xdr:spPr>
        <a:xfrm>
          <a:off x="3497795" y="9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20882</xdr:rowOff>
    </xdr:from>
    <xdr:to>
      <xdr:col>15</xdr:col>
      <xdr:colOff>101600</xdr:colOff>
      <xdr:row>57</xdr:row>
      <xdr:rowOff>122482</xdr:rowOff>
    </xdr:to>
    <xdr:sp macro="" textlink="">
      <xdr:nvSpPr>
        <xdr:cNvPr id="143" name="楕円 142"/>
        <xdr:cNvSpPr/>
      </xdr:nvSpPr>
      <xdr:spPr>
        <a:xfrm>
          <a:off x="2857500" y="979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113609</xdr:rowOff>
    </xdr:from>
    <xdr:ext cx="599010" cy="259045"/>
    <xdr:sp macro="" textlink="">
      <xdr:nvSpPr>
        <xdr:cNvPr id="144" name="テキスト ボックス 143"/>
        <xdr:cNvSpPr txBox="1"/>
      </xdr:nvSpPr>
      <xdr:spPr>
        <a:xfrm>
          <a:off x="2608795" y="988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151360</xdr:rowOff>
    </xdr:from>
    <xdr:to>
      <xdr:col>10</xdr:col>
      <xdr:colOff>165100</xdr:colOff>
      <xdr:row>57</xdr:row>
      <xdr:rowOff>81510</xdr:rowOff>
    </xdr:to>
    <xdr:sp macro="" textlink="">
      <xdr:nvSpPr>
        <xdr:cNvPr id="145" name="楕円 144"/>
        <xdr:cNvSpPr/>
      </xdr:nvSpPr>
      <xdr:spPr>
        <a:xfrm>
          <a:off x="1968500" y="97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72637</xdr:rowOff>
    </xdr:from>
    <xdr:ext cx="599010" cy="259045"/>
    <xdr:sp macro="" textlink="">
      <xdr:nvSpPr>
        <xdr:cNvPr id="146" name="テキスト ボックス 145"/>
        <xdr:cNvSpPr txBox="1"/>
      </xdr:nvSpPr>
      <xdr:spPr>
        <a:xfrm>
          <a:off x="1719795" y="984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49816</xdr:rowOff>
    </xdr:from>
    <xdr:to>
      <xdr:col>6</xdr:col>
      <xdr:colOff>38100</xdr:colOff>
      <xdr:row>57</xdr:row>
      <xdr:rowOff>151416</xdr:rowOff>
    </xdr:to>
    <xdr:sp macro="" textlink="">
      <xdr:nvSpPr>
        <xdr:cNvPr id="147" name="楕円 146"/>
        <xdr:cNvSpPr/>
      </xdr:nvSpPr>
      <xdr:spPr>
        <a:xfrm>
          <a:off x="1079500" y="98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142543</xdr:rowOff>
    </xdr:from>
    <xdr:ext cx="599010" cy="259045"/>
    <xdr:sp macro="" textlink="">
      <xdr:nvSpPr>
        <xdr:cNvPr id="148" name="テキスト ボックス 147"/>
        <xdr:cNvSpPr txBox="1"/>
      </xdr:nvSpPr>
      <xdr:spPr>
        <a:xfrm>
          <a:off x="830795" y="991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79418</xdr:rowOff>
    </xdr:from>
    <xdr:to>
      <xdr:col>24</xdr:col>
      <xdr:colOff>63500</xdr:colOff>
      <xdr:row>72</xdr:row>
      <xdr:rowOff>147072</xdr:rowOff>
    </xdr:to>
    <xdr:cxnSp macro="">
      <xdr:nvCxnSpPr>
        <xdr:cNvPr id="174" name="直線コネクタ 173"/>
        <xdr:cNvCxnSpPr/>
      </xdr:nvCxnSpPr>
      <xdr:spPr>
        <a:xfrm flipV="1">
          <a:off x="3797300" y="12423818"/>
          <a:ext cx="8382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147072</xdr:rowOff>
    </xdr:from>
    <xdr:to>
      <xdr:col>19</xdr:col>
      <xdr:colOff>177800</xdr:colOff>
      <xdr:row>74</xdr:row>
      <xdr:rowOff>134505</xdr:rowOff>
    </xdr:to>
    <xdr:cxnSp macro="">
      <xdr:nvCxnSpPr>
        <xdr:cNvPr id="177" name="直線コネクタ 176"/>
        <xdr:cNvCxnSpPr/>
      </xdr:nvCxnSpPr>
      <xdr:spPr>
        <a:xfrm flipV="1">
          <a:off x="2908300" y="12491472"/>
          <a:ext cx="889000" cy="33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134505</xdr:rowOff>
    </xdr:from>
    <xdr:to>
      <xdr:col>15</xdr:col>
      <xdr:colOff>50800</xdr:colOff>
      <xdr:row>75</xdr:row>
      <xdr:rowOff>82184</xdr:rowOff>
    </xdr:to>
    <xdr:cxnSp macro="">
      <xdr:nvCxnSpPr>
        <xdr:cNvPr id="180" name="直線コネクタ 179"/>
        <xdr:cNvCxnSpPr/>
      </xdr:nvCxnSpPr>
      <xdr:spPr>
        <a:xfrm flipV="1">
          <a:off x="2019300" y="12821805"/>
          <a:ext cx="889000" cy="1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82184</xdr:rowOff>
    </xdr:from>
    <xdr:to>
      <xdr:col>10</xdr:col>
      <xdr:colOff>114300</xdr:colOff>
      <xdr:row>75</xdr:row>
      <xdr:rowOff>132825</xdr:rowOff>
    </xdr:to>
    <xdr:cxnSp macro="">
      <xdr:nvCxnSpPr>
        <xdr:cNvPr id="183" name="直線コネクタ 182"/>
        <xdr:cNvCxnSpPr/>
      </xdr:nvCxnSpPr>
      <xdr:spPr>
        <a:xfrm flipV="1">
          <a:off x="1130300" y="12940934"/>
          <a:ext cx="889000" cy="5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28618</xdr:rowOff>
    </xdr:from>
    <xdr:to>
      <xdr:col>24</xdr:col>
      <xdr:colOff>114300</xdr:colOff>
      <xdr:row>72</xdr:row>
      <xdr:rowOff>130218</xdr:rowOff>
    </xdr:to>
    <xdr:sp macro="" textlink="">
      <xdr:nvSpPr>
        <xdr:cNvPr id="193" name="楕円 192"/>
        <xdr:cNvSpPr/>
      </xdr:nvSpPr>
      <xdr:spPr>
        <a:xfrm>
          <a:off x="4584700" y="123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51495</xdr:rowOff>
    </xdr:from>
    <xdr:ext cx="599010" cy="259045"/>
    <xdr:sp macro="" textlink="">
      <xdr:nvSpPr>
        <xdr:cNvPr id="194" name="民生費該当値テキスト"/>
        <xdr:cNvSpPr txBox="1"/>
      </xdr:nvSpPr>
      <xdr:spPr>
        <a:xfrm>
          <a:off x="4686300" y="122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96272</xdr:rowOff>
    </xdr:from>
    <xdr:to>
      <xdr:col>20</xdr:col>
      <xdr:colOff>38100</xdr:colOff>
      <xdr:row>73</xdr:row>
      <xdr:rowOff>26422</xdr:rowOff>
    </xdr:to>
    <xdr:sp macro="" textlink="">
      <xdr:nvSpPr>
        <xdr:cNvPr id="195" name="楕円 194"/>
        <xdr:cNvSpPr/>
      </xdr:nvSpPr>
      <xdr:spPr>
        <a:xfrm>
          <a:off x="3746500" y="124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42949</xdr:rowOff>
    </xdr:from>
    <xdr:ext cx="599010" cy="259045"/>
    <xdr:sp macro="" textlink="">
      <xdr:nvSpPr>
        <xdr:cNvPr id="196" name="テキスト ボックス 195"/>
        <xdr:cNvSpPr txBox="1"/>
      </xdr:nvSpPr>
      <xdr:spPr>
        <a:xfrm>
          <a:off x="3497795" y="1221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83705</xdr:rowOff>
    </xdr:from>
    <xdr:to>
      <xdr:col>15</xdr:col>
      <xdr:colOff>101600</xdr:colOff>
      <xdr:row>75</xdr:row>
      <xdr:rowOff>13855</xdr:rowOff>
    </xdr:to>
    <xdr:sp macro="" textlink="">
      <xdr:nvSpPr>
        <xdr:cNvPr id="197" name="楕円 196"/>
        <xdr:cNvSpPr/>
      </xdr:nvSpPr>
      <xdr:spPr>
        <a:xfrm>
          <a:off x="2857500" y="12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30382</xdr:rowOff>
    </xdr:from>
    <xdr:ext cx="599010" cy="259045"/>
    <xdr:sp macro="" textlink="">
      <xdr:nvSpPr>
        <xdr:cNvPr id="198" name="テキスト ボックス 197"/>
        <xdr:cNvSpPr txBox="1"/>
      </xdr:nvSpPr>
      <xdr:spPr>
        <a:xfrm>
          <a:off x="2608795" y="1254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31384</xdr:rowOff>
    </xdr:from>
    <xdr:to>
      <xdr:col>10</xdr:col>
      <xdr:colOff>165100</xdr:colOff>
      <xdr:row>75</xdr:row>
      <xdr:rowOff>132984</xdr:rowOff>
    </xdr:to>
    <xdr:sp macro="" textlink="">
      <xdr:nvSpPr>
        <xdr:cNvPr id="199" name="楕円 198"/>
        <xdr:cNvSpPr/>
      </xdr:nvSpPr>
      <xdr:spPr>
        <a:xfrm>
          <a:off x="1968500" y="128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149511</xdr:rowOff>
    </xdr:from>
    <xdr:ext cx="599010" cy="259045"/>
    <xdr:sp macro="" textlink="">
      <xdr:nvSpPr>
        <xdr:cNvPr id="200" name="テキスト ボックス 199"/>
        <xdr:cNvSpPr txBox="1"/>
      </xdr:nvSpPr>
      <xdr:spPr>
        <a:xfrm>
          <a:off x="1719795" y="1266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82025</xdr:rowOff>
    </xdr:from>
    <xdr:to>
      <xdr:col>6</xdr:col>
      <xdr:colOff>38100</xdr:colOff>
      <xdr:row>76</xdr:row>
      <xdr:rowOff>12176</xdr:rowOff>
    </xdr:to>
    <xdr:sp macro="" textlink="">
      <xdr:nvSpPr>
        <xdr:cNvPr id="201" name="楕円 200"/>
        <xdr:cNvSpPr/>
      </xdr:nvSpPr>
      <xdr:spPr>
        <a:xfrm>
          <a:off x="1079500" y="129407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3301</xdr:rowOff>
    </xdr:from>
    <xdr:ext cx="599010" cy="259045"/>
    <xdr:sp macro="" textlink="">
      <xdr:nvSpPr>
        <xdr:cNvPr id="202" name="テキスト ボックス 201"/>
        <xdr:cNvSpPr txBox="1"/>
      </xdr:nvSpPr>
      <xdr:spPr>
        <a:xfrm>
          <a:off x="830795" y="1303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92022</xdr:rowOff>
    </xdr:from>
    <xdr:to>
      <xdr:col>24</xdr:col>
      <xdr:colOff>63500</xdr:colOff>
      <xdr:row>97</xdr:row>
      <xdr:rowOff>116002</xdr:rowOff>
    </xdr:to>
    <xdr:cxnSp macro="">
      <xdr:nvCxnSpPr>
        <xdr:cNvPr id="231" name="直線コネクタ 230"/>
        <xdr:cNvCxnSpPr/>
      </xdr:nvCxnSpPr>
      <xdr:spPr>
        <a:xfrm flipV="1">
          <a:off x="3797300" y="16722672"/>
          <a:ext cx="8382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103574</xdr:rowOff>
    </xdr:from>
    <xdr:to>
      <xdr:col>19</xdr:col>
      <xdr:colOff>177800</xdr:colOff>
      <xdr:row>97</xdr:row>
      <xdr:rowOff>116002</xdr:rowOff>
    </xdr:to>
    <xdr:cxnSp macro="">
      <xdr:nvCxnSpPr>
        <xdr:cNvPr id="234" name="直線コネクタ 233"/>
        <xdr:cNvCxnSpPr/>
      </xdr:nvCxnSpPr>
      <xdr:spPr>
        <a:xfrm>
          <a:off x="2908300" y="16734224"/>
          <a:ext cx="889000" cy="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103574</xdr:rowOff>
    </xdr:from>
    <xdr:to>
      <xdr:col>15</xdr:col>
      <xdr:colOff>50800</xdr:colOff>
      <xdr:row>97</xdr:row>
      <xdr:rowOff>109844</xdr:rowOff>
    </xdr:to>
    <xdr:cxnSp macro="">
      <xdr:nvCxnSpPr>
        <xdr:cNvPr id="237" name="直線コネクタ 236"/>
        <xdr:cNvCxnSpPr/>
      </xdr:nvCxnSpPr>
      <xdr:spPr>
        <a:xfrm flipV="1">
          <a:off x="2019300" y="16734224"/>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109844</xdr:rowOff>
    </xdr:from>
    <xdr:to>
      <xdr:col>10</xdr:col>
      <xdr:colOff>114300</xdr:colOff>
      <xdr:row>97</xdr:row>
      <xdr:rowOff>125543</xdr:rowOff>
    </xdr:to>
    <xdr:cxnSp macro="">
      <xdr:nvCxnSpPr>
        <xdr:cNvPr id="240" name="直線コネクタ 239"/>
        <xdr:cNvCxnSpPr/>
      </xdr:nvCxnSpPr>
      <xdr:spPr>
        <a:xfrm flipV="1">
          <a:off x="1130300" y="16740494"/>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41222</xdr:rowOff>
    </xdr:from>
    <xdr:to>
      <xdr:col>24</xdr:col>
      <xdr:colOff>114300</xdr:colOff>
      <xdr:row>97</xdr:row>
      <xdr:rowOff>142822</xdr:rowOff>
    </xdr:to>
    <xdr:sp macro="" textlink="">
      <xdr:nvSpPr>
        <xdr:cNvPr id="250" name="楕円 249"/>
        <xdr:cNvSpPr/>
      </xdr:nvSpPr>
      <xdr:spPr>
        <a:xfrm>
          <a:off x="4584700" y="166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127599</xdr:rowOff>
    </xdr:from>
    <xdr:ext cx="534377" cy="259045"/>
    <xdr:sp macro="" textlink="">
      <xdr:nvSpPr>
        <xdr:cNvPr id="251" name="衛生費該当値テキスト"/>
        <xdr:cNvSpPr txBox="1"/>
      </xdr:nvSpPr>
      <xdr:spPr>
        <a:xfrm>
          <a:off x="4686300" y="1658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65202</xdr:rowOff>
    </xdr:from>
    <xdr:to>
      <xdr:col>20</xdr:col>
      <xdr:colOff>38100</xdr:colOff>
      <xdr:row>97</xdr:row>
      <xdr:rowOff>166802</xdr:rowOff>
    </xdr:to>
    <xdr:sp macro="" textlink="">
      <xdr:nvSpPr>
        <xdr:cNvPr id="252" name="楕円 251"/>
        <xdr:cNvSpPr/>
      </xdr:nvSpPr>
      <xdr:spPr>
        <a:xfrm>
          <a:off x="3746500" y="166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157929</xdr:rowOff>
    </xdr:from>
    <xdr:ext cx="534377" cy="259045"/>
    <xdr:sp macro="" textlink="">
      <xdr:nvSpPr>
        <xdr:cNvPr id="253" name="テキスト ボックス 252"/>
        <xdr:cNvSpPr txBox="1"/>
      </xdr:nvSpPr>
      <xdr:spPr>
        <a:xfrm>
          <a:off x="3530111" y="167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52774</xdr:rowOff>
    </xdr:from>
    <xdr:to>
      <xdr:col>15</xdr:col>
      <xdr:colOff>101600</xdr:colOff>
      <xdr:row>97</xdr:row>
      <xdr:rowOff>154374</xdr:rowOff>
    </xdr:to>
    <xdr:sp macro="" textlink="">
      <xdr:nvSpPr>
        <xdr:cNvPr id="254" name="楕円 253"/>
        <xdr:cNvSpPr/>
      </xdr:nvSpPr>
      <xdr:spPr>
        <a:xfrm>
          <a:off x="2857500" y="166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145501</xdr:rowOff>
    </xdr:from>
    <xdr:ext cx="534377" cy="259045"/>
    <xdr:sp macro="" textlink="">
      <xdr:nvSpPr>
        <xdr:cNvPr id="255" name="テキスト ボックス 254"/>
        <xdr:cNvSpPr txBox="1"/>
      </xdr:nvSpPr>
      <xdr:spPr>
        <a:xfrm>
          <a:off x="2641111" y="167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59044</xdr:rowOff>
    </xdr:from>
    <xdr:to>
      <xdr:col>10</xdr:col>
      <xdr:colOff>165100</xdr:colOff>
      <xdr:row>97</xdr:row>
      <xdr:rowOff>160644</xdr:rowOff>
    </xdr:to>
    <xdr:sp macro="" textlink="">
      <xdr:nvSpPr>
        <xdr:cNvPr id="256" name="楕円 255"/>
        <xdr:cNvSpPr/>
      </xdr:nvSpPr>
      <xdr:spPr>
        <a:xfrm>
          <a:off x="1968500" y="166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151771</xdr:rowOff>
    </xdr:from>
    <xdr:ext cx="534377" cy="259045"/>
    <xdr:sp macro="" textlink="">
      <xdr:nvSpPr>
        <xdr:cNvPr id="257" name="テキスト ボックス 256"/>
        <xdr:cNvSpPr txBox="1"/>
      </xdr:nvSpPr>
      <xdr:spPr>
        <a:xfrm>
          <a:off x="1752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74743</xdr:rowOff>
    </xdr:from>
    <xdr:to>
      <xdr:col>6</xdr:col>
      <xdr:colOff>38100</xdr:colOff>
      <xdr:row>98</xdr:row>
      <xdr:rowOff>4893</xdr:rowOff>
    </xdr:to>
    <xdr:sp macro="" textlink="">
      <xdr:nvSpPr>
        <xdr:cNvPr id="258" name="楕円 257"/>
        <xdr:cNvSpPr/>
      </xdr:nvSpPr>
      <xdr:spPr>
        <a:xfrm>
          <a:off x="1079500" y="167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167470</xdr:rowOff>
    </xdr:from>
    <xdr:ext cx="534377" cy="259045"/>
    <xdr:sp macro="" textlink="">
      <xdr:nvSpPr>
        <xdr:cNvPr id="259" name="テキスト ボックス 258"/>
        <xdr:cNvSpPr txBox="1"/>
      </xdr:nvSpPr>
      <xdr:spPr>
        <a:xfrm>
          <a:off x="863111" y="167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88101</xdr:rowOff>
    </xdr:from>
    <xdr:to>
      <xdr:col>55</xdr:col>
      <xdr:colOff>0</xdr:colOff>
      <xdr:row>57</xdr:row>
      <xdr:rowOff>163600</xdr:rowOff>
    </xdr:to>
    <xdr:cxnSp macro="">
      <xdr:nvCxnSpPr>
        <xdr:cNvPr id="343" name="直線コネクタ 342"/>
        <xdr:cNvCxnSpPr/>
      </xdr:nvCxnSpPr>
      <xdr:spPr>
        <a:xfrm>
          <a:off x="9639300" y="9860751"/>
          <a:ext cx="838200" cy="7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88101</xdr:rowOff>
    </xdr:from>
    <xdr:to>
      <xdr:col>50</xdr:col>
      <xdr:colOff>114300</xdr:colOff>
      <xdr:row>57</xdr:row>
      <xdr:rowOff>154590</xdr:rowOff>
    </xdr:to>
    <xdr:cxnSp macro="">
      <xdr:nvCxnSpPr>
        <xdr:cNvPr id="346" name="直線コネクタ 345"/>
        <xdr:cNvCxnSpPr/>
      </xdr:nvCxnSpPr>
      <xdr:spPr>
        <a:xfrm flipV="1">
          <a:off x="8750300" y="9860751"/>
          <a:ext cx="889000" cy="6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143639</xdr:rowOff>
    </xdr:from>
    <xdr:to>
      <xdr:col>45</xdr:col>
      <xdr:colOff>177800</xdr:colOff>
      <xdr:row>57</xdr:row>
      <xdr:rowOff>154590</xdr:rowOff>
    </xdr:to>
    <xdr:cxnSp macro="">
      <xdr:nvCxnSpPr>
        <xdr:cNvPr id="349" name="直線コネクタ 348"/>
        <xdr:cNvCxnSpPr/>
      </xdr:nvCxnSpPr>
      <xdr:spPr>
        <a:xfrm>
          <a:off x="7861300" y="9916289"/>
          <a:ext cx="889000" cy="1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108630</xdr:rowOff>
    </xdr:from>
    <xdr:to>
      <xdr:col>41</xdr:col>
      <xdr:colOff>50800</xdr:colOff>
      <xdr:row>57</xdr:row>
      <xdr:rowOff>143639</xdr:rowOff>
    </xdr:to>
    <xdr:cxnSp macro="">
      <xdr:nvCxnSpPr>
        <xdr:cNvPr id="352" name="直線コネクタ 351"/>
        <xdr:cNvCxnSpPr/>
      </xdr:nvCxnSpPr>
      <xdr:spPr>
        <a:xfrm>
          <a:off x="6972300" y="9881280"/>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112800</xdr:rowOff>
    </xdr:from>
    <xdr:to>
      <xdr:col>55</xdr:col>
      <xdr:colOff>50800</xdr:colOff>
      <xdr:row>58</xdr:row>
      <xdr:rowOff>42950</xdr:rowOff>
    </xdr:to>
    <xdr:sp macro="" textlink="">
      <xdr:nvSpPr>
        <xdr:cNvPr id="362" name="楕円 361"/>
        <xdr:cNvSpPr/>
      </xdr:nvSpPr>
      <xdr:spPr>
        <a:xfrm>
          <a:off x="10426700" y="98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91227</xdr:rowOff>
    </xdr:from>
    <xdr:ext cx="534377" cy="259045"/>
    <xdr:sp macro="" textlink="">
      <xdr:nvSpPr>
        <xdr:cNvPr id="363" name="農林水産業費該当値テキスト"/>
        <xdr:cNvSpPr txBox="1"/>
      </xdr:nvSpPr>
      <xdr:spPr>
        <a:xfrm>
          <a:off x="10528300" y="98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37301</xdr:rowOff>
    </xdr:from>
    <xdr:to>
      <xdr:col>50</xdr:col>
      <xdr:colOff>165100</xdr:colOff>
      <xdr:row>57</xdr:row>
      <xdr:rowOff>138901</xdr:rowOff>
    </xdr:to>
    <xdr:sp macro="" textlink="">
      <xdr:nvSpPr>
        <xdr:cNvPr id="364" name="楕円 363"/>
        <xdr:cNvSpPr/>
      </xdr:nvSpPr>
      <xdr:spPr>
        <a:xfrm>
          <a:off x="9588500" y="98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130028</xdr:rowOff>
    </xdr:from>
    <xdr:ext cx="534377" cy="259045"/>
    <xdr:sp macro="" textlink="">
      <xdr:nvSpPr>
        <xdr:cNvPr id="365" name="テキスト ボックス 364"/>
        <xdr:cNvSpPr txBox="1"/>
      </xdr:nvSpPr>
      <xdr:spPr>
        <a:xfrm>
          <a:off x="9372111" y="99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103790</xdr:rowOff>
    </xdr:from>
    <xdr:to>
      <xdr:col>46</xdr:col>
      <xdr:colOff>38100</xdr:colOff>
      <xdr:row>58</xdr:row>
      <xdr:rowOff>33940</xdr:rowOff>
    </xdr:to>
    <xdr:sp macro="" textlink="">
      <xdr:nvSpPr>
        <xdr:cNvPr id="366" name="楕円 365"/>
        <xdr:cNvSpPr/>
      </xdr:nvSpPr>
      <xdr:spPr>
        <a:xfrm>
          <a:off x="8699500" y="98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25067</xdr:rowOff>
    </xdr:from>
    <xdr:ext cx="534377" cy="259045"/>
    <xdr:sp macro="" textlink="">
      <xdr:nvSpPr>
        <xdr:cNvPr id="367" name="テキスト ボックス 366"/>
        <xdr:cNvSpPr txBox="1"/>
      </xdr:nvSpPr>
      <xdr:spPr>
        <a:xfrm>
          <a:off x="8483111" y="996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92839</xdr:rowOff>
    </xdr:from>
    <xdr:to>
      <xdr:col>41</xdr:col>
      <xdr:colOff>101600</xdr:colOff>
      <xdr:row>58</xdr:row>
      <xdr:rowOff>22989</xdr:rowOff>
    </xdr:to>
    <xdr:sp macro="" textlink="">
      <xdr:nvSpPr>
        <xdr:cNvPr id="368" name="楕円 367"/>
        <xdr:cNvSpPr/>
      </xdr:nvSpPr>
      <xdr:spPr>
        <a:xfrm>
          <a:off x="7810500" y="98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14116</xdr:rowOff>
    </xdr:from>
    <xdr:ext cx="534377" cy="259045"/>
    <xdr:sp macro="" textlink="">
      <xdr:nvSpPr>
        <xdr:cNvPr id="369" name="テキスト ボックス 368"/>
        <xdr:cNvSpPr txBox="1"/>
      </xdr:nvSpPr>
      <xdr:spPr>
        <a:xfrm>
          <a:off x="7594111" y="99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57830</xdr:rowOff>
    </xdr:from>
    <xdr:to>
      <xdr:col>36</xdr:col>
      <xdr:colOff>165100</xdr:colOff>
      <xdr:row>57</xdr:row>
      <xdr:rowOff>159430</xdr:rowOff>
    </xdr:to>
    <xdr:sp macro="" textlink="">
      <xdr:nvSpPr>
        <xdr:cNvPr id="370" name="楕円 369"/>
        <xdr:cNvSpPr/>
      </xdr:nvSpPr>
      <xdr:spPr>
        <a:xfrm>
          <a:off x="6921500" y="983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150557</xdr:rowOff>
    </xdr:from>
    <xdr:ext cx="534377" cy="259045"/>
    <xdr:sp macro="" textlink="">
      <xdr:nvSpPr>
        <xdr:cNvPr id="371" name="テキスト ボックス 370"/>
        <xdr:cNvSpPr txBox="1"/>
      </xdr:nvSpPr>
      <xdr:spPr>
        <a:xfrm>
          <a:off x="6705111" y="99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76836</xdr:rowOff>
    </xdr:from>
    <xdr:to>
      <xdr:col>55</xdr:col>
      <xdr:colOff>0</xdr:colOff>
      <xdr:row>78</xdr:row>
      <xdr:rowOff>16700</xdr:rowOff>
    </xdr:to>
    <xdr:cxnSp macro="">
      <xdr:nvCxnSpPr>
        <xdr:cNvPr id="400" name="直線コネクタ 399"/>
        <xdr:cNvCxnSpPr/>
      </xdr:nvCxnSpPr>
      <xdr:spPr>
        <a:xfrm>
          <a:off x="9639300" y="13278486"/>
          <a:ext cx="838200" cy="1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76836</xdr:rowOff>
    </xdr:from>
    <xdr:to>
      <xdr:col>50</xdr:col>
      <xdr:colOff>114300</xdr:colOff>
      <xdr:row>77</xdr:row>
      <xdr:rowOff>131178</xdr:rowOff>
    </xdr:to>
    <xdr:cxnSp macro="">
      <xdr:nvCxnSpPr>
        <xdr:cNvPr id="403" name="直線コネクタ 402"/>
        <xdr:cNvCxnSpPr/>
      </xdr:nvCxnSpPr>
      <xdr:spPr>
        <a:xfrm flipV="1">
          <a:off x="8750300" y="13278486"/>
          <a:ext cx="889000" cy="5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60516</xdr:rowOff>
    </xdr:from>
    <xdr:to>
      <xdr:col>45</xdr:col>
      <xdr:colOff>177800</xdr:colOff>
      <xdr:row>77</xdr:row>
      <xdr:rowOff>131178</xdr:rowOff>
    </xdr:to>
    <xdr:cxnSp macro="">
      <xdr:nvCxnSpPr>
        <xdr:cNvPr id="406" name="直線コネクタ 405"/>
        <xdr:cNvCxnSpPr/>
      </xdr:nvCxnSpPr>
      <xdr:spPr>
        <a:xfrm>
          <a:off x="7861300" y="13262166"/>
          <a:ext cx="889000" cy="7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60516</xdr:rowOff>
    </xdr:from>
    <xdr:to>
      <xdr:col>41</xdr:col>
      <xdr:colOff>50800</xdr:colOff>
      <xdr:row>77</xdr:row>
      <xdr:rowOff>120878</xdr:rowOff>
    </xdr:to>
    <xdr:cxnSp macro="">
      <xdr:nvCxnSpPr>
        <xdr:cNvPr id="409" name="直線コネクタ 408"/>
        <xdr:cNvCxnSpPr/>
      </xdr:nvCxnSpPr>
      <xdr:spPr>
        <a:xfrm flipV="1">
          <a:off x="6972300" y="13262166"/>
          <a:ext cx="889000" cy="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137350</xdr:rowOff>
    </xdr:from>
    <xdr:to>
      <xdr:col>55</xdr:col>
      <xdr:colOff>50800</xdr:colOff>
      <xdr:row>78</xdr:row>
      <xdr:rowOff>67500</xdr:rowOff>
    </xdr:to>
    <xdr:sp macro="" textlink="">
      <xdr:nvSpPr>
        <xdr:cNvPr id="419" name="楕円 418"/>
        <xdr:cNvSpPr/>
      </xdr:nvSpPr>
      <xdr:spPr>
        <a:xfrm>
          <a:off x="10426700" y="133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115777</xdr:rowOff>
    </xdr:from>
    <xdr:ext cx="534377" cy="259045"/>
    <xdr:sp macro="" textlink="">
      <xdr:nvSpPr>
        <xdr:cNvPr id="420" name="商工費該当値テキスト"/>
        <xdr:cNvSpPr txBox="1"/>
      </xdr:nvSpPr>
      <xdr:spPr>
        <a:xfrm>
          <a:off x="10528300"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26036</xdr:rowOff>
    </xdr:from>
    <xdr:to>
      <xdr:col>50</xdr:col>
      <xdr:colOff>165100</xdr:colOff>
      <xdr:row>77</xdr:row>
      <xdr:rowOff>127636</xdr:rowOff>
    </xdr:to>
    <xdr:sp macro="" textlink="">
      <xdr:nvSpPr>
        <xdr:cNvPr id="421" name="楕円 420"/>
        <xdr:cNvSpPr/>
      </xdr:nvSpPr>
      <xdr:spPr>
        <a:xfrm>
          <a:off x="95885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118763</xdr:rowOff>
    </xdr:from>
    <xdr:ext cx="534377" cy="259045"/>
    <xdr:sp macro="" textlink="">
      <xdr:nvSpPr>
        <xdr:cNvPr id="422" name="テキスト ボックス 421"/>
        <xdr:cNvSpPr txBox="1"/>
      </xdr:nvSpPr>
      <xdr:spPr>
        <a:xfrm>
          <a:off x="9372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80378</xdr:rowOff>
    </xdr:from>
    <xdr:to>
      <xdr:col>46</xdr:col>
      <xdr:colOff>38100</xdr:colOff>
      <xdr:row>78</xdr:row>
      <xdr:rowOff>10528</xdr:rowOff>
    </xdr:to>
    <xdr:sp macro="" textlink="">
      <xdr:nvSpPr>
        <xdr:cNvPr id="423" name="楕円 422"/>
        <xdr:cNvSpPr/>
      </xdr:nvSpPr>
      <xdr:spPr>
        <a:xfrm>
          <a:off x="8699500" y="1328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1655</xdr:rowOff>
    </xdr:from>
    <xdr:ext cx="534377" cy="259045"/>
    <xdr:sp macro="" textlink="">
      <xdr:nvSpPr>
        <xdr:cNvPr id="424" name="テキスト ボックス 423"/>
        <xdr:cNvSpPr txBox="1"/>
      </xdr:nvSpPr>
      <xdr:spPr>
        <a:xfrm>
          <a:off x="8483111" y="1337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9716</xdr:rowOff>
    </xdr:from>
    <xdr:to>
      <xdr:col>41</xdr:col>
      <xdr:colOff>101600</xdr:colOff>
      <xdr:row>77</xdr:row>
      <xdr:rowOff>111316</xdr:rowOff>
    </xdr:to>
    <xdr:sp macro="" textlink="">
      <xdr:nvSpPr>
        <xdr:cNvPr id="425" name="楕円 424"/>
        <xdr:cNvSpPr/>
      </xdr:nvSpPr>
      <xdr:spPr>
        <a:xfrm>
          <a:off x="7810500" y="132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102443</xdr:rowOff>
    </xdr:from>
    <xdr:ext cx="534377" cy="259045"/>
    <xdr:sp macro="" textlink="">
      <xdr:nvSpPr>
        <xdr:cNvPr id="426" name="テキスト ボックス 425"/>
        <xdr:cNvSpPr txBox="1"/>
      </xdr:nvSpPr>
      <xdr:spPr>
        <a:xfrm>
          <a:off x="7594111" y="1330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70078</xdr:rowOff>
    </xdr:from>
    <xdr:to>
      <xdr:col>36</xdr:col>
      <xdr:colOff>165100</xdr:colOff>
      <xdr:row>78</xdr:row>
      <xdr:rowOff>228</xdr:rowOff>
    </xdr:to>
    <xdr:sp macro="" textlink="">
      <xdr:nvSpPr>
        <xdr:cNvPr id="427" name="楕円 426"/>
        <xdr:cNvSpPr/>
      </xdr:nvSpPr>
      <xdr:spPr>
        <a:xfrm>
          <a:off x="6921500" y="132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162805</xdr:rowOff>
    </xdr:from>
    <xdr:ext cx="534377" cy="259045"/>
    <xdr:sp macro="" textlink="">
      <xdr:nvSpPr>
        <xdr:cNvPr id="428" name="テキスト ボックス 427"/>
        <xdr:cNvSpPr txBox="1"/>
      </xdr:nvSpPr>
      <xdr:spPr>
        <a:xfrm>
          <a:off x="6705111" y="133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70692</xdr:rowOff>
    </xdr:from>
    <xdr:to>
      <xdr:col>55</xdr:col>
      <xdr:colOff>0</xdr:colOff>
      <xdr:row>96</xdr:row>
      <xdr:rowOff>59998</xdr:rowOff>
    </xdr:to>
    <xdr:cxnSp macro="">
      <xdr:nvCxnSpPr>
        <xdr:cNvPr id="453" name="直線コネクタ 452"/>
        <xdr:cNvCxnSpPr/>
      </xdr:nvCxnSpPr>
      <xdr:spPr>
        <a:xfrm>
          <a:off x="9639300" y="16186992"/>
          <a:ext cx="838200" cy="33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70692</xdr:rowOff>
    </xdr:from>
    <xdr:to>
      <xdr:col>50</xdr:col>
      <xdr:colOff>114300</xdr:colOff>
      <xdr:row>96</xdr:row>
      <xdr:rowOff>28470</xdr:rowOff>
    </xdr:to>
    <xdr:cxnSp macro="">
      <xdr:nvCxnSpPr>
        <xdr:cNvPr id="456" name="直線コネクタ 455"/>
        <xdr:cNvCxnSpPr/>
      </xdr:nvCxnSpPr>
      <xdr:spPr>
        <a:xfrm flipV="1">
          <a:off x="8750300" y="16186992"/>
          <a:ext cx="889000" cy="30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28470</xdr:rowOff>
    </xdr:from>
    <xdr:to>
      <xdr:col>45</xdr:col>
      <xdr:colOff>177800</xdr:colOff>
      <xdr:row>96</xdr:row>
      <xdr:rowOff>165022</xdr:rowOff>
    </xdr:to>
    <xdr:cxnSp macro="">
      <xdr:nvCxnSpPr>
        <xdr:cNvPr id="459" name="直線コネクタ 458"/>
        <xdr:cNvCxnSpPr/>
      </xdr:nvCxnSpPr>
      <xdr:spPr>
        <a:xfrm flipV="1">
          <a:off x="7861300" y="16487670"/>
          <a:ext cx="889000" cy="1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83739</xdr:rowOff>
    </xdr:from>
    <xdr:to>
      <xdr:col>41</xdr:col>
      <xdr:colOff>50800</xdr:colOff>
      <xdr:row>96</xdr:row>
      <xdr:rowOff>165022</xdr:rowOff>
    </xdr:to>
    <xdr:cxnSp macro="">
      <xdr:nvCxnSpPr>
        <xdr:cNvPr id="462" name="直線コネクタ 461"/>
        <xdr:cNvCxnSpPr/>
      </xdr:nvCxnSpPr>
      <xdr:spPr>
        <a:xfrm>
          <a:off x="6972300" y="16542939"/>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9198</xdr:rowOff>
    </xdr:from>
    <xdr:to>
      <xdr:col>55</xdr:col>
      <xdr:colOff>50800</xdr:colOff>
      <xdr:row>96</xdr:row>
      <xdr:rowOff>110798</xdr:rowOff>
    </xdr:to>
    <xdr:sp macro="" textlink="">
      <xdr:nvSpPr>
        <xdr:cNvPr id="472" name="楕円 471"/>
        <xdr:cNvSpPr/>
      </xdr:nvSpPr>
      <xdr:spPr>
        <a:xfrm>
          <a:off x="10426700" y="164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159075</xdr:rowOff>
    </xdr:from>
    <xdr:ext cx="534377" cy="259045"/>
    <xdr:sp macro="" textlink="">
      <xdr:nvSpPr>
        <xdr:cNvPr id="473" name="土木費該当値テキスト"/>
        <xdr:cNvSpPr txBox="1"/>
      </xdr:nvSpPr>
      <xdr:spPr>
        <a:xfrm>
          <a:off x="10528300" y="1644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19892</xdr:rowOff>
    </xdr:from>
    <xdr:to>
      <xdr:col>50</xdr:col>
      <xdr:colOff>165100</xdr:colOff>
      <xdr:row>94</xdr:row>
      <xdr:rowOff>121492</xdr:rowOff>
    </xdr:to>
    <xdr:sp macro="" textlink="">
      <xdr:nvSpPr>
        <xdr:cNvPr id="474" name="楕円 473"/>
        <xdr:cNvSpPr/>
      </xdr:nvSpPr>
      <xdr:spPr>
        <a:xfrm>
          <a:off x="9588500" y="161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138019</xdr:rowOff>
    </xdr:from>
    <xdr:ext cx="599010" cy="259045"/>
    <xdr:sp macro="" textlink="">
      <xdr:nvSpPr>
        <xdr:cNvPr id="475" name="テキスト ボックス 474"/>
        <xdr:cNvSpPr txBox="1"/>
      </xdr:nvSpPr>
      <xdr:spPr>
        <a:xfrm>
          <a:off x="9339795" y="1591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149120</xdr:rowOff>
    </xdr:from>
    <xdr:to>
      <xdr:col>46</xdr:col>
      <xdr:colOff>38100</xdr:colOff>
      <xdr:row>96</xdr:row>
      <xdr:rowOff>79270</xdr:rowOff>
    </xdr:to>
    <xdr:sp macro="" textlink="">
      <xdr:nvSpPr>
        <xdr:cNvPr id="476" name="楕円 475"/>
        <xdr:cNvSpPr/>
      </xdr:nvSpPr>
      <xdr:spPr>
        <a:xfrm>
          <a:off x="8699500" y="164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70397</xdr:rowOff>
    </xdr:from>
    <xdr:ext cx="534377" cy="259045"/>
    <xdr:sp macro="" textlink="">
      <xdr:nvSpPr>
        <xdr:cNvPr id="477" name="テキスト ボックス 476"/>
        <xdr:cNvSpPr txBox="1"/>
      </xdr:nvSpPr>
      <xdr:spPr>
        <a:xfrm>
          <a:off x="8483111" y="1652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114222</xdr:rowOff>
    </xdr:from>
    <xdr:to>
      <xdr:col>41</xdr:col>
      <xdr:colOff>101600</xdr:colOff>
      <xdr:row>97</xdr:row>
      <xdr:rowOff>44372</xdr:rowOff>
    </xdr:to>
    <xdr:sp macro="" textlink="">
      <xdr:nvSpPr>
        <xdr:cNvPr id="478" name="楕円 477"/>
        <xdr:cNvSpPr/>
      </xdr:nvSpPr>
      <xdr:spPr>
        <a:xfrm>
          <a:off x="7810500" y="165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35499</xdr:rowOff>
    </xdr:from>
    <xdr:ext cx="534377" cy="259045"/>
    <xdr:sp macro="" textlink="">
      <xdr:nvSpPr>
        <xdr:cNvPr id="479" name="テキスト ボックス 478"/>
        <xdr:cNvSpPr txBox="1"/>
      </xdr:nvSpPr>
      <xdr:spPr>
        <a:xfrm>
          <a:off x="7594111" y="166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32939</xdr:rowOff>
    </xdr:from>
    <xdr:to>
      <xdr:col>36</xdr:col>
      <xdr:colOff>165100</xdr:colOff>
      <xdr:row>96</xdr:row>
      <xdr:rowOff>134539</xdr:rowOff>
    </xdr:to>
    <xdr:sp macro="" textlink="">
      <xdr:nvSpPr>
        <xdr:cNvPr id="480" name="楕円 479"/>
        <xdr:cNvSpPr/>
      </xdr:nvSpPr>
      <xdr:spPr>
        <a:xfrm>
          <a:off x="6921500" y="164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125666</xdr:rowOff>
    </xdr:from>
    <xdr:ext cx="534377" cy="259045"/>
    <xdr:sp macro="" textlink="">
      <xdr:nvSpPr>
        <xdr:cNvPr id="481" name="テキスト ボックス 480"/>
        <xdr:cNvSpPr txBox="1"/>
      </xdr:nvSpPr>
      <xdr:spPr>
        <a:xfrm>
          <a:off x="6705111" y="165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102520</xdr:rowOff>
    </xdr:from>
    <xdr:to>
      <xdr:col>85</xdr:col>
      <xdr:colOff>127000</xdr:colOff>
      <xdr:row>39</xdr:row>
      <xdr:rowOff>112366</xdr:rowOff>
    </xdr:to>
    <xdr:cxnSp macro="">
      <xdr:nvCxnSpPr>
        <xdr:cNvPr id="513" name="直線コネクタ 512"/>
        <xdr:cNvCxnSpPr/>
      </xdr:nvCxnSpPr>
      <xdr:spPr>
        <a:xfrm flipV="1">
          <a:off x="15481300" y="6789070"/>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107549</xdr:rowOff>
    </xdr:from>
    <xdr:to>
      <xdr:col>81</xdr:col>
      <xdr:colOff>50800</xdr:colOff>
      <xdr:row>39</xdr:row>
      <xdr:rowOff>112366</xdr:rowOff>
    </xdr:to>
    <xdr:cxnSp macro="">
      <xdr:nvCxnSpPr>
        <xdr:cNvPr id="516" name="直線コネクタ 515"/>
        <xdr:cNvCxnSpPr/>
      </xdr:nvCxnSpPr>
      <xdr:spPr>
        <a:xfrm>
          <a:off x="14592300" y="6794099"/>
          <a:ext cx="8890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107549</xdr:rowOff>
    </xdr:from>
    <xdr:to>
      <xdr:col>76</xdr:col>
      <xdr:colOff>114300</xdr:colOff>
      <xdr:row>39</xdr:row>
      <xdr:rowOff>110064</xdr:rowOff>
    </xdr:to>
    <xdr:cxnSp macro="">
      <xdr:nvCxnSpPr>
        <xdr:cNvPr id="519" name="直線コネクタ 518"/>
        <xdr:cNvCxnSpPr/>
      </xdr:nvCxnSpPr>
      <xdr:spPr>
        <a:xfrm flipV="1">
          <a:off x="13703300" y="679409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110064</xdr:rowOff>
    </xdr:from>
    <xdr:to>
      <xdr:col>71</xdr:col>
      <xdr:colOff>177800</xdr:colOff>
      <xdr:row>39</xdr:row>
      <xdr:rowOff>111190</xdr:rowOff>
    </xdr:to>
    <xdr:cxnSp macro="">
      <xdr:nvCxnSpPr>
        <xdr:cNvPr id="522" name="直線コネクタ 521"/>
        <xdr:cNvCxnSpPr/>
      </xdr:nvCxnSpPr>
      <xdr:spPr>
        <a:xfrm flipV="1">
          <a:off x="12814300" y="6796614"/>
          <a:ext cx="8890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51720</xdr:rowOff>
    </xdr:from>
    <xdr:to>
      <xdr:col>85</xdr:col>
      <xdr:colOff>177800</xdr:colOff>
      <xdr:row>39</xdr:row>
      <xdr:rowOff>153320</xdr:rowOff>
    </xdr:to>
    <xdr:sp macro="" textlink="">
      <xdr:nvSpPr>
        <xdr:cNvPr id="532" name="楕円 531"/>
        <xdr:cNvSpPr/>
      </xdr:nvSpPr>
      <xdr:spPr>
        <a:xfrm>
          <a:off x="16268700" y="67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138097</xdr:rowOff>
    </xdr:from>
    <xdr:ext cx="534377" cy="259045"/>
    <xdr:sp macro="" textlink="">
      <xdr:nvSpPr>
        <xdr:cNvPr id="533" name="消防費該当値テキスト"/>
        <xdr:cNvSpPr txBox="1"/>
      </xdr:nvSpPr>
      <xdr:spPr>
        <a:xfrm>
          <a:off x="16370300" y="66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61566</xdr:rowOff>
    </xdr:from>
    <xdr:to>
      <xdr:col>81</xdr:col>
      <xdr:colOff>101600</xdr:colOff>
      <xdr:row>39</xdr:row>
      <xdr:rowOff>163166</xdr:rowOff>
    </xdr:to>
    <xdr:sp macro="" textlink="">
      <xdr:nvSpPr>
        <xdr:cNvPr id="534" name="楕円 533"/>
        <xdr:cNvSpPr/>
      </xdr:nvSpPr>
      <xdr:spPr>
        <a:xfrm>
          <a:off x="15430500" y="67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154293</xdr:rowOff>
    </xdr:from>
    <xdr:ext cx="534377" cy="259045"/>
    <xdr:sp macro="" textlink="">
      <xdr:nvSpPr>
        <xdr:cNvPr id="535" name="テキスト ボックス 534"/>
        <xdr:cNvSpPr txBox="1"/>
      </xdr:nvSpPr>
      <xdr:spPr>
        <a:xfrm>
          <a:off x="15214111" y="684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56749</xdr:rowOff>
    </xdr:from>
    <xdr:to>
      <xdr:col>76</xdr:col>
      <xdr:colOff>165100</xdr:colOff>
      <xdr:row>39</xdr:row>
      <xdr:rowOff>158349</xdr:rowOff>
    </xdr:to>
    <xdr:sp macro="" textlink="">
      <xdr:nvSpPr>
        <xdr:cNvPr id="536" name="楕円 535"/>
        <xdr:cNvSpPr/>
      </xdr:nvSpPr>
      <xdr:spPr>
        <a:xfrm>
          <a:off x="14541500" y="67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149476</xdr:rowOff>
    </xdr:from>
    <xdr:ext cx="534377" cy="259045"/>
    <xdr:sp macro="" textlink="">
      <xdr:nvSpPr>
        <xdr:cNvPr id="537" name="テキスト ボックス 536"/>
        <xdr:cNvSpPr txBox="1"/>
      </xdr:nvSpPr>
      <xdr:spPr>
        <a:xfrm>
          <a:off x="14325111" y="68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59264</xdr:rowOff>
    </xdr:from>
    <xdr:to>
      <xdr:col>72</xdr:col>
      <xdr:colOff>38100</xdr:colOff>
      <xdr:row>39</xdr:row>
      <xdr:rowOff>160864</xdr:rowOff>
    </xdr:to>
    <xdr:sp macro="" textlink="">
      <xdr:nvSpPr>
        <xdr:cNvPr id="538" name="楕円 537"/>
        <xdr:cNvSpPr/>
      </xdr:nvSpPr>
      <xdr:spPr>
        <a:xfrm>
          <a:off x="13652500" y="674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151991</xdr:rowOff>
    </xdr:from>
    <xdr:ext cx="534377" cy="259045"/>
    <xdr:sp macro="" textlink="">
      <xdr:nvSpPr>
        <xdr:cNvPr id="539" name="テキスト ボックス 538"/>
        <xdr:cNvSpPr txBox="1"/>
      </xdr:nvSpPr>
      <xdr:spPr>
        <a:xfrm>
          <a:off x="13436111" y="683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60390</xdr:rowOff>
    </xdr:from>
    <xdr:to>
      <xdr:col>67</xdr:col>
      <xdr:colOff>101600</xdr:colOff>
      <xdr:row>39</xdr:row>
      <xdr:rowOff>161990</xdr:rowOff>
    </xdr:to>
    <xdr:sp macro="" textlink="">
      <xdr:nvSpPr>
        <xdr:cNvPr id="540" name="楕円 539"/>
        <xdr:cNvSpPr/>
      </xdr:nvSpPr>
      <xdr:spPr>
        <a:xfrm>
          <a:off x="12763500" y="67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153117</xdr:rowOff>
    </xdr:from>
    <xdr:ext cx="534377" cy="259045"/>
    <xdr:sp macro="" textlink="">
      <xdr:nvSpPr>
        <xdr:cNvPr id="541" name="テキスト ボックス 540"/>
        <xdr:cNvSpPr txBox="1"/>
      </xdr:nvSpPr>
      <xdr:spPr>
        <a:xfrm>
          <a:off x="12547111" y="68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75285</xdr:rowOff>
    </xdr:from>
    <xdr:to>
      <xdr:col>85</xdr:col>
      <xdr:colOff>127000</xdr:colOff>
      <xdr:row>57</xdr:row>
      <xdr:rowOff>110572</xdr:rowOff>
    </xdr:to>
    <xdr:cxnSp macro="">
      <xdr:nvCxnSpPr>
        <xdr:cNvPr id="570" name="直線コネクタ 569"/>
        <xdr:cNvCxnSpPr/>
      </xdr:nvCxnSpPr>
      <xdr:spPr>
        <a:xfrm>
          <a:off x="15481300" y="9847935"/>
          <a:ext cx="838200" cy="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71825</xdr:rowOff>
    </xdr:from>
    <xdr:to>
      <xdr:col>81</xdr:col>
      <xdr:colOff>50800</xdr:colOff>
      <xdr:row>57</xdr:row>
      <xdr:rowOff>75285</xdr:rowOff>
    </xdr:to>
    <xdr:cxnSp macro="">
      <xdr:nvCxnSpPr>
        <xdr:cNvPr id="573" name="直線コネクタ 572"/>
        <xdr:cNvCxnSpPr/>
      </xdr:nvCxnSpPr>
      <xdr:spPr>
        <a:xfrm>
          <a:off x="14592300" y="9844475"/>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71825</xdr:rowOff>
    </xdr:from>
    <xdr:to>
      <xdr:col>76</xdr:col>
      <xdr:colOff>114300</xdr:colOff>
      <xdr:row>57</xdr:row>
      <xdr:rowOff>122685</xdr:rowOff>
    </xdr:to>
    <xdr:cxnSp macro="">
      <xdr:nvCxnSpPr>
        <xdr:cNvPr id="576" name="直線コネクタ 575"/>
        <xdr:cNvCxnSpPr/>
      </xdr:nvCxnSpPr>
      <xdr:spPr>
        <a:xfrm flipV="1">
          <a:off x="13703300" y="9844475"/>
          <a:ext cx="889000" cy="5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90349</xdr:rowOff>
    </xdr:from>
    <xdr:to>
      <xdr:col>71</xdr:col>
      <xdr:colOff>177800</xdr:colOff>
      <xdr:row>57</xdr:row>
      <xdr:rowOff>122685</xdr:rowOff>
    </xdr:to>
    <xdr:cxnSp macro="">
      <xdr:nvCxnSpPr>
        <xdr:cNvPr id="579" name="直線コネクタ 578"/>
        <xdr:cNvCxnSpPr/>
      </xdr:nvCxnSpPr>
      <xdr:spPr>
        <a:xfrm>
          <a:off x="12814300" y="9862999"/>
          <a:ext cx="889000" cy="3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59772</xdr:rowOff>
    </xdr:from>
    <xdr:to>
      <xdr:col>85</xdr:col>
      <xdr:colOff>177800</xdr:colOff>
      <xdr:row>57</xdr:row>
      <xdr:rowOff>161372</xdr:rowOff>
    </xdr:to>
    <xdr:sp macro="" textlink="">
      <xdr:nvSpPr>
        <xdr:cNvPr id="589" name="楕円 588"/>
        <xdr:cNvSpPr/>
      </xdr:nvSpPr>
      <xdr:spPr>
        <a:xfrm>
          <a:off x="16268700" y="98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38199</xdr:rowOff>
    </xdr:from>
    <xdr:ext cx="534377" cy="259045"/>
    <xdr:sp macro="" textlink="">
      <xdr:nvSpPr>
        <xdr:cNvPr id="590" name="教育費該当値テキスト"/>
        <xdr:cNvSpPr txBox="1"/>
      </xdr:nvSpPr>
      <xdr:spPr>
        <a:xfrm>
          <a:off x="16370300" y="98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24485</xdr:rowOff>
    </xdr:from>
    <xdr:to>
      <xdr:col>81</xdr:col>
      <xdr:colOff>101600</xdr:colOff>
      <xdr:row>57</xdr:row>
      <xdr:rowOff>126085</xdr:rowOff>
    </xdr:to>
    <xdr:sp macro="" textlink="">
      <xdr:nvSpPr>
        <xdr:cNvPr id="591" name="楕円 590"/>
        <xdr:cNvSpPr/>
      </xdr:nvSpPr>
      <xdr:spPr>
        <a:xfrm>
          <a:off x="15430500" y="97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117212</xdr:rowOff>
    </xdr:from>
    <xdr:ext cx="534377" cy="259045"/>
    <xdr:sp macro="" textlink="">
      <xdr:nvSpPr>
        <xdr:cNvPr id="592" name="テキスト ボックス 591"/>
        <xdr:cNvSpPr txBox="1"/>
      </xdr:nvSpPr>
      <xdr:spPr>
        <a:xfrm>
          <a:off x="15214111" y="98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21025</xdr:rowOff>
    </xdr:from>
    <xdr:to>
      <xdr:col>76</xdr:col>
      <xdr:colOff>165100</xdr:colOff>
      <xdr:row>57</xdr:row>
      <xdr:rowOff>122625</xdr:rowOff>
    </xdr:to>
    <xdr:sp macro="" textlink="">
      <xdr:nvSpPr>
        <xdr:cNvPr id="593" name="楕円 592"/>
        <xdr:cNvSpPr/>
      </xdr:nvSpPr>
      <xdr:spPr>
        <a:xfrm>
          <a:off x="14541500" y="97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113752</xdr:rowOff>
    </xdr:from>
    <xdr:ext cx="534377" cy="259045"/>
    <xdr:sp macro="" textlink="">
      <xdr:nvSpPr>
        <xdr:cNvPr id="594" name="テキスト ボックス 593"/>
        <xdr:cNvSpPr txBox="1"/>
      </xdr:nvSpPr>
      <xdr:spPr>
        <a:xfrm>
          <a:off x="14325111" y="98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71885</xdr:rowOff>
    </xdr:from>
    <xdr:to>
      <xdr:col>72</xdr:col>
      <xdr:colOff>38100</xdr:colOff>
      <xdr:row>58</xdr:row>
      <xdr:rowOff>2035</xdr:rowOff>
    </xdr:to>
    <xdr:sp macro="" textlink="">
      <xdr:nvSpPr>
        <xdr:cNvPr id="595" name="楕円 594"/>
        <xdr:cNvSpPr/>
      </xdr:nvSpPr>
      <xdr:spPr>
        <a:xfrm>
          <a:off x="13652500" y="984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164612</xdr:rowOff>
    </xdr:from>
    <xdr:ext cx="534377" cy="259045"/>
    <xdr:sp macro="" textlink="">
      <xdr:nvSpPr>
        <xdr:cNvPr id="596" name="テキスト ボックス 595"/>
        <xdr:cNvSpPr txBox="1"/>
      </xdr:nvSpPr>
      <xdr:spPr>
        <a:xfrm>
          <a:off x="13436111" y="993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39549</xdr:rowOff>
    </xdr:from>
    <xdr:to>
      <xdr:col>67</xdr:col>
      <xdr:colOff>101600</xdr:colOff>
      <xdr:row>57</xdr:row>
      <xdr:rowOff>141149</xdr:rowOff>
    </xdr:to>
    <xdr:sp macro="" textlink="">
      <xdr:nvSpPr>
        <xdr:cNvPr id="597" name="楕円 596"/>
        <xdr:cNvSpPr/>
      </xdr:nvSpPr>
      <xdr:spPr>
        <a:xfrm>
          <a:off x="12763500" y="981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132276</xdr:rowOff>
    </xdr:from>
    <xdr:ext cx="534377" cy="259045"/>
    <xdr:sp macro="" textlink="">
      <xdr:nvSpPr>
        <xdr:cNvPr id="598" name="テキスト ボックス 597"/>
        <xdr:cNvSpPr txBox="1"/>
      </xdr:nvSpPr>
      <xdr:spPr>
        <a:xfrm>
          <a:off x="12547111" y="99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139098</xdr:rowOff>
    </xdr:from>
    <xdr:to>
      <xdr:col>85</xdr:col>
      <xdr:colOff>127000</xdr:colOff>
      <xdr:row>78</xdr:row>
      <xdr:rowOff>139700</xdr:rowOff>
    </xdr:to>
    <xdr:cxnSp macro="">
      <xdr:nvCxnSpPr>
        <xdr:cNvPr id="625" name="直線コネクタ 624"/>
        <xdr:cNvCxnSpPr/>
      </xdr:nvCxnSpPr>
      <xdr:spPr>
        <a:xfrm flipV="1">
          <a:off x="15481300" y="13512198"/>
          <a:ext cx="8382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133452</xdr:rowOff>
    </xdr:from>
    <xdr:to>
      <xdr:col>76</xdr:col>
      <xdr:colOff>114300</xdr:colOff>
      <xdr:row>78</xdr:row>
      <xdr:rowOff>139700</xdr:rowOff>
    </xdr:to>
    <xdr:cxnSp macro="">
      <xdr:nvCxnSpPr>
        <xdr:cNvPr id="631" name="直線コネクタ 630"/>
        <xdr:cNvCxnSpPr/>
      </xdr:nvCxnSpPr>
      <xdr:spPr>
        <a:xfrm>
          <a:off x="13703300" y="13506552"/>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133452</xdr:rowOff>
    </xdr:from>
    <xdr:to>
      <xdr:col>71</xdr:col>
      <xdr:colOff>177800</xdr:colOff>
      <xdr:row>78</xdr:row>
      <xdr:rowOff>137688</xdr:rowOff>
    </xdr:to>
    <xdr:cxnSp macro="">
      <xdr:nvCxnSpPr>
        <xdr:cNvPr id="634" name="直線コネクタ 633"/>
        <xdr:cNvCxnSpPr/>
      </xdr:nvCxnSpPr>
      <xdr:spPr>
        <a:xfrm flipV="1">
          <a:off x="12814300" y="13506552"/>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88298</xdr:rowOff>
    </xdr:from>
    <xdr:to>
      <xdr:col>85</xdr:col>
      <xdr:colOff>177800</xdr:colOff>
      <xdr:row>79</xdr:row>
      <xdr:rowOff>18448</xdr:rowOff>
    </xdr:to>
    <xdr:sp macro="" textlink="">
      <xdr:nvSpPr>
        <xdr:cNvPr id="644" name="楕円 643"/>
        <xdr:cNvSpPr/>
      </xdr:nvSpPr>
      <xdr:spPr>
        <a:xfrm>
          <a:off x="16268700" y="134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378565" cy="259045"/>
    <xdr:sp macro="" textlink="">
      <xdr:nvSpPr>
        <xdr:cNvPr id="645" name="災害復旧費該当値テキスト"/>
        <xdr:cNvSpPr txBox="1"/>
      </xdr:nvSpPr>
      <xdr:spPr>
        <a:xfrm>
          <a:off x="16370300" y="1340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82652</xdr:rowOff>
    </xdr:from>
    <xdr:to>
      <xdr:col>72</xdr:col>
      <xdr:colOff>38100</xdr:colOff>
      <xdr:row>79</xdr:row>
      <xdr:rowOff>12802</xdr:rowOff>
    </xdr:to>
    <xdr:sp macro="" textlink="">
      <xdr:nvSpPr>
        <xdr:cNvPr id="650" name="楕円 649"/>
        <xdr:cNvSpPr/>
      </xdr:nvSpPr>
      <xdr:spPr>
        <a:xfrm>
          <a:off x="13652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3929</xdr:rowOff>
    </xdr:from>
    <xdr:ext cx="469744" cy="259045"/>
    <xdr:sp macro="" textlink="">
      <xdr:nvSpPr>
        <xdr:cNvPr id="651" name="テキスト ボックス 650"/>
        <xdr:cNvSpPr txBox="1"/>
      </xdr:nvSpPr>
      <xdr:spPr>
        <a:xfrm>
          <a:off x="13468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86888</xdr:rowOff>
    </xdr:from>
    <xdr:to>
      <xdr:col>67</xdr:col>
      <xdr:colOff>101600</xdr:colOff>
      <xdr:row>79</xdr:row>
      <xdr:rowOff>17038</xdr:rowOff>
    </xdr:to>
    <xdr:sp macro="" textlink="">
      <xdr:nvSpPr>
        <xdr:cNvPr id="652" name="楕円 651"/>
        <xdr:cNvSpPr/>
      </xdr:nvSpPr>
      <xdr:spPr>
        <a:xfrm>
          <a:off x="12763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8165</xdr:rowOff>
    </xdr:from>
    <xdr:ext cx="378565" cy="259045"/>
    <xdr:sp macro="" textlink="">
      <xdr:nvSpPr>
        <xdr:cNvPr id="653" name="テキスト ボックス 652"/>
        <xdr:cNvSpPr txBox="1"/>
      </xdr:nvSpPr>
      <xdr:spPr>
        <a:xfrm>
          <a:off x="12625017" y="1355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93638</xdr:rowOff>
    </xdr:from>
    <xdr:to>
      <xdr:col>85</xdr:col>
      <xdr:colOff>127000</xdr:colOff>
      <xdr:row>97</xdr:row>
      <xdr:rowOff>105350</xdr:rowOff>
    </xdr:to>
    <xdr:cxnSp macro="">
      <xdr:nvCxnSpPr>
        <xdr:cNvPr id="680" name="直線コネクタ 679"/>
        <xdr:cNvCxnSpPr/>
      </xdr:nvCxnSpPr>
      <xdr:spPr>
        <a:xfrm>
          <a:off x="15481300" y="16724288"/>
          <a:ext cx="8382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93638</xdr:rowOff>
    </xdr:from>
    <xdr:to>
      <xdr:col>81</xdr:col>
      <xdr:colOff>50800</xdr:colOff>
      <xdr:row>97</xdr:row>
      <xdr:rowOff>98758</xdr:rowOff>
    </xdr:to>
    <xdr:cxnSp macro="">
      <xdr:nvCxnSpPr>
        <xdr:cNvPr id="683" name="直線コネクタ 682"/>
        <xdr:cNvCxnSpPr/>
      </xdr:nvCxnSpPr>
      <xdr:spPr>
        <a:xfrm flipV="1">
          <a:off x="14592300" y="1672428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94382</xdr:rowOff>
    </xdr:from>
    <xdr:to>
      <xdr:col>76</xdr:col>
      <xdr:colOff>114300</xdr:colOff>
      <xdr:row>97</xdr:row>
      <xdr:rowOff>98758</xdr:rowOff>
    </xdr:to>
    <xdr:cxnSp macro="">
      <xdr:nvCxnSpPr>
        <xdr:cNvPr id="686" name="直線コネクタ 685"/>
        <xdr:cNvCxnSpPr/>
      </xdr:nvCxnSpPr>
      <xdr:spPr>
        <a:xfrm>
          <a:off x="13703300" y="16725032"/>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67883</xdr:rowOff>
    </xdr:from>
    <xdr:to>
      <xdr:col>71</xdr:col>
      <xdr:colOff>177800</xdr:colOff>
      <xdr:row>97</xdr:row>
      <xdr:rowOff>94382</xdr:rowOff>
    </xdr:to>
    <xdr:cxnSp macro="">
      <xdr:nvCxnSpPr>
        <xdr:cNvPr id="689" name="直線コネクタ 688"/>
        <xdr:cNvCxnSpPr/>
      </xdr:nvCxnSpPr>
      <xdr:spPr>
        <a:xfrm>
          <a:off x="12814300" y="16698533"/>
          <a:ext cx="889000" cy="2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54550</xdr:rowOff>
    </xdr:from>
    <xdr:to>
      <xdr:col>85</xdr:col>
      <xdr:colOff>177800</xdr:colOff>
      <xdr:row>97</xdr:row>
      <xdr:rowOff>156150</xdr:rowOff>
    </xdr:to>
    <xdr:sp macro="" textlink="">
      <xdr:nvSpPr>
        <xdr:cNvPr id="699" name="楕円 698"/>
        <xdr:cNvSpPr/>
      </xdr:nvSpPr>
      <xdr:spPr>
        <a:xfrm>
          <a:off x="16268700" y="166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32977</xdr:rowOff>
    </xdr:from>
    <xdr:ext cx="534377" cy="259045"/>
    <xdr:sp macro="" textlink="">
      <xdr:nvSpPr>
        <xdr:cNvPr id="700" name="公債費該当値テキスト"/>
        <xdr:cNvSpPr txBox="1"/>
      </xdr:nvSpPr>
      <xdr:spPr>
        <a:xfrm>
          <a:off x="16370300" y="1666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42838</xdr:rowOff>
    </xdr:from>
    <xdr:to>
      <xdr:col>81</xdr:col>
      <xdr:colOff>101600</xdr:colOff>
      <xdr:row>97</xdr:row>
      <xdr:rowOff>144438</xdr:rowOff>
    </xdr:to>
    <xdr:sp macro="" textlink="">
      <xdr:nvSpPr>
        <xdr:cNvPr id="701" name="楕円 700"/>
        <xdr:cNvSpPr/>
      </xdr:nvSpPr>
      <xdr:spPr>
        <a:xfrm>
          <a:off x="154305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135565</xdr:rowOff>
    </xdr:from>
    <xdr:ext cx="534377" cy="259045"/>
    <xdr:sp macro="" textlink="">
      <xdr:nvSpPr>
        <xdr:cNvPr id="702" name="テキスト ボックス 701"/>
        <xdr:cNvSpPr txBox="1"/>
      </xdr:nvSpPr>
      <xdr:spPr>
        <a:xfrm>
          <a:off x="15214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47958</xdr:rowOff>
    </xdr:from>
    <xdr:to>
      <xdr:col>76</xdr:col>
      <xdr:colOff>165100</xdr:colOff>
      <xdr:row>97</xdr:row>
      <xdr:rowOff>149558</xdr:rowOff>
    </xdr:to>
    <xdr:sp macro="" textlink="">
      <xdr:nvSpPr>
        <xdr:cNvPr id="703" name="楕円 702"/>
        <xdr:cNvSpPr/>
      </xdr:nvSpPr>
      <xdr:spPr>
        <a:xfrm>
          <a:off x="14541500" y="166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140685</xdr:rowOff>
    </xdr:from>
    <xdr:ext cx="534377" cy="259045"/>
    <xdr:sp macro="" textlink="">
      <xdr:nvSpPr>
        <xdr:cNvPr id="704" name="テキスト ボックス 703"/>
        <xdr:cNvSpPr txBox="1"/>
      </xdr:nvSpPr>
      <xdr:spPr>
        <a:xfrm>
          <a:off x="14325111" y="1677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43582</xdr:rowOff>
    </xdr:from>
    <xdr:to>
      <xdr:col>72</xdr:col>
      <xdr:colOff>38100</xdr:colOff>
      <xdr:row>97</xdr:row>
      <xdr:rowOff>145182</xdr:rowOff>
    </xdr:to>
    <xdr:sp macro="" textlink="">
      <xdr:nvSpPr>
        <xdr:cNvPr id="705" name="楕円 704"/>
        <xdr:cNvSpPr/>
      </xdr:nvSpPr>
      <xdr:spPr>
        <a:xfrm>
          <a:off x="13652500" y="166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136309</xdr:rowOff>
    </xdr:from>
    <xdr:ext cx="534377" cy="259045"/>
    <xdr:sp macro="" textlink="">
      <xdr:nvSpPr>
        <xdr:cNvPr id="706" name="テキスト ボックス 705"/>
        <xdr:cNvSpPr txBox="1"/>
      </xdr:nvSpPr>
      <xdr:spPr>
        <a:xfrm>
          <a:off x="13436111" y="16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17083</xdr:rowOff>
    </xdr:from>
    <xdr:to>
      <xdr:col>67</xdr:col>
      <xdr:colOff>101600</xdr:colOff>
      <xdr:row>97</xdr:row>
      <xdr:rowOff>118683</xdr:rowOff>
    </xdr:to>
    <xdr:sp macro="" textlink="">
      <xdr:nvSpPr>
        <xdr:cNvPr id="707" name="楕円 706"/>
        <xdr:cNvSpPr/>
      </xdr:nvSpPr>
      <xdr:spPr>
        <a:xfrm>
          <a:off x="12763500" y="16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109810</xdr:rowOff>
    </xdr:from>
    <xdr:ext cx="534377" cy="259045"/>
    <xdr:sp macro="" textlink="">
      <xdr:nvSpPr>
        <xdr:cNvPr id="708" name="テキスト ボックス 707"/>
        <xdr:cNvSpPr txBox="1"/>
      </xdr:nvSpPr>
      <xdr:spPr>
        <a:xfrm>
          <a:off x="12547111" y="167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で他の類似団体と比較してみると、民生費が類似団体を上回っている。その要因としては民間保育所の開設に伴う委託料の増が主な原因となっている。今後は公立保育所の閉園に伴い保育所費は減になるが、障害福祉費や高齢者福祉費等が年々増加してきており、今後もこの傾向は変化しないと考えている。その為、民生費は横ばいもしくは緩やかな増になると見込んでいる。逆に公債費などは地方債の発行抑制などでかなり抑えてきてい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年度からはじまる新庁舎建設事業等の大型施設整備により大きく伸びる事が予想されている。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本村は本年度は実質単年度収支を黒字に転換する事ができた。国民健康保険税の増額により国保会計への赤字操出金が減少した事などが大きな要因となっている。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沖縄県今帰仁村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年度は国民健康保険税の増額や多額の繰出し金により国民健康保険特別会計の赤字額が微減し、対前年比においては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ポイントの減少、水道事情特別会計は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ポイントの減、また一般会計が対前年比において</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ポイントの増となり、本年度も連結実質赤字比率の発生はなかった。しかし、水道事業会計が△</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％と赤字決算となった。令和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年度より水道使用料の改定を予定しているが、それまでの数年間は赤字傾向が続くとみられる。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_473065_&#20170;&#24112;&#20161;&#26449;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24.7</v>
          </cell>
          <cell r="CF51">
            <v>17.3</v>
          </cell>
          <cell r="CN51">
            <v>16.100000000000001</v>
          </cell>
        </row>
        <row r="53">
          <cell r="BX53">
            <v>52.4</v>
          </cell>
          <cell r="CF53">
            <v>51.6</v>
          </cell>
          <cell r="CN53">
            <v>52.6</v>
          </cell>
          <cell r="CV53">
            <v>53.4</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cell r="BP73">
            <v>42.3</v>
          </cell>
          <cell r="BX73">
            <v>24.7</v>
          </cell>
          <cell r="CF73">
            <v>17.3</v>
          </cell>
          <cell r="CN73">
            <v>16.100000000000001</v>
          </cell>
        </row>
        <row r="75">
          <cell r="BP75">
            <v>11.5</v>
          </cell>
          <cell r="BX75">
            <v>10.8</v>
          </cell>
          <cell r="CF75">
            <v>10</v>
          </cell>
          <cell r="CN75">
            <v>9.9</v>
          </cell>
          <cell r="CV75">
            <v>9.5</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7186033</v>
      </c>
      <c r="BO4" s="423"/>
      <c r="BP4" s="423"/>
      <c r="BQ4" s="423"/>
      <c r="BR4" s="423"/>
      <c r="BS4" s="423"/>
      <c r="BT4" s="423"/>
      <c r="BU4" s="424"/>
      <c r="BV4" s="422">
        <v>7883624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7.7</v>
      </c>
      <c r="CU4" s="604"/>
      <c r="CV4" s="604"/>
      <c r="CW4" s="604"/>
      <c r="CX4" s="604"/>
      <c r="CY4" s="604"/>
      <c r="CZ4" s="604"/>
      <c r="DA4" s="605"/>
      <c r="DB4" s="603">
        <v>6.1</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6929645</v>
      </c>
      <c r="BO5" s="428"/>
      <c r="BP5" s="428"/>
      <c r="BQ5" s="428"/>
      <c r="BR5" s="428"/>
      <c r="BS5" s="428"/>
      <c r="BT5" s="428"/>
      <c r="BU5" s="429"/>
      <c r="BV5" s="427">
        <v>7671584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91.7</v>
      </c>
      <c r="CU5" s="398"/>
      <c r="CV5" s="398"/>
      <c r="CW5" s="398"/>
      <c r="CX5" s="398"/>
      <c r="CY5" s="398"/>
      <c r="CZ5" s="398"/>
      <c r="DA5" s="399"/>
      <c r="DB5" s="397">
        <v>79.5</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256388</v>
      </c>
      <c r="BO6" s="428"/>
      <c r="BP6" s="428"/>
      <c r="BQ6" s="428"/>
      <c r="BR6" s="428"/>
      <c r="BS6" s="428"/>
      <c r="BT6" s="428"/>
      <c r="BU6" s="429"/>
      <c r="BV6" s="427">
        <v>212040</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95.3</v>
      </c>
      <c r="CU6" s="578"/>
      <c r="CV6" s="578"/>
      <c r="CW6" s="578"/>
      <c r="CX6" s="578"/>
      <c r="CY6" s="578"/>
      <c r="CZ6" s="578"/>
      <c r="DA6" s="579"/>
      <c r="DB6" s="577">
        <v>82.8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24628</v>
      </c>
      <c r="BO7" s="428"/>
      <c r="BP7" s="428"/>
      <c r="BQ7" s="428"/>
      <c r="BR7" s="428"/>
      <c r="BS7" s="428"/>
      <c r="BT7" s="428"/>
      <c r="BU7" s="429"/>
      <c r="BV7" s="427">
        <v>22431</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2998046</v>
      </c>
      <c r="CU7" s="428"/>
      <c r="CV7" s="428"/>
      <c r="CW7" s="428"/>
      <c r="CX7" s="428"/>
      <c r="CY7" s="428"/>
      <c r="CZ7" s="428"/>
      <c r="DA7" s="429"/>
      <c r="DB7" s="427">
        <v>3109484</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102</v>
      </c>
      <c r="AV8" s="485"/>
      <c r="AW8" s="485"/>
      <c r="AX8" s="485"/>
      <c r="AY8" s="407" t="s">
        <v>110</v>
      </c>
      <c r="AZ8" s="408"/>
      <c r="BA8" s="408"/>
      <c r="BB8" s="408"/>
      <c r="BC8" s="408"/>
      <c r="BD8" s="408"/>
      <c r="BE8" s="408"/>
      <c r="BF8" s="408"/>
      <c r="BG8" s="408"/>
      <c r="BH8" s="408"/>
      <c r="BI8" s="408"/>
      <c r="BJ8" s="408"/>
      <c r="BK8" s="408"/>
      <c r="BL8" s="408"/>
      <c r="BM8" s="409"/>
      <c r="BN8" s="427">
        <v>231760</v>
      </c>
      <c r="BO8" s="428"/>
      <c r="BP8" s="428"/>
      <c r="BQ8" s="428"/>
      <c r="BR8" s="428"/>
      <c r="BS8" s="428"/>
      <c r="BT8" s="428"/>
      <c r="BU8" s="429"/>
      <c r="BV8" s="427">
        <v>189609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0.25</v>
      </c>
      <c r="CU8" s="541"/>
      <c r="CV8" s="541"/>
      <c r="CW8" s="541"/>
      <c r="CX8" s="541"/>
      <c r="CY8" s="541"/>
      <c r="CZ8" s="541"/>
      <c r="DA8" s="542"/>
      <c r="DB8" s="540">
        <v>0.23</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9531</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102</v>
      </c>
      <c r="AV9" s="485"/>
      <c r="AW9" s="485"/>
      <c r="AX9" s="485"/>
      <c r="AY9" s="407" t="s">
        <v>116</v>
      </c>
      <c r="AZ9" s="408"/>
      <c r="BA9" s="408"/>
      <c r="BB9" s="408"/>
      <c r="BC9" s="408"/>
      <c r="BD9" s="408"/>
      <c r="BE9" s="408"/>
      <c r="BF9" s="408"/>
      <c r="BG9" s="408"/>
      <c r="BH9" s="408"/>
      <c r="BI9" s="408"/>
      <c r="BJ9" s="408"/>
      <c r="BK9" s="408"/>
      <c r="BL9" s="408"/>
      <c r="BM9" s="409"/>
      <c r="BN9" s="427">
        <v>42151</v>
      </c>
      <c r="BO9" s="428"/>
      <c r="BP9" s="428"/>
      <c r="BQ9" s="428"/>
      <c r="BR9" s="428"/>
      <c r="BS9" s="428"/>
      <c r="BT9" s="428"/>
      <c r="BU9" s="429"/>
      <c r="BV9" s="427">
        <v>-105878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11.2</v>
      </c>
      <c r="CU9" s="398"/>
      <c r="CV9" s="398"/>
      <c r="CW9" s="398"/>
      <c r="CX9" s="398"/>
      <c r="CY9" s="398"/>
      <c r="CZ9" s="398"/>
      <c r="DA9" s="399"/>
      <c r="DB9" s="397">
        <v>11.7</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9257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128844</v>
      </c>
      <c r="BO10" s="428"/>
      <c r="BP10" s="428"/>
      <c r="BQ10" s="428"/>
      <c r="BR10" s="428"/>
      <c r="BS10" s="428"/>
      <c r="BT10" s="428"/>
      <c r="BU10" s="429"/>
      <c r="BV10" s="427">
        <v>157315</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9411</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102</v>
      </c>
      <c r="AV12" s="485"/>
      <c r="AW12" s="485"/>
      <c r="AX12" s="485"/>
      <c r="AY12" s="407" t="s">
        <v>136</v>
      </c>
      <c r="AZ12" s="408"/>
      <c r="BA12" s="408"/>
      <c r="BB12" s="408"/>
      <c r="BC12" s="408"/>
      <c r="BD12" s="408"/>
      <c r="BE12" s="408"/>
      <c r="BF12" s="408"/>
      <c r="BG12" s="408"/>
      <c r="BH12" s="408"/>
      <c r="BI12" s="408"/>
      <c r="BJ12" s="408"/>
      <c r="BK12" s="408"/>
      <c r="BL12" s="408"/>
      <c r="BM12" s="409"/>
      <c r="BN12" s="427">
        <v>117317</v>
      </c>
      <c r="BO12" s="428"/>
      <c r="BP12" s="428"/>
      <c r="BQ12" s="428"/>
      <c r="BR12" s="428"/>
      <c r="BS12" s="428"/>
      <c r="BT12" s="428"/>
      <c r="BU12" s="429"/>
      <c r="BV12" s="427">
        <v>156839</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9368</v>
      </c>
      <c r="S13" s="531"/>
      <c r="T13" s="531"/>
      <c r="U13" s="531"/>
      <c r="V13" s="532"/>
      <c r="W13" s="518" t="s">
        <v>140</v>
      </c>
      <c r="X13" s="440"/>
      <c r="Y13" s="440"/>
      <c r="Z13" s="440"/>
      <c r="AA13" s="440"/>
      <c r="AB13" s="441"/>
      <c r="AC13" s="403">
        <v>1040</v>
      </c>
      <c r="AD13" s="404"/>
      <c r="AE13" s="404"/>
      <c r="AF13" s="404"/>
      <c r="AG13" s="405"/>
      <c r="AH13" s="403">
        <v>1049</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53678</v>
      </c>
      <c r="BO13" s="428"/>
      <c r="BP13" s="428"/>
      <c r="BQ13" s="428"/>
      <c r="BR13" s="428"/>
      <c r="BS13" s="428"/>
      <c r="BT13" s="428"/>
      <c r="BU13" s="429"/>
      <c r="BV13" s="427">
        <v>-105402</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9.5</v>
      </c>
      <c r="CU13" s="398"/>
      <c r="CV13" s="398"/>
      <c r="CW13" s="398"/>
      <c r="CX13" s="398"/>
      <c r="CY13" s="398"/>
      <c r="CZ13" s="398"/>
      <c r="DA13" s="399"/>
      <c r="DB13" s="397">
        <v>9.9</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9494</v>
      </c>
      <c r="S14" s="531"/>
      <c r="T14" s="531"/>
      <c r="U14" s="531"/>
      <c r="V14" s="532"/>
      <c r="W14" s="533"/>
      <c r="X14" s="443"/>
      <c r="Y14" s="443"/>
      <c r="Z14" s="443"/>
      <c r="AA14" s="443"/>
      <c r="AB14" s="444"/>
      <c r="AC14" s="523">
        <v>24.6</v>
      </c>
      <c r="AD14" s="524"/>
      <c r="AE14" s="524"/>
      <c r="AF14" s="524"/>
      <c r="AG14" s="525"/>
      <c r="AH14" s="523">
        <v>26.1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130</v>
      </c>
      <c r="CU14" s="535"/>
      <c r="CV14" s="535"/>
      <c r="CW14" s="535"/>
      <c r="CX14" s="535"/>
      <c r="CY14" s="535"/>
      <c r="CZ14" s="535"/>
      <c r="DA14" s="536"/>
      <c r="DB14" s="534">
        <v>16.100000000000001</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9451</v>
      </c>
      <c r="S15" s="531"/>
      <c r="T15" s="531"/>
      <c r="U15" s="531"/>
      <c r="V15" s="532"/>
      <c r="W15" s="518" t="s">
        <v>147</v>
      </c>
      <c r="X15" s="440"/>
      <c r="Y15" s="440"/>
      <c r="Z15" s="440"/>
      <c r="AA15" s="440"/>
      <c r="AB15" s="441"/>
      <c r="AC15" s="403">
        <v>576</v>
      </c>
      <c r="AD15" s="404"/>
      <c r="AE15" s="404"/>
      <c r="AF15" s="404"/>
      <c r="AG15" s="405"/>
      <c r="AH15" s="403">
        <v>573</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716331</v>
      </c>
      <c r="BO15" s="423"/>
      <c r="BP15" s="423"/>
      <c r="BQ15" s="423"/>
      <c r="BR15" s="423"/>
      <c r="BS15" s="423"/>
      <c r="BT15" s="423"/>
      <c r="BU15" s="424"/>
      <c r="BV15" s="422">
        <v>680580</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13.6</v>
      </c>
      <c r="AD16" s="524"/>
      <c r="AE16" s="524"/>
      <c r="AF16" s="524"/>
      <c r="AG16" s="525"/>
      <c r="AH16" s="523">
        <v>14.2</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2700280</v>
      </c>
      <c r="BO16" s="428"/>
      <c r="BP16" s="428"/>
      <c r="BQ16" s="428"/>
      <c r="BR16" s="428"/>
      <c r="BS16" s="428"/>
      <c r="BT16" s="428"/>
      <c r="BU16" s="429"/>
      <c r="BV16" s="427">
        <v>2815859</v>
      </c>
      <c r="BW16" s="428"/>
      <c r="BX16" s="428"/>
      <c r="BY16" s="428"/>
      <c r="BZ16" s="428"/>
      <c r="CA16" s="428"/>
      <c r="CB16" s="428"/>
      <c r="CC16" s="429"/>
      <c r="CD16" s="200"/>
      <c r="CE16" s="425" t="s">
        <v>153</v>
      </c>
      <c r="CF16" s="425"/>
      <c r="CG16" s="425"/>
      <c r="CH16" s="425"/>
      <c r="CI16" s="425"/>
      <c r="CJ16" s="425"/>
      <c r="CK16" s="425"/>
      <c r="CL16" s="425"/>
      <c r="CM16" s="425"/>
      <c r="CN16" s="425"/>
      <c r="CO16" s="425"/>
      <c r="CP16" s="425"/>
      <c r="CQ16" s="425"/>
      <c r="CR16" s="425"/>
      <c r="CS16" s="426"/>
      <c r="CT16" s="397">
        <v>54.8</v>
      </c>
      <c r="CU16" s="398"/>
      <c r="CV16" s="398"/>
      <c r="CW16" s="398"/>
      <c r="CX16" s="398"/>
      <c r="CY16" s="398"/>
      <c r="CZ16" s="398"/>
      <c r="DA16" s="399"/>
      <c r="DB16" s="397" t="s">
        <v>130</v>
      </c>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151</v>
      </c>
      <c r="S17" s="516"/>
      <c r="T17" s="516"/>
      <c r="U17" s="516"/>
      <c r="V17" s="517"/>
      <c r="W17" s="518" t="s">
        <v>155</v>
      </c>
      <c r="X17" s="440"/>
      <c r="Y17" s="440"/>
      <c r="Z17" s="440"/>
      <c r="AA17" s="440"/>
      <c r="AB17" s="441"/>
      <c r="AC17" s="403">
        <v>2612</v>
      </c>
      <c r="AD17" s="404"/>
      <c r="AE17" s="404"/>
      <c r="AF17" s="404"/>
      <c r="AG17" s="405"/>
      <c r="AH17" s="403">
        <v>2403</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898253</v>
      </c>
      <c r="BO17" s="428"/>
      <c r="BP17" s="428"/>
      <c r="BQ17" s="428"/>
      <c r="BR17" s="428"/>
      <c r="BS17" s="428"/>
      <c r="BT17" s="428"/>
      <c r="BU17" s="429"/>
      <c r="BV17" s="427">
        <v>852908</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39.93</v>
      </c>
      <c r="M18" s="492"/>
      <c r="N18" s="492"/>
      <c r="O18" s="492"/>
      <c r="P18" s="492"/>
      <c r="Q18" s="492"/>
      <c r="R18" s="493"/>
      <c r="S18" s="493"/>
      <c r="T18" s="493"/>
      <c r="U18" s="493"/>
      <c r="V18" s="494"/>
      <c r="W18" s="508"/>
      <c r="X18" s="509"/>
      <c r="Y18" s="509"/>
      <c r="Z18" s="509"/>
      <c r="AA18" s="509"/>
      <c r="AB18" s="519"/>
      <c r="AC18" s="391">
        <v>61.8</v>
      </c>
      <c r="AD18" s="392"/>
      <c r="AE18" s="392"/>
      <c r="AF18" s="392"/>
      <c r="AG18" s="495"/>
      <c r="AH18" s="391">
        <v>59.7</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2766123</v>
      </c>
      <c r="BO18" s="428"/>
      <c r="BP18" s="428"/>
      <c r="BQ18" s="428"/>
      <c r="BR18" s="428"/>
      <c r="BS18" s="428"/>
      <c r="BT18" s="428"/>
      <c r="BU18" s="429"/>
      <c r="BV18" s="427">
        <v>2488188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239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3651281</v>
      </c>
      <c r="BO19" s="428"/>
      <c r="BP19" s="428"/>
      <c r="BQ19" s="428"/>
      <c r="BR19" s="428"/>
      <c r="BS19" s="428"/>
      <c r="BT19" s="428"/>
      <c r="BU19" s="429"/>
      <c r="BV19" s="427">
        <v>3865143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3490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3023786</v>
      </c>
      <c r="BO23" s="428"/>
      <c r="BP23" s="428"/>
      <c r="BQ23" s="428"/>
      <c r="BR23" s="428"/>
      <c r="BS23" s="428"/>
      <c r="BT23" s="428"/>
      <c r="BU23" s="429"/>
      <c r="BV23" s="427">
        <v>3084514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6696</v>
      </c>
      <c r="R24" s="404"/>
      <c r="S24" s="404"/>
      <c r="T24" s="404"/>
      <c r="U24" s="404"/>
      <c r="V24" s="405"/>
      <c r="W24" s="469"/>
      <c r="X24" s="460"/>
      <c r="Y24" s="461"/>
      <c r="Z24" s="400" t="s">
        <v>171</v>
      </c>
      <c r="AA24" s="401"/>
      <c r="AB24" s="401"/>
      <c r="AC24" s="401"/>
      <c r="AD24" s="401"/>
      <c r="AE24" s="401"/>
      <c r="AF24" s="401"/>
      <c r="AG24" s="402"/>
      <c r="AH24" s="403">
        <v>108</v>
      </c>
      <c r="AI24" s="404"/>
      <c r="AJ24" s="404"/>
      <c r="AK24" s="404"/>
      <c r="AL24" s="405"/>
      <c r="AM24" s="403">
        <v>306612</v>
      </c>
      <c r="AN24" s="404"/>
      <c r="AO24" s="404"/>
      <c r="AP24" s="404"/>
      <c r="AQ24" s="404"/>
      <c r="AR24" s="405"/>
      <c r="AS24" s="403">
        <v>2839</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2659067</v>
      </c>
      <c r="BO24" s="428"/>
      <c r="BP24" s="428"/>
      <c r="BQ24" s="428"/>
      <c r="BR24" s="428"/>
      <c r="BS24" s="428"/>
      <c r="BT24" s="428"/>
      <c r="BU24" s="429"/>
      <c r="BV24" s="427">
        <v>2677629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5719</v>
      </c>
      <c r="R25" s="404"/>
      <c r="S25" s="404"/>
      <c r="T25" s="404"/>
      <c r="U25" s="404"/>
      <c r="V25" s="405"/>
      <c r="W25" s="469"/>
      <c r="X25" s="460"/>
      <c r="Y25" s="461"/>
      <c r="Z25" s="400" t="s">
        <v>174</v>
      </c>
      <c r="AA25" s="401"/>
      <c r="AB25" s="401"/>
      <c r="AC25" s="401"/>
      <c r="AD25" s="401"/>
      <c r="AE25" s="401"/>
      <c r="AF25" s="401"/>
      <c r="AG25" s="402"/>
      <c r="AH25" s="403" t="s">
        <v>129</v>
      </c>
      <c r="AI25" s="404"/>
      <c r="AJ25" s="404"/>
      <c r="AK25" s="404"/>
      <c r="AL25" s="405"/>
      <c r="AM25" s="403" t="s">
        <v>129</v>
      </c>
      <c r="AN25" s="404"/>
      <c r="AO25" s="404"/>
      <c r="AP25" s="404"/>
      <c r="AQ25" s="404"/>
      <c r="AR25" s="405"/>
      <c r="AS25" s="403" t="s">
        <v>129</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58479</v>
      </c>
      <c r="BO25" s="423"/>
      <c r="BP25" s="423"/>
      <c r="BQ25" s="423"/>
      <c r="BR25" s="423"/>
      <c r="BS25" s="423"/>
      <c r="BT25" s="423"/>
      <c r="BU25" s="424"/>
      <c r="BV25" s="422">
        <v>80094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5367</v>
      </c>
      <c r="R26" s="404"/>
      <c r="S26" s="404"/>
      <c r="T26" s="404"/>
      <c r="U26" s="404"/>
      <c r="V26" s="405"/>
      <c r="W26" s="469"/>
      <c r="X26" s="460"/>
      <c r="Y26" s="461"/>
      <c r="Z26" s="400" t="s">
        <v>177</v>
      </c>
      <c r="AA26" s="482"/>
      <c r="AB26" s="482"/>
      <c r="AC26" s="482"/>
      <c r="AD26" s="482"/>
      <c r="AE26" s="482"/>
      <c r="AF26" s="482"/>
      <c r="AG26" s="483"/>
      <c r="AH26" s="403">
        <v>3</v>
      </c>
      <c r="AI26" s="404"/>
      <c r="AJ26" s="404"/>
      <c r="AK26" s="404"/>
      <c r="AL26" s="405"/>
      <c r="AM26" s="403">
        <v>7284</v>
      </c>
      <c r="AN26" s="404"/>
      <c r="AO26" s="404"/>
      <c r="AP26" s="404"/>
      <c r="AQ26" s="404"/>
      <c r="AR26" s="405"/>
      <c r="AS26" s="403">
        <v>2428</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2650</v>
      </c>
      <c r="R27" s="404"/>
      <c r="S27" s="404"/>
      <c r="T27" s="404"/>
      <c r="U27" s="404"/>
      <c r="V27" s="405"/>
      <c r="W27" s="469"/>
      <c r="X27" s="460"/>
      <c r="Y27" s="461"/>
      <c r="Z27" s="400" t="s">
        <v>180</v>
      </c>
      <c r="AA27" s="401"/>
      <c r="AB27" s="401"/>
      <c r="AC27" s="401"/>
      <c r="AD27" s="401"/>
      <c r="AE27" s="401"/>
      <c r="AF27" s="401"/>
      <c r="AG27" s="402"/>
      <c r="AH27" s="403">
        <v>4</v>
      </c>
      <c r="AI27" s="404"/>
      <c r="AJ27" s="404"/>
      <c r="AK27" s="404"/>
      <c r="AL27" s="405"/>
      <c r="AM27" s="403">
        <v>12854</v>
      </c>
      <c r="AN27" s="404"/>
      <c r="AO27" s="404"/>
      <c r="AP27" s="404"/>
      <c r="AQ27" s="404"/>
      <c r="AR27" s="405"/>
      <c r="AS27" s="403">
        <v>3214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129</v>
      </c>
      <c r="BO27" s="431"/>
      <c r="BP27" s="431"/>
      <c r="BQ27" s="431"/>
      <c r="BR27" s="431"/>
      <c r="BS27" s="431"/>
      <c r="BT27" s="431"/>
      <c r="BU27" s="432"/>
      <c r="BV27" s="430" t="s">
        <v>129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2200</v>
      </c>
      <c r="R28" s="404"/>
      <c r="S28" s="404"/>
      <c r="T28" s="404"/>
      <c r="U28" s="404"/>
      <c r="V28" s="405"/>
      <c r="W28" s="469"/>
      <c r="X28" s="460"/>
      <c r="Y28" s="461"/>
      <c r="Z28" s="400" t="s">
        <v>183</v>
      </c>
      <c r="AA28" s="401"/>
      <c r="AB28" s="401"/>
      <c r="AC28" s="401"/>
      <c r="AD28" s="401"/>
      <c r="AE28" s="401"/>
      <c r="AF28" s="401"/>
      <c r="AG28" s="402"/>
      <c r="AH28" s="403" t="s">
        <v>184</v>
      </c>
      <c r="AI28" s="404"/>
      <c r="AJ28" s="404"/>
      <c r="AK28" s="404"/>
      <c r="AL28" s="405"/>
      <c r="AM28" s="403" t="s">
        <v>129</v>
      </c>
      <c r="AN28" s="404"/>
      <c r="AO28" s="404"/>
      <c r="AP28" s="404"/>
      <c r="AQ28" s="404"/>
      <c r="AR28" s="405"/>
      <c r="AS28" s="403" t="s">
        <v>185</v>
      </c>
      <c r="AT28" s="404"/>
      <c r="AU28" s="404"/>
      <c r="AV28" s="404"/>
      <c r="AW28" s="404"/>
      <c r="AX28" s="406"/>
      <c r="AY28" s="410" t="s">
        <v>186</v>
      </c>
      <c r="AZ28" s="411"/>
      <c r="BA28" s="411"/>
      <c r="BB28" s="412"/>
      <c r="BC28" s="419" t="s">
        <v>48</v>
      </c>
      <c r="BD28" s="420"/>
      <c r="BE28" s="420"/>
      <c r="BF28" s="420"/>
      <c r="BG28" s="420"/>
      <c r="BH28" s="420"/>
      <c r="BI28" s="420"/>
      <c r="BJ28" s="420"/>
      <c r="BK28" s="420"/>
      <c r="BL28" s="420"/>
      <c r="BM28" s="421"/>
      <c r="BN28" s="422">
        <v>521184</v>
      </c>
      <c r="BO28" s="423"/>
      <c r="BP28" s="423"/>
      <c r="BQ28" s="423"/>
      <c r="BR28" s="423"/>
      <c r="BS28" s="423"/>
      <c r="BT28" s="423"/>
      <c r="BU28" s="424"/>
      <c r="BV28" s="422">
        <v>509657</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187</v>
      </c>
      <c r="F29" s="401"/>
      <c r="G29" s="401"/>
      <c r="H29" s="401"/>
      <c r="I29" s="401"/>
      <c r="J29" s="401"/>
      <c r="K29" s="402"/>
      <c r="L29" s="403">
        <v>9</v>
      </c>
      <c r="M29" s="404"/>
      <c r="N29" s="404"/>
      <c r="O29" s="404"/>
      <c r="P29" s="405"/>
      <c r="Q29" s="403">
        <v>2040</v>
      </c>
      <c r="R29" s="404"/>
      <c r="S29" s="404"/>
      <c r="T29" s="404"/>
      <c r="U29" s="404"/>
      <c r="V29" s="405"/>
      <c r="W29" s="470"/>
      <c r="X29" s="471"/>
      <c r="Y29" s="472"/>
      <c r="Z29" s="400" t="s">
        <v>188</v>
      </c>
      <c r="AA29" s="401"/>
      <c r="AB29" s="401"/>
      <c r="AC29" s="401"/>
      <c r="AD29" s="401"/>
      <c r="AE29" s="401"/>
      <c r="AF29" s="401"/>
      <c r="AG29" s="402"/>
      <c r="AH29" s="403">
        <v>112</v>
      </c>
      <c r="AI29" s="404"/>
      <c r="AJ29" s="404"/>
      <c r="AK29" s="404"/>
      <c r="AL29" s="405"/>
      <c r="AM29" s="403">
        <v>319466</v>
      </c>
      <c r="AN29" s="404"/>
      <c r="AO29" s="404"/>
      <c r="AP29" s="404"/>
      <c r="AQ29" s="404"/>
      <c r="AR29" s="405"/>
      <c r="AS29" s="403">
        <v>2852</v>
      </c>
      <c r="AT29" s="404"/>
      <c r="AU29" s="404"/>
      <c r="AV29" s="404"/>
      <c r="AW29" s="404"/>
      <c r="AX29" s="406"/>
      <c r="AY29" s="413"/>
      <c r="AZ29" s="414"/>
      <c r="BA29" s="414"/>
      <c r="BB29" s="415"/>
      <c r="BC29" s="407" t="s">
        <v>189</v>
      </c>
      <c r="BD29" s="408"/>
      <c r="BE29" s="408"/>
      <c r="BF29" s="408"/>
      <c r="BG29" s="408"/>
      <c r="BH29" s="408"/>
      <c r="BI29" s="408"/>
      <c r="BJ29" s="408"/>
      <c r="BK29" s="408"/>
      <c r="BL29" s="408"/>
      <c r="BM29" s="409"/>
      <c r="BN29" s="427">
        <v>38484</v>
      </c>
      <c r="BO29" s="428"/>
      <c r="BP29" s="428"/>
      <c r="BQ29" s="428"/>
      <c r="BR29" s="428"/>
      <c r="BS29" s="428"/>
      <c r="BT29" s="428"/>
      <c r="BU29" s="429"/>
      <c r="BV29" s="427">
        <v>38483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190</v>
      </c>
      <c r="X30" s="480"/>
      <c r="Y30" s="480"/>
      <c r="Z30" s="480"/>
      <c r="AA30" s="480"/>
      <c r="AB30" s="480"/>
      <c r="AC30" s="480"/>
      <c r="AD30" s="480"/>
      <c r="AE30" s="480"/>
      <c r="AF30" s="480"/>
      <c r="AG30" s="481"/>
      <c r="AH30" s="391">
        <v>91.2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1206392</v>
      </c>
      <c r="BO30" s="431"/>
      <c r="BP30" s="431"/>
      <c r="BQ30" s="431"/>
      <c r="BR30" s="431"/>
      <c r="BS30" s="431"/>
      <c r="BT30" s="431"/>
      <c r="BU30" s="432"/>
      <c r="BV30" s="430">
        <v>872163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197</v>
      </c>
      <c r="D33" s="390"/>
      <c r="E33" s="389" t="s">
        <v>198</v>
      </c>
      <c r="F33" s="389"/>
      <c r="G33" s="389"/>
      <c r="H33" s="389"/>
      <c r="I33" s="389"/>
      <c r="J33" s="389"/>
      <c r="K33" s="389"/>
      <c r="L33" s="389"/>
      <c r="M33" s="389"/>
      <c r="N33" s="389"/>
      <c r="O33" s="389"/>
      <c r="P33" s="389"/>
      <c r="Q33" s="389"/>
      <c r="R33" s="389"/>
      <c r="S33" s="389"/>
      <c r="T33" s="215"/>
      <c r="U33" s="390" t="s">
        <v>199</v>
      </c>
      <c r="V33" s="390"/>
      <c r="W33" s="389" t="s">
        <v>200</v>
      </c>
      <c r="X33" s="389"/>
      <c r="Y33" s="389"/>
      <c r="Z33" s="389"/>
      <c r="AA33" s="389"/>
      <c r="AB33" s="389"/>
      <c r="AC33" s="389"/>
      <c r="AD33" s="389"/>
      <c r="AE33" s="389"/>
      <c r="AF33" s="389"/>
      <c r="AG33" s="389"/>
      <c r="AH33" s="389"/>
      <c r="AI33" s="389"/>
      <c r="AJ33" s="389"/>
      <c r="AK33" s="389"/>
      <c r="AL33" s="215"/>
      <c r="AM33" s="390" t="s">
        <v>201</v>
      </c>
      <c r="AN33" s="390"/>
      <c r="AO33" s="389" t="s">
        <v>200</v>
      </c>
      <c r="AP33" s="389"/>
      <c r="AQ33" s="389"/>
      <c r="AR33" s="389"/>
      <c r="AS33" s="389"/>
      <c r="AT33" s="389"/>
      <c r="AU33" s="389"/>
      <c r="AV33" s="389"/>
      <c r="AW33" s="389"/>
      <c r="AX33" s="389"/>
      <c r="AY33" s="389"/>
      <c r="AZ33" s="389"/>
      <c r="BA33" s="389"/>
      <c r="BB33" s="389"/>
      <c r="BC33" s="389"/>
      <c r="BD33" s="216"/>
      <c r="BE33" s="389" t="s">
        <v>202</v>
      </c>
      <c r="BF33" s="389"/>
      <c r="BG33" s="389" t="s">
        <v>203</v>
      </c>
      <c r="BH33" s="389"/>
      <c r="BI33" s="389"/>
      <c r="BJ33" s="389"/>
      <c r="BK33" s="389"/>
      <c r="BL33" s="389"/>
      <c r="BM33" s="389"/>
      <c r="BN33" s="389"/>
      <c r="BO33" s="389"/>
      <c r="BP33" s="389"/>
      <c r="BQ33" s="389"/>
      <c r="BR33" s="389"/>
      <c r="BS33" s="389"/>
      <c r="BT33" s="389"/>
      <c r="BU33" s="389"/>
      <c r="BV33" s="216"/>
      <c r="BW33" s="390" t="s">
        <v>202</v>
      </c>
      <c r="BX33" s="390"/>
      <c r="BY33" s="389" t="s">
        <v>204</v>
      </c>
      <c r="BZ33" s="389"/>
      <c r="CA33" s="389"/>
      <c r="CB33" s="389"/>
      <c r="CC33" s="389"/>
      <c r="CD33" s="389"/>
      <c r="CE33" s="389"/>
      <c r="CF33" s="389"/>
      <c r="CG33" s="389"/>
      <c r="CH33" s="389"/>
      <c r="CI33" s="389"/>
      <c r="CJ33" s="389"/>
      <c r="CK33" s="389"/>
      <c r="CL33" s="389"/>
      <c r="CM33" s="389"/>
      <c r="CN33" s="215"/>
      <c r="CO33" s="390" t="s">
        <v>199</v>
      </c>
      <c r="CP33" s="390"/>
      <c r="CQ33" s="389" t="s">
        <v>205</v>
      </c>
      <c r="CR33" s="389"/>
      <c r="CS33" s="389"/>
      <c r="CT33" s="389"/>
      <c r="CU33" s="389"/>
      <c r="CV33" s="389"/>
      <c r="CW33" s="389"/>
      <c r="CX33" s="389"/>
      <c r="CY33" s="389"/>
      <c r="CZ33" s="389"/>
      <c r="DA33" s="389"/>
      <c r="DB33" s="389"/>
      <c r="DC33" s="389"/>
      <c r="DD33" s="389"/>
      <c r="DE33" s="389"/>
      <c r="DF33" s="215"/>
      <c r="DG33" s="388" t="s">
        <v>206</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4</v>
      </c>
      <c r="AN34" s="386"/>
      <c r="AO34" s="385" t="str">
        <f>IF('各会計、関係団体の財政状況及び健全化判断比率'!B30="","",'各会計、関係団体の財政状況及び健全化判断比率'!B30)</f>
        <v>水道事業特別会計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5</v>
      </c>
      <c r="BX34" s="386"/>
      <c r="BY34" s="385" t="str">
        <f>IF('各会計、関係団体の財政状況及び健全化判断比率'!B68="","",'各会計、関係団体の財政状況及び健全化判断比率'!B68)</f>
        <v>北部広域市町村圏事務組合（一般会計）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6</v>
      </c>
      <c r="BX35" s="386"/>
      <c r="BY35" s="385" t="str">
        <f>IF('各会計、関係団体の財政状況及び健全化判断比率'!B69="","",'各会計、関係団体の財政状況及び健全化判断比率'!B69)</f>
        <v>本部町今帰仁村清掃施設組合（一般会計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t="str">
        <f t="shared" ref="U36:U43" si="4">IF(W36="","",U35+1)</f>
        <v/>
      </c>
      <c r="V36" s="386"/>
      <c r="W36" s="385"/>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7</v>
      </c>
      <c r="BX36" s="386"/>
      <c r="BY36" s="385" t="str">
        <f>IF('各会計、関係団体の財政状況及び健全化判断比率'!B70="","",'各会計、関係団体の財政状況及び健全化判断比率'!B70)</f>
        <v>本部町今帰仁村消防組合（一般会計）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8</v>
      </c>
      <c r="BX37" s="386"/>
      <c r="BY37" s="385" t="str">
        <f>IF('各会計、関係団体の財政状況及び健全化判断比率'!B71="","",'各会計、関係団体の財政状況及び健全化判断比率'!B71)</f>
        <v>沖縄県市町村総合事務組合（一般会計）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9</v>
      </c>
      <c r="BX38" s="386"/>
      <c r="BY38" s="385" t="str">
        <f>IF('各会計、関係団体の財政状況及び健全化判断比率'!B72="","",'各会計、関係団体の財政状況及び健全化判断比率'!B72)</f>
        <v>沖縄県市町村自治会館管理組合（一般会計）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10</v>
      </c>
      <c r="BX39" s="386"/>
      <c r="BY39" s="385" t="str">
        <f>IF('各会計、関係団体の財政状況及び健全化判断比率'!B73="","",'各会計、関係団体の財政状況及び健全化判断比率'!B73)</f>
        <v>沖縄県町村交通災害共済組合（一般会計）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11</v>
      </c>
      <c r="BX40" s="386"/>
      <c r="BY40" s="385" t="str">
        <f>IF('各会計、関係団体の財政状況及び健全化判断比率'!B74="","",'各会計、関係団体の財政状況及び健全化判断比率'!B74)</f>
        <v>沖縄県介護保険広域連合（一般会計）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12</v>
      </c>
      <c r="BX41" s="386"/>
      <c r="BY41" s="385" t="str">
        <f>IF('各会計、関係団体の財政状況及び健全化判断比率'!B75="","",'各会計、関係団体の財政状況及び健全化判断比率'!B75)</f>
        <v>沖縄県介護保険広域連合（特別会計）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13</v>
      </c>
      <c r="BX42" s="386"/>
      <c r="BY42" s="385" t="str">
        <f>IF('各会計、関係団体の財政状況及び健全化判断比率'!B76="","",'各会計、関係団体の財政状況及び健全化判断比率'!B76)</f>
        <v>沖縄県後期高齢者医療広域連合（一般会計）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14</v>
      </c>
      <c r="BX43" s="386"/>
      <c r="BY43" s="385" t="str">
        <f>IF('各会計、関係団体の財政状況及び健全化判断比率'!B77="","",'各会計、関係団体の財政状況及び健全化判断比率'!B77)</f>
        <v>沖縄県後期高齢者医療広域連合（特別会計）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8T4wny62lepp4qcULKBhdu80Zm1UWPmC1aPNX38NDZ1k/RVbrB6MBb+CnIucllbBM34Z0+Akn94nxnj/UNnGA==" saltValue="0aVRHtQrScKwHKtqzTvV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554</v>
      </c>
      <c r="D34" s="1206"/>
      <c r="E34" s="1207"/>
      <c r="F34" s="32">
        <v>1.86</v>
      </c>
      <c r="G34" s="33">
        <v>3.1</v>
      </c>
      <c r="H34" s="33">
        <v>3.31</v>
      </c>
      <c r="I34" s="33">
        <v>1.46</v>
      </c>
      <c r="J34" s="34" t="s">
        <v>555</v>
      </c>
      <c r="K34" s="22"/>
      <c r="L34" s="22"/>
      <c r="M34" s="22"/>
      <c r="N34" s="22"/>
      <c r="O34" s="22"/>
      <c r="P34" s="22"/>
    </row>
    <row r="35" spans="1:16" ht="39" customHeight="1" x14ac:dyDescent="0.15">
      <c r="A35" s="22"/>
      <c r="B35" s="35"/>
      <c r="C35" s="1200" t="s">
        <v>556</v>
      </c>
      <c r="D35" s="1201"/>
      <c r="E35" s="1202"/>
      <c r="F35" s="36" t="s">
        <v>557</v>
      </c>
      <c r="G35" s="37" t="s">
        <v>558</v>
      </c>
      <c r="H35" s="37" t="s">
        <v>559</v>
      </c>
      <c r="I35" s="37" t="s">
        <v>560</v>
      </c>
      <c r="J35" s="38" t="s">
        <v>561</v>
      </c>
      <c r="K35" s="22"/>
      <c r="L35" s="22"/>
      <c r="M35" s="22"/>
      <c r="N35" s="22"/>
      <c r="O35" s="22"/>
      <c r="P35" s="22"/>
    </row>
    <row r="36" spans="1:16" ht="39" customHeight="1" x14ac:dyDescent="0.15">
      <c r="A36" s="22"/>
      <c r="B36" s="35"/>
      <c r="C36" s="1200" t="s">
        <v>562</v>
      </c>
      <c r="D36" s="1201"/>
      <c r="E36" s="1202"/>
      <c r="F36" s="36">
        <v>8.4499999999999993</v>
      </c>
      <c r="G36" s="37">
        <v>8.76</v>
      </c>
      <c r="H36" s="37">
        <v>9.65</v>
      </c>
      <c r="I36" s="37">
        <v>6.09</v>
      </c>
      <c r="J36" s="38">
        <v>7.73</v>
      </c>
      <c r="K36" s="22"/>
      <c r="L36" s="22"/>
      <c r="M36" s="22"/>
      <c r="N36" s="22"/>
      <c r="O36" s="22"/>
      <c r="P36" s="22"/>
    </row>
    <row r="37" spans="1:16" ht="39" customHeight="1" x14ac:dyDescent="0.15">
      <c r="A37" s="22"/>
      <c r="B37" s="35"/>
      <c r="C37" s="1200" t="s">
        <v>563</v>
      </c>
      <c r="D37" s="1201"/>
      <c r="E37" s="1202"/>
      <c r="F37" s="36">
        <v>0.02</v>
      </c>
      <c r="G37" s="37">
        <v>0</v>
      </c>
      <c r="H37" s="37">
        <v>0.06</v>
      </c>
      <c r="I37" s="37">
        <v>0</v>
      </c>
      <c r="J37" s="38">
        <v>0.02</v>
      </c>
      <c r="K37" s="22"/>
      <c r="L37" s="22"/>
      <c r="M37" s="22"/>
      <c r="N37" s="22"/>
      <c r="O37" s="22"/>
      <c r="P37" s="22"/>
    </row>
    <row r="38" spans="1:16" ht="39" customHeight="1" x14ac:dyDescent="0.15">
      <c r="A38" s="22"/>
      <c r="B38" s="35"/>
      <c r="C38" s="1200"/>
      <c r="D38" s="1201"/>
      <c r="E38" s="1202"/>
      <c r="F38" s="36"/>
      <c r="G38" s="37"/>
      <c r="H38" s="37"/>
      <c r="I38" s="37"/>
      <c r="J38" s="38"/>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565</v>
      </c>
      <c r="D43" s="1204"/>
      <c r="E43" s="120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RlOWVsp12ALudlinRWbaS65nNWkrmahWMitp7TwzO7qn6AdU+laew021CJY9Oi0Oj69Uc5SrTZrTUDB7Evkyw==" saltValue="ogr+3uYM+Z6oFCV4Xgy0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5"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511</v>
      </c>
      <c r="L45" s="60">
        <v>455</v>
      </c>
      <c r="M45" s="60">
        <v>445</v>
      </c>
      <c r="N45" s="60">
        <v>451</v>
      </c>
      <c r="O45" s="61">
        <v>423</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506</v>
      </c>
      <c r="L46" s="64" t="s">
        <v>506</v>
      </c>
      <c r="M46" s="64" t="s">
        <v>506</v>
      </c>
      <c r="N46" s="64" t="s">
        <v>506</v>
      </c>
      <c r="O46" s="65" t="s">
        <v>506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506</v>
      </c>
      <c r="L47" s="64" t="s">
        <v>506</v>
      </c>
      <c r="M47" s="64" t="s">
        <v>506</v>
      </c>
      <c r="N47" s="64" t="s">
        <v>506</v>
      </c>
      <c r="O47" s="65" t="s">
        <v>506</v>
      </c>
      <c r="P47" s="48"/>
      <c r="Q47" s="48"/>
      <c r="R47" s="48"/>
      <c r="S47" s="48"/>
      <c r="T47" s="48"/>
      <c r="U47" s="48"/>
    </row>
    <row r="48" spans="1:21" ht="30.75" customHeight="1" x14ac:dyDescent="0.15">
      <c r="A48" s="48"/>
      <c r="B48" s="1228"/>
      <c r="C48" s="1229"/>
      <c r="D48" s="62"/>
      <c r="E48" s="1210" t="s">
        <v>15</v>
      </c>
      <c r="F48" s="1210"/>
      <c r="G48" s="1210"/>
      <c r="H48" s="1210"/>
      <c r="I48" s="1210"/>
      <c r="J48" s="1211"/>
      <c r="K48" s="63">
        <v>23</v>
      </c>
      <c r="L48" s="64">
        <v>40</v>
      </c>
      <c r="M48" s="64">
        <v>30</v>
      </c>
      <c r="N48" s="64">
        <v>32</v>
      </c>
      <c r="O48" s="65">
        <v>30</v>
      </c>
      <c r="P48" s="48"/>
      <c r="Q48" s="48"/>
      <c r="R48" s="48"/>
      <c r="S48" s="48"/>
      <c r="T48" s="48"/>
      <c r="U48" s="48"/>
    </row>
    <row r="49" spans="1:21" ht="30.75" customHeight="1" x14ac:dyDescent="0.15">
      <c r="A49" s="48"/>
      <c r="B49" s="1228"/>
      <c r="C49" s="1229"/>
      <c r="D49" s="62"/>
      <c r="E49" s="1210" t="s">
        <v>16</v>
      </c>
      <c r="F49" s="1210"/>
      <c r="G49" s="1210"/>
      <c r="H49" s="1210"/>
      <c r="I49" s="1210"/>
      <c r="J49" s="1211"/>
      <c r="K49" s="63">
        <v>21</v>
      </c>
      <c r="L49" s="64">
        <v>48</v>
      </c>
      <c r="M49" s="64">
        <v>59</v>
      </c>
      <c r="N49" s="64">
        <v>67</v>
      </c>
      <c r="O49" s="65">
        <v>82</v>
      </c>
      <c r="P49" s="48"/>
      <c r="Q49" s="48"/>
      <c r="R49" s="48"/>
      <c r="S49" s="48"/>
      <c r="T49" s="48"/>
      <c r="U49" s="48"/>
    </row>
    <row r="50" spans="1:21" ht="30.75" customHeight="1" x14ac:dyDescent="0.15">
      <c r="A50" s="48"/>
      <c r="B50" s="1228"/>
      <c r="C50" s="1229"/>
      <c r="D50" s="62"/>
      <c r="E50" s="1210" t="s">
        <v>17</v>
      </c>
      <c r="F50" s="1210"/>
      <c r="G50" s="1210"/>
      <c r="H50" s="1210"/>
      <c r="I50" s="1210"/>
      <c r="J50" s="1211"/>
      <c r="K50" s="63">
        <v>11</v>
      </c>
      <c r="L50" s="64">
        <v>11</v>
      </c>
      <c r="M50" s="64">
        <v>11</v>
      </c>
      <c r="N50" s="64">
        <v>11</v>
      </c>
      <c r="O50" s="65">
        <v>11</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1</v>
      </c>
      <c r="M51" s="64">
        <v>1</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293</v>
      </c>
      <c r="L52" s="64">
        <v>265</v>
      </c>
      <c r="M52" s="64">
        <v>273</v>
      </c>
      <c r="N52" s="64">
        <v>282</v>
      </c>
      <c r="O52" s="65">
        <v>302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274</v>
      </c>
      <c r="L53" s="69">
        <v>290</v>
      </c>
      <c r="M53" s="69">
        <v>273</v>
      </c>
      <c r="N53" s="69">
        <v>279</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6" t="s">
        <v>25</v>
      </c>
      <c r="C57" s="1217"/>
      <c r="D57" s="1220" t="s">
        <v>26</v>
      </c>
      <c r="E57" s="1221"/>
      <c r="F57" s="1221"/>
      <c r="G57" s="1221"/>
      <c r="H57" s="1221"/>
      <c r="I57" s="1221"/>
      <c r="J57" s="1222"/>
      <c r="K57" s="82">
        <v>28</v>
      </c>
      <c r="L57" s="83">
        <v>28</v>
      </c>
      <c r="M57" s="83">
        <v>38</v>
      </c>
      <c r="N57" s="83">
        <v>38</v>
      </c>
      <c r="O57" s="84">
        <v>38</v>
      </c>
    </row>
    <row r="58" spans="1:21" ht="31.5" customHeight="1" thickBot="1" x14ac:dyDescent="0.2">
      <c r="B58" s="1218"/>
      <c r="C58" s="1219"/>
      <c r="D58" s="1223" t="s">
        <v>27</v>
      </c>
      <c r="E58" s="1224"/>
      <c r="F58" s="1224"/>
      <c r="G58" s="1224"/>
      <c r="H58" s="1224"/>
      <c r="I58" s="1224"/>
      <c r="J58" s="1225"/>
      <c r="K58" s="85">
        <v>0</v>
      </c>
      <c r="L58" s="86">
        <v>0</v>
      </c>
      <c r="M58" s="86">
        <v>10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GQlnW+/6PGS8x3aUNBMvqqoTPQgVr5DICCGvdj/OA9zwYSQ0gMZ43IwfKQhBYHtg/2FO0fdOwNYxu+7r/3HRQ==" saltValue="x5d3rO0wmqNvPHm5qHfT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7" zoomScaleSheetLayoutView="100" workbookViewId="0">
      <selection activeCell="N54" sqref="N54"/>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46" t="s">
        <v>30</v>
      </c>
      <c r="C41" s="1247"/>
      <c r="D41" s="101"/>
      <c r="E41" s="1248" t="s">
        <v>31</v>
      </c>
      <c r="F41" s="1248"/>
      <c r="G41" s="1248"/>
      <c r="H41" s="1249"/>
      <c r="I41" s="102">
        <v>3296</v>
      </c>
      <c r="J41" s="103">
        <v>3154</v>
      </c>
      <c r="K41" s="103">
        <v>3104</v>
      </c>
      <c r="L41" s="103">
        <v>3085</v>
      </c>
      <c r="M41" s="104">
        <v>3024</v>
      </c>
    </row>
    <row r="42" spans="2:13" ht="27.75" customHeight="1" x14ac:dyDescent="0.15">
      <c r="B42" s="1236"/>
      <c r="C42" s="1237"/>
      <c r="D42" s="105"/>
      <c r="E42" s="1240" t="s">
        <v>32</v>
      </c>
      <c r="F42" s="1240"/>
      <c r="G42" s="1240"/>
      <c r="H42" s="1241"/>
      <c r="I42" s="106">
        <v>103</v>
      </c>
      <c r="J42" s="107">
        <v>92</v>
      </c>
      <c r="K42" s="107">
        <v>80</v>
      </c>
      <c r="L42" s="107">
        <v>69</v>
      </c>
      <c r="M42" s="108">
        <v>58</v>
      </c>
    </row>
    <row r="43" spans="2:13" ht="27.75" customHeight="1" x14ac:dyDescent="0.15">
      <c r="B43" s="1236"/>
      <c r="C43" s="1237"/>
      <c r="D43" s="105"/>
      <c r="E43" s="1240" t="s">
        <v>33</v>
      </c>
      <c r="F43" s="1240"/>
      <c r="G43" s="1240"/>
      <c r="H43" s="1241"/>
      <c r="I43" s="106">
        <v>612</v>
      </c>
      <c r="J43" s="107">
        <v>753</v>
      </c>
      <c r="K43" s="107">
        <v>796</v>
      </c>
      <c r="L43" s="107">
        <v>972</v>
      </c>
      <c r="M43" s="108">
        <v>957</v>
      </c>
    </row>
    <row r="44" spans="2:13" ht="27.75" customHeight="1" x14ac:dyDescent="0.15">
      <c r="B44" s="1236"/>
      <c r="C44" s="1237"/>
      <c r="D44" s="105"/>
      <c r="E44" s="1240" t="s">
        <v>34</v>
      </c>
      <c r="F44" s="1240"/>
      <c r="G44" s="1240"/>
      <c r="H44" s="1241"/>
      <c r="I44" s="106">
        <v>658</v>
      </c>
      <c r="J44" s="107">
        <v>635</v>
      </c>
      <c r="K44" s="107">
        <v>603</v>
      </c>
      <c r="L44" s="107">
        <v>553</v>
      </c>
      <c r="M44" s="108">
        <v>483</v>
      </c>
    </row>
    <row r="45" spans="2:13" ht="27.75" customHeight="1" x14ac:dyDescent="0.15">
      <c r="B45" s="1236"/>
      <c r="C45" s="1237"/>
      <c r="D45" s="105"/>
      <c r="E45" s="1240" t="s">
        <v>35</v>
      </c>
      <c r="F45" s="1240"/>
      <c r="G45" s="1240"/>
      <c r="H45" s="1241"/>
      <c r="I45" s="106">
        <v>439</v>
      </c>
      <c r="J45" s="107">
        <v>331</v>
      </c>
      <c r="K45" s="107">
        <v>199</v>
      </c>
      <c r="L45" s="107">
        <v>165</v>
      </c>
      <c r="M45" s="108">
        <v>159</v>
      </c>
    </row>
    <row r="46" spans="2:13" ht="27.75" customHeight="1" x14ac:dyDescent="0.15">
      <c r="B46" s="1236"/>
      <c r="C46" s="1237"/>
      <c r="D46" s="109"/>
      <c r="E46" s="1240" t="s">
        <v>36</v>
      </c>
      <c r="F46" s="1240"/>
      <c r="G46" s="1240"/>
      <c r="H46" s="1241"/>
      <c r="I46" s="106" t="s">
        <v>506</v>
      </c>
      <c r="J46" s="107" t="s">
        <v>506</v>
      </c>
      <c r="K46" s="107" t="s">
        <v>506</v>
      </c>
      <c r="L46" s="107" t="s">
        <v>506</v>
      </c>
      <c r="M46" s="108" t="s">
        <v>506</v>
      </c>
    </row>
    <row r="47" spans="2:13" ht="27.75" customHeight="1" x14ac:dyDescent="0.15">
      <c r="B47" s="1236"/>
      <c r="C47" s="1237"/>
      <c r="D47" s="110"/>
      <c r="E47" s="1250" t="s">
        <v>37</v>
      </c>
      <c r="F47" s="1251"/>
      <c r="G47" s="1251"/>
      <c r="H47" s="1252"/>
      <c r="I47" s="106" t="s">
        <v>506</v>
      </c>
      <c r="J47" s="107" t="s">
        <v>506</v>
      </c>
      <c r="K47" s="107" t="s">
        <v>506</v>
      </c>
      <c r="L47" s="107" t="s">
        <v>506</v>
      </c>
      <c r="M47" s="108" t="s">
        <v>506</v>
      </c>
    </row>
    <row r="48" spans="2:13" ht="27.75" customHeight="1" x14ac:dyDescent="0.15">
      <c r="B48" s="1236"/>
      <c r="C48" s="1237"/>
      <c r="D48" s="105"/>
      <c r="E48" s="1240" t="s">
        <v>38</v>
      </c>
      <c r="F48" s="1240"/>
      <c r="G48" s="1240"/>
      <c r="H48" s="1241"/>
      <c r="I48" s="106" t="s">
        <v>506</v>
      </c>
      <c r="J48" s="107" t="s">
        <v>506</v>
      </c>
      <c r="K48" s="107" t="s">
        <v>506</v>
      </c>
      <c r="L48" s="107" t="s">
        <v>506</v>
      </c>
      <c r="M48" s="108" t="s">
        <v>506</v>
      </c>
    </row>
    <row r="49" spans="2:13" ht="27.75" customHeight="1" x14ac:dyDescent="0.15">
      <c r="B49" s="1238"/>
      <c r="C49" s="1239"/>
      <c r="D49" s="105"/>
      <c r="E49" s="1240" t="s">
        <v>39</v>
      </c>
      <c r="F49" s="1240"/>
      <c r="G49" s="1240"/>
      <c r="H49" s="1241"/>
      <c r="I49" s="106" t="s">
        <v>506</v>
      </c>
      <c r="J49" s="107" t="s">
        <v>506</v>
      </c>
      <c r="K49" s="107" t="s">
        <v>506</v>
      </c>
      <c r="L49" s="107" t="s">
        <v>506</v>
      </c>
      <c r="M49" s="108" t="s">
        <v>506</v>
      </c>
    </row>
    <row r="50" spans="2:13" ht="27.75" customHeight="1" x14ac:dyDescent="0.15">
      <c r="B50" s="1234" t="s">
        <v>40</v>
      </c>
      <c r="C50" s="1235"/>
      <c r="D50" s="111"/>
      <c r="E50" s="1240" t="s">
        <v>41</v>
      </c>
      <c r="F50" s="1240"/>
      <c r="G50" s="1240"/>
      <c r="H50" s="1241"/>
      <c r="I50" s="106">
        <v>819</v>
      </c>
      <c r="J50" s="107">
        <v>1134</v>
      </c>
      <c r="K50" s="107">
        <v>1256</v>
      </c>
      <c r="L50" s="107">
        <v>1420</v>
      </c>
      <c r="M50" s="108">
        <v>1766</v>
      </c>
    </row>
    <row r="51" spans="2:13" ht="27.75" customHeight="1" x14ac:dyDescent="0.15">
      <c r="B51" s="1236"/>
      <c r="C51" s="1237"/>
      <c r="D51" s="105"/>
      <c r="E51" s="1240" t="s">
        <v>42</v>
      </c>
      <c r="F51" s="1240"/>
      <c r="G51" s="1240"/>
      <c r="H51" s="1241"/>
      <c r="I51" s="106" t="s">
        <v>506</v>
      </c>
      <c r="J51" s="107" t="s">
        <v>506</v>
      </c>
      <c r="K51" s="107" t="s">
        <v>506</v>
      </c>
      <c r="L51" s="107" t="s">
        <v>506</v>
      </c>
      <c r="M51" s="108">
        <v>152</v>
      </c>
    </row>
    <row r="52" spans="2:13" ht="27.75" customHeight="1" x14ac:dyDescent="0.15">
      <c r="B52" s="1238"/>
      <c r="C52" s="1239"/>
      <c r="D52" s="105"/>
      <c r="E52" s="1240" t="s">
        <v>43</v>
      </c>
      <c r="F52" s="1240"/>
      <c r="G52" s="1240"/>
      <c r="H52" s="1241"/>
      <c r="I52" s="106">
        <v>3134</v>
      </c>
      <c r="J52" s="107">
        <v>3131</v>
      </c>
      <c r="K52" s="107">
        <v>3043</v>
      </c>
      <c r="L52" s="107">
        <v>2964</v>
      </c>
      <c r="M52" s="108">
        <v>2957</v>
      </c>
    </row>
    <row r="53" spans="2:13" ht="27.75" customHeight="1" thickBot="1" x14ac:dyDescent="0.2">
      <c r="B53" s="1242" t="s">
        <v>44</v>
      </c>
      <c r="C53" s="1243"/>
      <c r="D53" s="112"/>
      <c r="E53" s="1244" t="s">
        <v>45</v>
      </c>
      <c r="F53" s="1244"/>
      <c r="G53" s="1244"/>
      <c r="H53" s="1245"/>
      <c r="I53" s="113">
        <v>1155</v>
      </c>
      <c r="J53" s="114">
        <v>701</v>
      </c>
      <c r="K53" s="114">
        <v>483</v>
      </c>
      <c r="L53" s="114">
        <v>458</v>
      </c>
      <c r="M53" s="115">
        <v>-194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IeI8DncBh1GA/w+HXcBLE7Jx26yPUVqC+EgK8T73bTj5AE8aEkOzg4RKyW3dMdBF1d6o5sSCyXWqZXQ46MziA==" saltValue="FMiM5WE83678hqfl8kXN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5"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509</v>
      </c>
      <c r="G55" s="127">
        <v>510</v>
      </c>
      <c r="H55" s="128">
        <v>521</v>
      </c>
    </row>
    <row r="56" spans="2:8" ht="52.5" customHeight="1" x14ac:dyDescent="0.15">
      <c r="B56" s="129"/>
      <c r="C56" s="1263" t="s">
        <v>49</v>
      </c>
      <c r="D56" s="1263"/>
      <c r="E56" s="1264"/>
      <c r="F56" s="130">
        <v>38</v>
      </c>
      <c r="G56" s="130">
        <v>38</v>
      </c>
      <c r="H56" s="131">
        <v>38</v>
      </c>
    </row>
    <row r="57" spans="2:8" ht="53.25" customHeight="1" x14ac:dyDescent="0.15">
      <c r="B57" s="129"/>
      <c r="C57" s="1265" t="s">
        <v>50</v>
      </c>
      <c r="D57" s="1265"/>
      <c r="E57" s="1266"/>
      <c r="F57" s="132">
        <v>708</v>
      </c>
      <c r="G57" s="132">
        <v>872</v>
      </c>
      <c r="H57" s="133">
        <v>1206</v>
      </c>
    </row>
    <row r="58" spans="2:8" ht="45.75" customHeight="1" x14ac:dyDescent="0.15">
      <c r="B58" s="134"/>
      <c r="C58" s="1253" t="s">
        <v>581</v>
      </c>
      <c r="D58" s="1254"/>
      <c r="E58" s="1255"/>
      <c r="F58" s="135">
        <v>214</v>
      </c>
      <c r="G58" s="135">
        <v>313</v>
      </c>
      <c r="H58" s="136">
        <v>323</v>
      </c>
    </row>
    <row r="59" spans="2:8" ht="45.75" customHeight="1" x14ac:dyDescent="0.15">
      <c r="B59" s="134"/>
      <c r="C59" s="1253" t="s">
        <v>582</v>
      </c>
      <c r="D59" s="1254"/>
      <c r="E59" s="1255"/>
      <c r="F59" s="135">
        <v>173</v>
      </c>
      <c r="G59" s="135">
        <v>221</v>
      </c>
      <c r="H59" s="136">
        <v>190</v>
      </c>
    </row>
    <row r="60" spans="2:8" ht="45.75" customHeight="1" x14ac:dyDescent="0.15">
      <c r="B60" s="134"/>
      <c r="C60" s="1253" t="s">
        <v>583</v>
      </c>
      <c r="D60" s="1254"/>
      <c r="E60" s="1255"/>
      <c r="F60" s="135">
        <v>105</v>
      </c>
      <c r="G60" s="135">
        <v>106</v>
      </c>
      <c r="H60" s="136">
        <v>99</v>
      </c>
    </row>
    <row r="61" spans="2:8" ht="45.75" customHeight="1" x14ac:dyDescent="0.15">
      <c r="B61" s="134"/>
      <c r="C61" s="1253" t="s">
        <v>584</v>
      </c>
      <c r="D61" s="1254"/>
      <c r="E61" s="1255"/>
      <c r="F61" s="135">
        <v>88</v>
      </c>
      <c r="G61" s="135">
        <v>89</v>
      </c>
      <c r="H61" s="136">
        <v>76</v>
      </c>
    </row>
    <row r="62" spans="2:8" ht="45.75" customHeight="1" thickBot="1" x14ac:dyDescent="0.2">
      <c r="B62" s="137"/>
      <c r="C62" s="1256" t="s">
        <v>585</v>
      </c>
      <c r="D62" s="1257"/>
      <c r="E62" s="1258"/>
      <c r="F62" s="138">
        <v>60</v>
      </c>
      <c r="G62" s="138">
        <v>72</v>
      </c>
      <c r="H62" s="139">
        <v>452</v>
      </c>
    </row>
    <row r="63" spans="2:8" ht="52.5" customHeight="1" thickBot="1" x14ac:dyDescent="0.2">
      <c r="B63" s="140"/>
      <c r="C63" s="1259" t="s">
        <v>51</v>
      </c>
      <c r="D63" s="1259"/>
      <c r="E63" s="1260"/>
      <c r="F63" s="141">
        <v>1256</v>
      </c>
      <c r="G63" s="141">
        <v>1420</v>
      </c>
      <c r="H63" s="142">
        <v>1766</v>
      </c>
    </row>
    <row r="64" spans="2:8" ht="15" customHeight="1" x14ac:dyDescent="0.15"/>
    <row r="65" ht="0" hidden="1" customHeight="1" x14ac:dyDescent="0.15"/>
    <row r="66" ht="0" hidden="1" customHeight="1" x14ac:dyDescent="0.15"/>
  </sheetData>
  <sheetProtection algorithmName="SHA-512" hashValue="4r6gGbGiblACohxksPSxrPgPWn38AorKyIJ1Lfj/y89ScWTRECmhMwjQY/ux/ZsBKRkwTZ6Mnpvx3EdoNYhqyQ==" saltValue="F3p5hNIbgEuC+iSTCYCX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F13" zoomScaleNormal="100" zoomScaleSheetLayoutView="55" workbookViewId="0">
      <selection activeCell="AP60" sqref="AP6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591</v>
      </c>
      <c r="AO51" s="1305"/>
      <c r="AP51" s="1305"/>
      <c r="AQ51" s="1305"/>
      <c r="AR51" s="1305"/>
      <c r="AS51" s="1305"/>
      <c r="AT51" s="1305"/>
      <c r="AU51" s="1305"/>
      <c r="AV51" s="1305"/>
      <c r="AW51" s="1305"/>
      <c r="AX51" s="1305"/>
      <c r="AY51" s="1305"/>
      <c r="AZ51" s="1305"/>
      <c r="BA51" s="1305"/>
      <c r="BB51" s="1305" t="s">
        <v>592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24.7</v>
      </c>
      <c r="BY51" s="1307"/>
      <c r="BZ51" s="1307"/>
      <c r="CA51" s="1307"/>
      <c r="CB51" s="1307"/>
      <c r="CC51" s="1307"/>
      <c r="CD51" s="1307"/>
      <c r="CE51" s="1307"/>
      <c r="CF51" s="1307">
        <v>17.3</v>
      </c>
      <c r="CG51" s="1307"/>
      <c r="CH51" s="1307"/>
      <c r="CI51" s="1307"/>
      <c r="CJ51" s="1307"/>
      <c r="CK51" s="1307"/>
      <c r="CL51" s="1307"/>
      <c r="CM51" s="1307"/>
      <c r="CN51" s="1307">
        <v>16.100000000000001</v>
      </c>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52.4</v>
      </c>
      <c r="BY53" s="1307"/>
      <c r="BZ53" s="1307"/>
      <c r="CA53" s="1307"/>
      <c r="CB53" s="1307"/>
      <c r="CC53" s="1307"/>
      <c r="CD53" s="1307"/>
      <c r="CE53" s="1307"/>
      <c r="CF53" s="1307">
        <v>51.6</v>
      </c>
      <c r="CG53" s="1307"/>
      <c r="CH53" s="1307"/>
      <c r="CI53" s="1307"/>
      <c r="CJ53" s="1307"/>
      <c r="CK53" s="1307"/>
      <c r="CL53" s="1307"/>
      <c r="CM53" s="1307"/>
      <c r="CN53" s="1307">
        <v>52.6</v>
      </c>
      <c r="CO53" s="1307"/>
      <c r="CP53" s="1307"/>
      <c r="CQ53" s="1307"/>
      <c r="CR53" s="1307"/>
      <c r="CS53" s="1307"/>
      <c r="CT53" s="1307"/>
      <c r="CU53" s="1307"/>
      <c r="CV53" s="1307">
        <v>53.4</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594</v>
      </c>
      <c r="AO55" s="1301"/>
      <c r="AP55" s="1301"/>
      <c r="AQ55" s="1301"/>
      <c r="AR55" s="1301"/>
      <c r="AS55" s="1301"/>
      <c r="AT55" s="1301"/>
      <c r="AU55" s="1301"/>
      <c r="AV55" s="1301"/>
      <c r="AW55" s="1301"/>
      <c r="AX55" s="1301"/>
      <c r="AY55" s="1301"/>
      <c r="AZ55" s="1301"/>
      <c r="BA55" s="1301"/>
      <c r="BB55" s="1305" t="s">
        <v>592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595</v>
      </c>
    </row>
    <row r="64" spans="1:109" x14ac:dyDescent="0.15">
      <c r="B64" s="1276"/>
      <c r="G64" s="1283"/>
      <c r="I64" s="1317"/>
      <c r="J64" s="1317"/>
      <c r="K64" s="1317"/>
      <c r="L64" s="1317"/>
      <c r="M64" s="1317"/>
      <c r="N64" s="1318"/>
      <c r="AM64" s="1283"/>
      <c r="AN64" s="1283" t="s">
        <v>588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591</v>
      </c>
      <c r="AO73" s="1305"/>
      <c r="AP73" s="1305"/>
      <c r="AQ73" s="1305"/>
      <c r="AR73" s="1305"/>
      <c r="AS73" s="1305"/>
      <c r="AT73" s="1305"/>
      <c r="AU73" s="1305"/>
      <c r="AV73" s="1305"/>
      <c r="AW73" s="1305"/>
      <c r="AX73" s="1305"/>
      <c r="AY73" s="1305"/>
      <c r="AZ73" s="1305"/>
      <c r="BA73" s="1305"/>
      <c r="BB73" s="1305" t="s">
        <v>592</v>
      </c>
      <c r="BC73" s="1305"/>
      <c r="BD73" s="1305"/>
      <c r="BE73" s="1305"/>
      <c r="BF73" s="1305"/>
      <c r="BG73" s="1305"/>
      <c r="BH73" s="1305"/>
      <c r="BI73" s="1305"/>
      <c r="BJ73" s="1305"/>
      <c r="BK73" s="1305"/>
      <c r="BL73" s="1305"/>
      <c r="BM73" s="1305"/>
      <c r="BN73" s="1305"/>
      <c r="BO73" s="1305"/>
      <c r="BP73" s="1307">
        <v>42.3</v>
      </c>
      <c r="BQ73" s="1307"/>
      <c r="BR73" s="1307"/>
      <c r="BS73" s="1307"/>
      <c r="BT73" s="1307"/>
      <c r="BU73" s="1307"/>
      <c r="BV73" s="1307"/>
      <c r="BW73" s="1307"/>
      <c r="BX73" s="1307">
        <v>24.7</v>
      </c>
      <c r="BY73" s="1307"/>
      <c r="BZ73" s="1307"/>
      <c r="CA73" s="1307"/>
      <c r="CB73" s="1307"/>
      <c r="CC73" s="1307"/>
      <c r="CD73" s="1307"/>
      <c r="CE73" s="1307"/>
      <c r="CF73" s="1307">
        <v>17.3</v>
      </c>
      <c r="CG73" s="1307"/>
      <c r="CH73" s="1307"/>
      <c r="CI73" s="1307"/>
      <c r="CJ73" s="1307"/>
      <c r="CK73" s="1307"/>
      <c r="CL73" s="1307"/>
      <c r="CM73" s="1307"/>
      <c r="CN73" s="1307">
        <v>16.100000000000001</v>
      </c>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597</v>
      </c>
      <c r="BC75" s="1305"/>
      <c r="BD75" s="1305"/>
      <c r="BE75" s="1305"/>
      <c r="BF75" s="1305"/>
      <c r="BG75" s="1305"/>
      <c r="BH75" s="1305"/>
      <c r="BI75" s="1305"/>
      <c r="BJ75" s="1305"/>
      <c r="BK75" s="1305"/>
      <c r="BL75" s="1305"/>
      <c r="BM75" s="1305"/>
      <c r="BN75" s="1305"/>
      <c r="BO75" s="1305"/>
      <c r="BP75" s="1307">
        <v>11.5</v>
      </c>
      <c r="BQ75" s="1307"/>
      <c r="BR75" s="1307"/>
      <c r="BS75" s="1307"/>
      <c r="BT75" s="1307"/>
      <c r="BU75" s="1307"/>
      <c r="BV75" s="1307"/>
      <c r="BW75" s="1307"/>
      <c r="BX75" s="1307">
        <v>10.8</v>
      </c>
      <c r="BY75" s="1307"/>
      <c r="BZ75" s="1307"/>
      <c r="CA75" s="1307"/>
      <c r="CB75" s="1307"/>
      <c r="CC75" s="1307"/>
      <c r="CD75" s="1307"/>
      <c r="CE75" s="1307"/>
      <c r="CF75" s="1307">
        <v>10</v>
      </c>
      <c r="CG75" s="1307"/>
      <c r="CH75" s="1307"/>
      <c r="CI75" s="1307"/>
      <c r="CJ75" s="1307"/>
      <c r="CK75" s="1307"/>
      <c r="CL75" s="1307"/>
      <c r="CM75" s="1307"/>
      <c r="CN75" s="1307">
        <v>9.9</v>
      </c>
      <c r="CO75" s="1307"/>
      <c r="CP75" s="1307"/>
      <c r="CQ75" s="1307"/>
      <c r="CR75" s="1307"/>
      <c r="CS75" s="1307"/>
      <c r="CT75" s="1307"/>
      <c r="CU75" s="1307"/>
      <c r="CV75" s="1307">
        <v>9.5</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594</v>
      </c>
      <c r="AO77" s="1301"/>
      <c r="AP77" s="1301"/>
      <c r="AQ77" s="1301"/>
      <c r="AR77" s="1301"/>
      <c r="AS77" s="1301"/>
      <c r="AT77" s="1301"/>
      <c r="AU77" s="1301"/>
      <c r="AV77" s="1301"/>
      <c r="AW77" s="1301"/>
      <c r="AX77" s="1301"/>
      <c r="AY77" s="1301"/>
      <c r="AZ77" s="1301"/>
      <c r="BA77" s="1301"/>
      <c r="BB77" s="1305" t="s">
        <v>592</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597</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ROfTlJZBnoqkpYpfVxO+5QJ4gJCqbc5Hz+SNuVtX7N3YQJahPEJgQzihE7pxkxGlDOJNtIjVRhrwIUN4pL0eQ==" saltValue="kvBvvgPNn937K2kUnS121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B25"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myywLnVRi2LjCljGp4IvIx0hf+gkTgsqNnGoBImNrlk1MRYmNKzW0+E1t+9PiwkbZ4wd5WDkgYFIRRxGG+RLg==" saltValue="5pk8KhmS1/l0IDFP+wrpK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&amp;C&amp;P/&amp;N&amp;R&amp;A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117"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yHSM2sm+bNefUIu2uGYSTRPori3c3JvtUyoMcBFRTspsnXKfOHObq54bTLrYY9VJeNH7hnhIt59StR/TU+awA==" saltValue="QFfxue8veVjtAwj0HFNJm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&amp;C&amp;P/&amp;N&amp;R&amp;A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148120</v>
      </c>
      <c r="E3" s="161"/>
      <c r="F3" s="162">
        <v>175675</v>
      </c>
      <c r="G3" s="163"/>
      <c r="H3" s="164"/>
    </row>
    <row r="4" spans="1:8" x14ac:dyDescent="0.15">
      <c r="A4" s="165"/>
      <c r="B4" s="166"/>
      <c r="C4" s="167"/>
      <c r="D4" s="168">
        <v>4055</v>
      </c>
      <c r="E4" s="169"/>
      <c r="F4" s="170">
        <v>87698</v>
      </c>
      <c r="G4" s="171"/>
      <c r="H4" s="172"/>
    </row>
    <row r="5" spans="1:8" x14ac:dyDescent="0.15">
      <c r="A5" s="153" t="s">
        <v>540</v>
      </c>
      <c r="B5" s="158"/>
      <c r="C5" s="159"/>
      <c r="D5" s="160">
        <v>96846</v>
      </c>
      <c r="E5" s="161"/>
      <c r="F5" s="162">
        <v>162193</v>
      </c>
      <c r="G5" s="163"/>
      <c r="H5" s="164"/>
    </row>
    <row r="6" spans="1:8" x14ac:dyDescent="0.15">
      <c r="A6" s="165"/>
      <c r="B6" s="166"/>
      <c r="C6" s="167"/>
      <c r="D6" s="168">
        <v>3948</v>
      </c>
      <c r="E6" s="169"/>
      <c r="F6" s="170">
        <v>79985</v>
      </c>
      <c r="G6" s="171"/>
      <c r="H6" s="172"/>
    </row>
    <row r="7" spans="1:8" x14ac:dyDescent="0.15">
      <c r="A7" s="153" t="s">
        <v>541</v>
      </c>
      <c r="B7" s="158"/>
      <c r="C7" s="159"/>
      <c r="D7" s="160">
        <v>144883</v>
      </c>
      <c r="E7" s="161"/>
      <c r="F7" s="162">
        <v>168868</v>
      </c>
      <c r="G7" s="163"/>
      <c r="H7" s="164"/>
    </row>
    <row r="8" spans="1:8" x14ac:dyDescent="0.15">
      <c r="A8" s="165"/>
      <c r="B8" s="166"/>
      <c r="C8" s="167"/>
      <c r="D8" s="168">
        <v>7040</v>
      </c>
      <c r="E8" s="169"/>
      <c r="F8" s="170">
        <v>79360</v>
      </c>
      <c r="G8" s="171"/>
      <c r="H8" s="172"/>
    </row>
    <row r="9" spans="1:8" x14ac:dyDescent="0.15">
      <c r="A9" s="153" t="s">
        <v>542</v>
      </c>
      <c r="B9" s="158"/>
      <c r="C9" s="159"/>
      <c r="D9" s="160">
        <v>265741</v>
      </c>
      <c r="E9" s="161"/>
      <c r="F9" s="162">
        <v>202870</v>
      </c>
      <c r="G9" s="163"/>
      <c r="H9" s="164"/>
    </row>
    <row r="10" spans="1:8" x14ac:dyDescent="0.15">
      <c r="A10" s="165"/>
      <c r="B10" s="166"/>
      <c r="C10" s="167"/>
      <c r="D10" s="168">
        <v>19248</v>
      </c>
      <c r="E10" s="169"/>
      <c r="F10" s="170">
        <v>79735</v>
      </c>
      <c r="G10" s="171"/>
      <c r="H10" s="172"/>
    </row>
    <row r="11" spans="1:8" x14ac:dyDescent="0.15">
      <c r="A11" s="153" t="s">
        <v>543</v>
      </c>
      <c r="B11" s="158"/>
      <c r="C11" s="159"/>
      <c r="D11" s="160">
        <v>158267</v>
      </c>
      <c r="E11" s="161"/>
      <c r="F11" s="162">
        <v>167497</v>
      </c>
      <c r="G11" s="163"/>
      <c r="H11" s="164"/>
    </row>
    <row r="12" spans="1:8" x14ac:dyDescent="0.15">
      <c r="A12" s="165"/>
      <c r="B12" s="166"/>
      <c r="C12" s="173"/>
      <c r="D12" s="168">
        <v>6529</v>
      </c>
      <c r="E12" s="169"/>
      <c r="F12" s="170">
        <v>82571</v>
      </c>
      <c r="G12" s="171"/>
      <c r="H12" s="172"/>
    </row>
    <row r="13" spans="1:8" x14ac:dyDescent="0.15">
      <c r="A13" s="153"/>
      <c r="B13" s="158"/>
      <c r="C13" s="174"/>
      <c r="D13" s="175">
        <v>162771</v>
      </c>
      <c r="E13" s="176"/>
      <c r="F13" s="177">
        <v>175421</v>
      </c>
      <c r="G13" s="178"/>
      <c r="H13" s="164"/>
    </row>
    <row r="14" spans="1:8" x14ac:dyDescent="0.15">
      <c r="A14" s="165"/>
      <c r="B14" s="166"/>
      <c r="C14" s="167"/>
      <c r="D14" s="168">
        <v>8164</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8.4600000000000009</v>
      </c>
      <c r="C19" s="179">
        <f>ROUND(VALUE(SUBSTITUTE(実質収支比率等に係る経年分析!G$48,"▲","-")),2)</f>
        <v>8.76</v>
      </c>
      <c r="D19" s="179">
        <f>ROUND(VALUE(SUBSTITUTE(実質収支比率等に係る経年分析!H$48,"▲","-")),2)</f>
        <v>9.65</v>
      </c>
      <c r="E19" s="179">
        <f>ROUND(VALUE(SUBSTITUTE(実質収支比率等に係る経年分析!I$48,"▲","-")),2)</f>
        <v>6.1</v>
      </c>
      <c r="F19" s="179">
        <f>ROUND(VALUE(SUBSTITUTE(実質収支比率等に係る経年分析!J$48,"▲","-")),2)</f>
        <v>7.73</v>
      </c>
    </row>
    <row r="20" spans="1:11" x14ac:dyDescent="0.15">
      <c r="A20" s="179" t="s">
        <v>55</v>
      </c>
      <c r="B20" s="179">
        <f>ROUND(VALUE(SUBSTITUTE(実質収支比率等に係る経年分析!F$47,"▲","-")),2)</f>
        <v>12.77</v>
      </c>
      <c r="C20" s="179">
        <f>ROUND(VALUE(SUBSTITUTE(実質収支比率等に係る経年分析!G$47,"▲","-")),2)</f>
        <v>16.2</v>
      </c>
      <c r="D20" s="179">
        <f>ROUND(VALUE(SUBSTITUTE(実質収支比率等に係る経年分析!H$47,"▲","-")),2)</f>
        <v>16.63</v>
      </c>
      <c r="E20" s="179">
        <f>ROUND(VALUE(SUBSTITUTE(実質収支比率等に係る経年分析!I$47,"▲","-")),2)</f>
        <v>16.39</v>
      </c>
      <c r="F20" s="179">
        <f>ROUND(VALUE(SUBSTITUTE(実質収支比率等に係る経年分析!J$47,"▲","-")),2)</f>
        <v>17.38</v>
      </c>
    </row>
    <row r="21" spans="1:11" x14ac:dyDescent="0.15">
      <c r="A21" s="179" t="s">
        <v>56</v>
      </c>
      <c r="B21" s="179">
        <f>IF(ISNUMBER(VALUE(SUBSTITUTE(実質収支比率等に係る経年分析!F$49,"▲","-"))),ROUND(VALUE(SUBSTITUTE(実質収支比率等に係る経年分析!F$49,"▲","-")),2),NA())</f>
        <v>3.56</v>
      </c>
      <c r="C21" s="179">
        <f>IF(ISNUMBER(VALUE(SUBSTITUTE(実質収支比率等に係る経年分析!G$49,"▲","-"))),ROUND(VALUE(SUBSTITUTE(実質収支比率等に係る経年分析!G$49,"▲","-")),2),NA())</f>
        <v>4.2300000000000004</v>
      </c>
      <c r="D21" s="179">
        <f>IF(ISNUMBER(VALUE(SUBSTITUTE(実質収支比率等に係る経年分析!H$49,"▲","-"))),ROUND(VALUE(SUBSTITUTE(実質収支比率等に係る経年分析!H$49,"▲","-")),2),NA())</f>
        <v>1.07</v>
      </c>
      <c r="E21" s="179">
        <f>IF(ISNUMBER(VALUE(SUBSTITUTE(実質収支比率等に係る経年分析!I$49,"▲","-"))),ROUND(VALUE(SUBSTITUTE(実質収支比率等に係る経年分析!I$49,"▲","-")),2),NA())</f>
        <v>-3.39</v>
      </c>
      <c r="F21" s="179">
        <f>IF(ISNUMBER(VALUE(SUBSTITUTE(実質収支比率等に係る経年分析!J$49,"▲","-"))),ROUND(VALUE(SUBSTITUTE(実質収支比率等に係る経年分析!J$49,"▲","-")),2),NA())</f>
        <v>1.79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8.4499999999999993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8.76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9.65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7.73</v>
      </c>
    </row>
    <row r="35" spans="1:16" x14ac:dyDescent="0.15">
      <c r="A35" s="180" t="str">
        <f>IF(連結実質赤字比率に係る赤字・黒字の構成分析!C$35="",NA(),連結実質赤字比率に係る赤字・黒字の構成分析!C$35)</f>
        <v>国民健康保険特別会計</v>
      </c>
      <c r="B35" s="180">
        <f>IF(ROUND(VALUE(SUBSTITUTE(連結実質赤字比率に係る赤字・黒字の構成分析!F$35,"▲", "-")), 2) &lt; 0, ABS(ROUND(VALUE(SUBSTITUTE(連結実質赤字比率に係る赤字・黒字の構成分析!F$35,"▲", "-")), 2)), NA())</f>
        <v>9.92</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9.0299999999999994</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6.42</v>
      </c>
      <c r="G35" s="180" t="e">
        <f>IF(ROUND(VALUE(SUBSTITUTE(連結実質赤字比率に係る赤字・黒字の構成分析!H$35,"▲", "-")), 2) &gt;= 0, ABS(ROUND(VALUE(SUBSTITUTE(連結実質赤字比率に係る赤字・黒字の構成分析!H$35,"▲", "-")), 2)), NA())</f>
        <v>#N/A</v>
      </c>
      <c r="H35" s="180">
        <f>IF(ROUND(VALUE(SUBSTITUTE(連結実質赤字比率に係る赤字・黒字の構成分析!I$35,"▲", "-")), 2) &lt; 0, ABS(ROUND(VALUE(SUBSTITUTE(連結実質赤字比率に係る赤字・黒字の構成分析!I$35,"▲", "-")), 2)), NA())</f>
        <v>4.1500000000000004</v>
      </c>
      <c r="I35" s="180" t="e">
        <f>IF(ROUND(VALUE(SUBSTITUTE(連結実質赤字比率に係る赤字・黒字の構成分析!I$35,"▲", "-")), 2) &gt;= 0, ABS(ROUND(VALUE(SUBSTITUTE(連結実質赤字比率に係る赤字・黒字の構成分析!I$35,"▲", "-")), 2)), NA())</f>
        <v>#N/A</v>
      </c>
      <c r="J35" s="180">
        <f>IF(ROUND(VALUE(SUBSTITUTE(連結実質赤字比率に係る赤字・黒字の構成分析!J$35,"▲", "-")), 2) &lt; 0, ABS(ROUND(VALUE(SUBSTITUTE(連結実質赤字比率に係る赤字・黒字の構成分析!J$35,"▲", "-")), 2)), NA())</f>
        <v>1.29</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1.46</v>
      </c>
      <c r="J36" s="180">
        <f>IF(ROUND(VALUE(SUBSTITUTE(連結実質赤字比率に係る赤字・黒字の構成分析!J$34,"▲", "-")), 2) &lt; 0, ABS(ROUND(VALUE(SUBSTITUTE(連結実質赤字比率に係る赤字・黒字の構成分析!J$34,"▲", "-")), 2)), NA())</f>
        <v>3.66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293</v>
      </c>
      <c r="E42" s="181"/>
      <c r="F42" s="181"/>
      <c r="G42" s="181">
        <f>'実質公債費比率（分子）の構造'!L$52</f>
        <v>265</v>
      </c>
      <c r="H42" s="181"/>
      <c r="I42" s="181"/>
      <c r="J42" s="181">
        <f>'実質公債費比率（分子）の構造'!M$52</f>
        <v>273</v>
      </c>
      <c r="K42" s="181"/>
      <c r="L42" s="181"/>
      <c r="M42" s="181">
        <f>'実質公債費比率（分子）の構造'!N$52</f>
        <v>282</v>
      </c>
      <c r="N42" s="181"/>
      <c r="O42" s="181"/>
      <c r="P42" s="181">
        <f>'実質公債費比率（分子）の構造'!O$52</f>
        <v>302</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11</v>
      </c>
      <c r="C44" s="181"/>
      <c r="D44" s="181"/>
      <c r="E44" s="181">
        <f>'実質公債費比率（分子）の構造'!L$50</f>
        <v>11</v>
      </c>
      <c r="F44" s="181"/>
      <c r="G44" s="181"/>
      <c r="H44" s="181">
        <f>'実質公債費比率（分子）の構造'!M$50</f>
        <v>11</v>
      </c>
      <c r="I44" s="181"/>
      <c r="J44" s="181"/>
      <c r="K44" s="181">
        <f>'実質公債費比率（分子）の構造'!N$50</f>
        <v>11</v>
      </c>
      <c r="L44" s="181"/>
      <c r="M44" s="181"/>
      <c r="N44" s="181">
        <f>'実質公債費比率（分子）の構造'!O$50</f>
        <v>11</v>
      </c>
      <c r="O44" s="181"/>
      <c r="P44" s="181"/>
    </row>
    <row r="45" spans="1:16" x14ac:dyDescent="0.15">
      <c r="A45" s="181" t="s">
        <v>66</v>
      </c>
      <c r="B45" s="181">
        <f>'実質公債費比率（分子）の構造'!K$49</f>
        <v>21</v>
      </c>
      <c r="C45" s="181"/>
      <c r="D45" s="181"/>
      <c r="E45" s="181">
        <f>'実質公債費比率（分子）の構造'!L$49</f>
        <v>48</v>
      </c>
      <c r="F45" s="181"/>
      <c r="G45" s="181"/>
      <c r="H45" s="181">
        <f>'実質公債費比率（分子）の構造'!M$49</f>
        <v>59</v>
      </c>
      <c r="I45" s="181"/>
      <c r="J45" s="181"/>
      <c r="K45" s="181">
        <f>'実質公債費比率（分子）の構造'!N$49</f>
        <v>67</v>
      </c>
      <c r="L45" s="181"/>
      <c r="M45" s="181"/>
      <c r="N45" s="181">
        <f>'実質公債費比率（分子）の構造'!O$49</f>
        <v>82</v>
      </c>
      <c r="O45" s="181"/>
      <c r="P45" s="181"/>
    </row>
    <row r="46" spans="1:16" x14ac:dyDescent="0.15">
      <c r="A46" s="181" t="s">
        <v>67</v>
      </c>
      <c r="B46" s="181">
        <f>'実質公債費比率（分子）の構造'!K$48</f>
        <v>23</v>
      </c>
      <c r="C46" s="181"/>
      <c r="D46" s="181"/>
      <c r="E46" s="181">
        <f>'実質公債費比率（分子）の構造'!L$48</f>
        <v>40</v>
      </c>
      <c r="F46" s="181"/>
      <c r="G46" s="181"/>
      <c r="H46" s="181">
        <f>'実質公債費比率（分子）の構造'!M$48</f>
        <v>30</v>
      </c>
      <c r="I46" s="181"/>
      <c r="J46" s="181"/>
      <c r="K46" s="181">
        <f>'実質公債費比率（分子）の構造'!N$48</f>
        <v>32</v>
      </c>
      <c r="L46" s="181"/>
      <c r="M46" s="181"/>
      <c r="N46" s="181">
        <f>'実質公債費比率（分子）の構造'!O$48</f>
        <v>30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511</v>
      </c>
      <c r="C49" s="181"/>
      <c r="D49" s="181"/>
      <c r="E49" s="181">
        <f>'実質公債費比率（分子）の構造'!L$45</f>
        <v>455</v>
      </c>
      <c r="F49" s="181"/>
      <c r="G49" s="181"/>
      <c r="H49" s="181">
        <f>'実質公債費比率（分子）の構造'!M$45</f>
        <v>445</v>
      </c>
      <c r="I49" s="181"/>
      <c r="J49" s="181"/>
      <c r="K49" s="181">
        <f>'実質公債費比率（分子）の構造'!N$45</f>
        <v>451</v>
      </c>
      <c r="L49" s="181"/>
      <c r="M49" s="181"/>
      <c r="N49" s="181">
        <f>'実質公債費比率（分子）の構造'!O$45</f>
        <v>423</v>
      </c>
      <c r="O49" s="181"/>
      <c r="P49" s="181"/>
    </row>
    <row r="50" spans="1:16" x14ac:dyDescent="0.15">
      <c r="A50" s="181" t="s">
        <v>71</v>
      </c>
      <c r="B50" s="181" t="e">
        <f>NA()</f>
        <v>#N/A</v>
      </c>
      <c r="C50" s="181">
        <f>IF(ISNUMBER('実質公債費比率（分子）の構造'!K$53),'実質公債費比率（分子）の構造'!K$53,NA())</f>
        <v>274</v>
      </c>
      <c r="D50" s="181" t="e">
        <f>NA()</f>
        <v>#N/A</v>
      </c>
      <c r="E50" s="181" t="e">
        <f>NA()</f>
        <v>#N/A</v>
      </c>
      <c r="F50" s="181">
        <f>IF(ISNUMBER('実質公債費比率（分子）の構造'!L$53),'実質公債費比率（分子）の構造'!L$53,NA())</f>
        <v>290</v>
      </c>
      <c r="G50" s="181" t="e">
        <f>NA()</f>
        <v>#N/A</v>
      </c>
      <c r="H50" s="181" t="e">
        <f>NA()</f>
        <v>#N/A</v>
      </c>
      <c r="I50" s="181">
        <f>IF(ISNUMBER('実質公債費比率（分子）の構造'!M$53),'実質公債費比率（分子）の構造'!M$53,NA())</f>
        <v>273</v>
      </c>
      <c r="J50" s="181" t="e">
        <f>NA()</f>
        <v>#N/A</v>
      </c>
      <c r="K50" s="181" t="e">
        <f>NA()</f>
        <v>#N/A</v>
      </c>
      <c r="L50" s="181">
        <f>IF(ISNUMBER('実質公債費比率（分子）の構造'!N$53),'実質公債費比率（分子）の構造'!N$53,NA())</f>
        <v>279</v>
      </c>
      <c r="M50" s="181" t="e">
        <f>NA()</f>
        <v>#N/A</v>
      </c>
      <c r="N50" s="181" t="e">
        <f>NA()</f>
        <v>#N/A</v>
      </c>
      <c r="O50" s="181">
        <f>IF(ISNUMBER('実質公債費比率（分子）の構造'!O$53),'実質公債費比率（分子）の構造'!O$53,NA())</f>
        <v>244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3134</v>
      </c>
      <c r="E56" s="180"/>
      <c r="F56" s="180"/>
      <c r="G56" s="180">
        <f>'将来負担比率（分子）の構造'!J$52</f>
        <v>3131</v>
      </c>
      <c r="H56" s="180"/>
      <c r="I56" s="180"/>
      <c r="J56" s="180">
        <f>'将来負担比率（分子）の構造'!K$52</f>
        <v>3043</v>
      </c>
      <c r="K56" s="180"/>
      <c r="L56" s="180"/>
      <c r="M56" s="180">
        <f>'将来負担比率（分子）の構造'!L$52</f>
        <v>2964</v>
      </c>
      <c r="N56" s="180"/>
      <c r="O56" s="180"/>
      <c r="P56" s="180">
        <f>'将来負担比率（分子）の構造'!M$52</f>
        <v>2957</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f>'将来負担比率（分子）の構造'!M$51</f>
        <v>152</v>
      </c>
    </row>
    <row r="58" spans="1:16" x14ac:dyDescent="0.15">
      <c r="A58" s="180" t="s">
        <v>41</v>
      </c>
      <c r="B58" s="180"/>
      <c r="C58" s="180"/>
      <c r="D58" s="180">
        <f>'将来負担比率（分子）の構造'!I$50</f>
        <v>819</v>
      </c>
      <c r="E58" s="180"/>
      <c r="F58" s="180"/>
      <c r="G58" s="180">
        <f>'将来負担比率（分子）の構造'!J$50</f>
        <v>1134</v>
      </c>
      <c r="H58" s="180"/>
      <c r="I58" s="180"/>
      <c r="J58" s="180">
        <f>'将来負担比率（分子）の構造'!K$50</f>
        <v>1256</v>
      </c>
      <c r="K58" s="180"/>
      <c r="L58" s="180"/>
      <c r="M58" s="180">
        <f>'将来負担比率（分子）の構造'!L$50</f>
        <v>1420</v>
      </c>
      <c r="N58" s="180"/>
      <c r="O58" s="180"/>
      <c r="P58" s="180">
        <f>'将来負担比率（分子）の構造'!M$50</f>
        <v>1766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439</v>
      </c>
      <c r="C62" s="180"/>
      <c r="D62" s="180"/>
      <c r="E62" s="180">
        <f>'将来負担比率（分子）の構造'!J$45</f>
        <v>331</v>
      </c>
      <c r="F62" s="180"/>
      <c r="G62" s="180"/>
      <c r="H62" s="180">
        <f>'将来負担比率（分子）の構造'!K$45</f>
        <v>199</v>
      </c>
      <c r="I62" s="180"/>
      <c r="J62" s="180"/>
      <c r="K62" s="180">
        <f>'将来負担比率（分子）の構造'!L$45</f>
        <v>165</v>
      </c>
      <c r="L62" s="180"/>
      <c r="M62" s="180"/>
      <c r="N62" s="180">
        <f>'将来負担比率（分子）の構造'!M$45</f>
        <v>159</v>
      </c>
      <c r="O62" s="180"/>
      <c r="P62" s="180"/>
    </row>
    <row r="63" spans="1:16" x14ac:dyDescent="0.15">
      <c r="A63" s="180" t="s">
        <v>34</v>
      </c>
      <c r="B63" s="180">
        <f>'将来負担比率（分子）の構造'!I$44</f>
        <v>658</v>
      </c>
      <c r="C63" s="180"/>
      <c r="D63" s="180"/>
      <c r="E63" s="180">
        <f>'将来負担比率（分子）の構造'!J$44</f>
        <v>635</v>
      </c>
      <c r="F63" s="180"/>
      <c r="G63" s="180"/>
      <c r="H63" s="180">
        <f>'将来負担比率（分子）の構造'!K$44</f>
        <v>603</v>
      </c>
      <c r="I63" s="180"/>
      <c r="J63" s="180"/>
      <c r="K63" s="180">
        <f>'将来負担比率（分子）の構造'!L$44</f>
        <v>553</v>
      </c>
      <c r="L63" s="180"/>
      <c r="M63" s="180"/>
      <c r="N63" s="180">
        <f>'将来負担比率（分子）の構造'!M$44</f>
        <v>483</v>
      </c>
      <c r="O63" s="180"/>
      <c r="P63" s="180"/>
    </row>
    <row r="64" spans="1:16" x14ac:dyDescent="0.15">
      <c r="A64" s="180" t="s">
        <v>33</v>
      </c>
      <c r="B64" s="180">
        <f>'将来負担比率（分子）の構造'!I$43</f>
        <v>612</v>
      </c>
      <c r="C64" s="180"/>
      <c r="D64" s="180"/>
      <c r="E64" s="180">
        <f>'将来負担比率（分子）の構造'!J$43</f>
        <v>753</v>
      </c>
      <c r="F64" s="180"/>
      <c r="G64" s="180"/>
      <c r="H64" s="180">
        <f>'将来負担比率（分子）の構造'!K$43</f>
        <v>796</v>
      </c>
      <c r="I64" s="180"/>
      <c r="J64" s="180"/>
      <c r="K64" s="180">
        <f>'将来負担比率（分子）の構造'!L$43</f>
        <v>972</v>
      </c>
      <c r="L64" s="180"/>
      <c r="M64" s="180"/>
      <c r="N64" s="180">
        <f>'将来負担比率（分子）の構造'!M$43</f>
        <v>957</v>
      </c>
      <c r="O64" s="180"/>
      <c r="P64" s="180"/>
    </row>
    <row r="65" spans="1:16" x14ac:dyDescent="0.15">
      <c r="A65" s="180" t="s">
        <v>32</v>
      </c>
      <c r="B65" s="180">
        <f>'将来負担比率（分子）の構造'!I$42</f>
        <v>103</v>
      </c>
      <c r="C65" s="180"/>
      <c r="D65" s="180"/>
      <c r="E65" s="180">
        <f>'将来負担比率（分子）の構造'!J$42</f>
        <v>92</v>
      </c>
      <c r="F65" s="180"/>
      <c r="G65" s="180"/>
      <c r="H65" s="180">
        <f>'将来負担比率（分子）の構造'!K$42</f>
        <v>80</v>
      </c>
      <c r="I65" s="180"/>
      <c r="J65" s="180"/>
      <c r="K65" s="180">
        <f>'将来負担比率（分子）の構造'!L$42</f>
        <v>69</v>
      </c>
      <c r="L65" s="180"/>
      <c r="M65" s="180"/>
      <c r="N65" s="180">
        <f>'将来負担比率（分子）の構造'!M$42</f>
        <v>58</v>
      </c>
      <c r="O65" s="180"/>
      <c r="P65" s="180"/>
    </row>
    <row r="66" spans="1:16" x14ac:dyDescent="0.15">
      <c r="A66" s="180" t="s">
        <v>31</v>
      </c>
      <c r="B66" s="180">
        <f>'将来負担比率（分子）の構造'!I$41</f>
        <v>3296</v>
      </c>
      <c r="C66" s="180"/>
      <c r="D66" s="180"/>
      <c r="E66" s="180">
        <f>'将来負担比率（分子）の構造'!J$41</f>
        <v>3154</v>
      </c>
      <c r="F66" s="180"/>
      <c r="G66" s="180"/>
      <c r="H66" s="180">
        <f>'将来負担比率（分子）の構造'!K$41</f>
        <v>3104</v>
      </c>
      <c r="I66" s="180"/>
      <c r="J66" s="180"/>
      <c r="K66" s="180">
        <f>'将来負担比率（分子）の構造'!L$41</f>
        <v>3085</v>
      </c>
      <c r="L66" s="180"/>
      <c r="M66" s="180"/>
      <c r="N66" s="180">
        <f>'将来負担比率（分子）の構造'!M$41</f>
        <v>3024</v>
      </c>
      <c r="O66" s="180"/>
      <c r="P66" s="180"/>
    </row>
    <row r="67" spans="1:16" x14ac:dyDescent="0.15">
      <c r="A67" s="180" t="s">
        <v>75</v>
      </c>
      <c r="B67" s="180" t="e">
        <f>NA()</f>
        <v>#N/A</v>
      </c>
      <c r="C67" s="180">
        <f>IF(ISNUMBER('将来負担比率（分子）の構造'!I$53), IF('将来負担比率（分子）の構造'!I$53 &lt; 0, 0, '将来負担比率（分子）の構造'!I$53), NA())</f>
        <v>1155</v>
      </c>
      <c r="D67" s="180" t="e">
        <f>NA()</f>
        <v>#N/A</v>
      </c>
      <c r="E67" s="180" t="e">
        <f>NA()</f>
        <v>#N/A</v>
      </c>
      <c r="F67" s="180">
        <f>IF(ISNUMBER('将来負担比率（分子）の構造'!J$53), IF('将来負担比率（分子）の構造'!J$53 &lt; 0, 0, '将来負担比率（分子）の構造'!J$53), NA())</f>
        <v>701</v>
      </c>
      <c r="G67" s="180" t="e">
        <f>NA()</f>
        <v>#N/A</v>
      </c>
      <c r="H67" s="180" t="e">
        <f>NA()</f>
        <v>#N/A</v>
      </c>
      <c r="I67" s="180">
        <f>IF(ISNUMBER('将来負担比率（分子）の構造'!K$53), IF('将来負担比率（分子）の構造'!K$53 &lt; 0, 0, '将来負担比率（分子）の構造'!K$53), NA())</f>
        <v>483</v>
      </c>
      <c r="J67" s="180" t="e">
        <f>NA()</f>
        <v>#N/A</v>
      </c>
      <c r="K67" s="180" t="e">
        <f>NA()</f>
        <v>#N/A</v>
      </c>
      <c r="L67" s="180">
        <f>IF(ISNUMBER('将来負担比率（分子）の構造'!L$53), IF('将来負担比率（分子）の構造'!L$53 &lt; 0, 0, '将来負担比率（分子）の構造'!L$53), NA())</f>
        <v>458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509</v>
      </c>
      <c r="C72" s="184">
        <f>基金残高に係る経年分析!G55</f>
        <v>510</v>
      </c>
      <c r="D72" s="184">
        <f>基金残高に係る経年分析!H55</f>
        <v>521</v>
      </c>
    </row>
    <row r="73" spans="1:16" x14ac:dyDescent="0.15">
      <c r="A73" s="183" t="s">
        <v>78</v>
      </c>
      <c r="B73" s="184">
        <f>基金残高に係る経年分析!F56</f>
        <v>38</v>
      </c>
      <c r="C73" s="184">
        <f>基金残高に係る経年分析!G56</f>
        <v>38</v>
      </c>
      <c r="D73" s="184">
        <f>基金残高に係る経年分析!H56</f>
        <v>38</v>
      </c>
    </row>
    <row r="74" spans="1:16" x14ac:dyDescent="0.15">
      <c r="A74" s="183" t="s">
        <v>79</v>
      </c>
      <c r="B74" s="184">
        <f>基金残高に係る経年分析!F57</f>
        <v>708</v>
      </c>
      <c r="C74" s="184">
        <f>基金残高に係る経年分析!G57</f>
        <v>872</v>
      </c>
      <c r="D74" s="184">
        <f>基金残高に係る経年分析!H57</f>
        <v>1206</v>
      </c>
    </row>
  </sheetData>
  <sheetProtection algorithmName="SHA-512" hashValue="Px7WqR4tplVBZrBRsrWmV0cZA+vAcMpAnLFlfduKrmF1OCA2ThA7/KohC4usoyorfuNSvMQfxcNJQimx64fkAw==" saltValue="svWbEThqeN2ivbjF8SJB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215</v>
      </c>
      <c r="DI1" s="756"/>
      <c r="DJ1" s="756"/>
      <c r="DK1" s="756"/>
      <c r="DL1" s="756"/>
      <c r="DM1" s="756"/>
      <c r="DN1" s="757"/>
      <c r="DO1" s="225"/>
      <c r="DP1" s="755" t="s">
        <v>216</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218</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219</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220</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221</v>
      </c>
      <c r="S4" s="698"/>
      <c r="T4" s="698"/>
      <c r="U4" s="698"/>
      <c r="V4" s="698"/>
      <c r="W4" s="698"/>
      <c r="X4" s="698"/>
      <c r="Y4" s="699"/>
      <c r="Z4" s="697" t="s">
        <v>222</v>
      </c>
      <c r="AA4" s="698"/>
      <c r="AB4" s="698"/>
      <c r="AC4" s="699"/>
      <c r="AD4" s="697" t="s">
        <v>223</v>
      </c>
      <c r="AE4" s="698"/>
      <c r="AF4" s="698"/>
      <c r="AG4" s="698"/>
      <c r="AH4" s="698"/>
      <c r="AI4" s="698"/>
      <c r="AJ4" s="698"/>
      <c r="AK4" s="699"/>
      <c r="AL4" s="697" t="s">
        <v>222</v>
      </c>
      <c r="AM4" s="698"/>
      <c r="AN4" s="698"/>
      <c r="AO4" s="699"/>
      <c r="AP4" s="758" t="s">
        <v>224</v>
      </c>
      <c r="AQ4" s="758"/>
      <c r="AR4" s="758"/>
      <c r="AS4" s="758"/>
      <c r="AT4" s="758"/>
      <c r="AU4" s="758"/>
      <c r="AV4" s="758"/>
      <c r="AW4" s="758"/>
      <c r="AX4" s="758"/>
      <c r="AY4" s="758"/>
      <c r="AZ4" s="758"/>
      <c r="BA4" s="758"/>
      <c r="BB4" s="758"/>
      <c r="BC4" s="758"/>
      <c r="BD4" s="758"/>
      <c r="BE4" s="758"/>
      <c r="BF4" s="758"/>
      <c r="BG4" s="758" t="s">
        <v>225</v>
      </c>
      <c r="BH4" s="758"/>
      <c r="BI4" s="758"/>
      <c r="BJ4" s="758"/>
      <c r="BK4" s="758"/>
      <c r="BL4" s="758"/>
      <c r="BM4" s="758"/>
      <c r="BN4" s="758"/>
      <c r="BO4" s="758" t="s">
        <v>222</v>
      </c>
      <c r="BP4" s="758"/>
      <c r="BQ4" s="758"/>
      <c r="BR4" s="758"/>
      <c r="BS4" s="758" t="s">
        <v>226</v>
      </c>
      <c r="BT4" s="758"/>
      <c r="BU4" s="758"/>
      <c r="BV4" s="758"/>
      <c r="BW4" s="758"/>
      <c r="BX4" s="758"/>
      <c r="BY4" s="758"/>
      <c r="BZ4" s="758"/>
      <c r="CA4" s="758"/>
      <c r="CB4" s="758"/>
      <c r="CD4" s="740" t="s">
        <v>227</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228</v>
      </c>
      <c r="C5" s="723"/>
      <c r="D5" s="723"/>
      <c r="E5" s="723"/>
      <c r="F5" s="723"/>
      <c r="G5" s="723"/>
      <c r="H5" s="723"/>
      <c r="I5" s="723"/>
      <c r="J5" s="723"/>
      <c r="K5" s="723"/>
      <c r="L5" s="723"/>
      <c r="M5" s="723"/>
      <c r="N5" s="723"/>
      <c r="O5" s="723"/>
      <c r="P5" s="723"/>
      <c r="Q5" s="724"/>
      <c r="R5" s="688">
        <v>687043</v>
      </c>
      <c r="S5" s="689"/>
      <c r="T5" s="689"/>
      <c r="U5" s="689"/>
      <c r="V5" s="689"/>
      <c r="W5" s="689"/>
      <c r="X5" s="689"/>
      <c r="Y5" s="735"/>
      <c r="Z5" s="753">
        <v>9.6</v>
      </c>
      <c r="AA5" s="753"/>
      <c r="AB5" s="753"/>
      <c r="AC5" s="753"/>
      <c r="AD5" s="754">
        <v>686596</v>
      </c>
      <c r="AE5" s="754"/>
      <c r="AF5" s="754"/>
      <c r="AG5" s="754"/>
      <c r="AH5" s="754"/>
      <c r="AI5" s="754"/>
      <c r="AJ5" s="754"/>
      <c r="AK5" s="754"/>
      <c r="AL5" s="736">
        <v>23.7</v>
      </c>
      <c r="AM5" s="705"/>
      <c r="AN5" s="705"/>
      <c r="AO5" s="737"/>
      <c r="AP5" s="722" t="s">
        <v>229</v>
      </c>
      <c r="AQ5" s="723"/>
      <c r="AR5" s="723"/>
      <c r="AS5" s="723"/>
      <c r="AT5" s="723"/>
      <c r="AU5" s="723"/>
      <c r="AV5" s="723"/>
      <c r="AW5" s="723"/>
      <c r="AX5" s="723"/>
      <c r="AY5" s="723"/>
      <c r="AZ5" s="723"/>
      <c r="BA5" s="723"/>
      <c r="BB5" s="723"/>
      <c r="BC5" s="723"/>
      <c r="BD5" s="723"/>
      <c r="BE5" s="723"/>
      <c r="BF5" s="724"/>
      <c r="BG5" s="629">
        <v>687043</v>
      </c>
      <c r="BH5" s="630"/>
      <c r="BI5" s="630"/>
      <c r="BJ5" s="630"/>
      <c r="BK5" s="630"/>
      <c r="BL5" s="630"/>
      <c r="BM5" s="630"/>
      <c r="BN5" s="631"/>
      <c r="BO5" s="685">
        <v>100</v>
      </c>
      <c r="BP5" s="685"/>
      <c r="BQ5" s="685"/>
      <c r="BR5" s="685"/>
      <c r="BS5" s="686" t="s">
        <v>129</v>
      </c>
      <c r="BT5" s="686"/>
      <c r="BU5" s="686"/>
      <c r="BV5" s="686"/>
      <c r="BW5" s="686"/>
      <c r="BX5" s="686"/>
      <c r="BY5" s="686"/>
      <c r="BZ5" s="686"/>
      <c r="CA5" s="686"/>
      <c r="CB5" s="727"/>
      <c r="CD5" s="740" t="s">
        <v>224</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222</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6" t="s">
        <v>233</v>
      </c>
      <c r="C6" s="627"/>
      <c r="D6" s="627"/>
      <c r="E6" s="627"/>
      <c r="F6" s="627"/>
      <c r="G6" s="627"/>
      <c r="H6" s="627"/>
      <c r="I6" s="627"/>
      <c r="J6" s="627"/>
      <c r="K6" s="627"/>
      <c r="L6" s="627"/>
      <c r="M6" s="627"/>
      <c r="N6" s="627"/>
      <c r="O6" s="627"/>
      <c r="P6" s="627"/>
      <c r="Q6" s="628"/>
      <c r="R6" s="629">
        <v>46589</v>
      </c>
      <c r="S6" s="630"/>
      <c r="T6" s="630"/>
      <c r="U6" s="630"/>
      <c r="V6" s="630"/>
      <c r="W6" s="630"/>
      <c r="X6" s="630"/>
      <c r="Y6" s="631"/>
      <c r="Z6" s="685">
        <v>0.6</v>
      </c>
      <c r="AA6" s="685"/>
      <c r="AB6" s="685"/>
      <c r="AC6" s="685"/>
      <c r="AD6" s="686">
        <v>46589</v>
      </c>
      <c r="AE6" s="686"/>
      <c r="AF6" s="686"/>
      <c r="AG6" s="686"/>
      <c r="AH6" s="686"/>
      <c r="AI6" s="686"/>
      <c r="AJ6" s="686"/>
      <c r="AK6" s="686"/>
      <c r="AL6" s="632">
        <v>1.6</v>
      </c>
      <c r="AM6" s="633"/>
      <c r="AN6" s="633"/>
      <c r="AO6" s="687"/>
      <c r="AP6" s="626" t="s">
        <v>234</v>
      </c>
      <c r="AQ6" s="627"/>
      <c r="AR6" s="627"/>
      <c r="AS6" s="627"/>
      <c r="AT6" s="627"/>
      <c r="AU6" s="627"/>
      <c r="AV6" s="627"/>
      <c r="AW6" s="627"/>
      <c r="AX6" s="627"/>
      <c r="AY6" s="627"/>
      <c r="AZ6" s="627"/>
      <c r="BA6" s="627"/>
      <c r="BB6" s="627"/>
      <c r="BC6" s="627"/>
      <c r="BD6" s="627"/>
      <c r="BE6" s="627"/>
      <c r="BF6" s="628"/>
      <c r="BG6" s="629">
        <v>687043</v>
      </c>
      <c r="BH6" s="630"/>
      <c r="BI6" s="630"/>
      <c r="BJ6" s="630"/>
      <c r="BK6" s="630"/>
      <c r="BL6" s="630"/>
      <c r="BM6" s="630"/>
      <c r="BN6" s="631"/>
      <c r="BO6" s="685">
        <v>100</v>
      </c>
      <c r="BP6" s="685"/>
      <c r="BQ6" s="685"/>
      <c r="BR6" s="685"/>
      <c r="BS6" s="686" t="s">
        <v>235</v>
      </c>
      <c r="BT6" s="686"/>
      <c r="BU6" s="686"/>
      <c r="BV6" s="686"/>
      <c r="BW6" s="686"/>
      <c r="BX6" s="686"/>
      <c r="BY6" s="686"/>
      <c r="BZ6" s="686"/>
      <c r="CA6" s="686"/>
      <c r="CB6" s="727"/>
      <c r="CD6" s="694" t="s">
        <v>236</v>
      </c>
      <c r="CE6" s="695"/>
      <c r="CF6" s="695"/>
      <c r="CG6" s="695"/>
      <c r="CH6" s="695"/>
      <c r="CI6" s="695"/>
      <c r="CJ6" s="695"/>
      <c r="CK6" s="695"/>
      <c r="CL6" s="695"/>
      <c r="CM6" s="695"/>
      <c r="CN6" s="695"/>
      <c r="CO6" s="695"/>
      <c r="CP6" s="695"/>
      <c r="CQ6" s="696"/>
      <c r="CR6" s="629">
        <v>71200</v>
      </c>
      <c r="CS6" s="630"/>
      <c r="CT6" s="630"/>
      <c r="CU6" s="630"/>
      <c r="CV6" s="630"/>
      <c r="CW6" s="630"/>
      <c r="CX6" s="630"/>
      <c r="CY6" s="631"/>
      <c r="CZ6" s="736">
        <v>1</v>
      </c>
      <c r="DA6" s="705"/>
      <c r="DB6" s="705"/>
      <c r="DC6" s="739"/>
      <c r="DD6" s="617" t="s">
        <v>129</v>
      </c>
      <c r="DE6" s="630"/>
      <c r="DF6" s="630"/>
      <c r="DG6" s="630"/>
      <c r="DH6" s="630"/>
      <c r="DI6" s="630"/>
      <c r="DJ6" s="630"/>
      <c r="DK6" s="630"/>
      <c r="DL6" s="630"/>
      <c r="DM6" s="630"/>
      <c r="DN6" s="630"/>
      <c r="DO6" s="630"/>
      <c r="DP6" s="631"/>
      <c r="DQ6" s="617">
        <v>71200</v>
      </c>
      <c r="DR6" s="630"/>
      <c r="DS6" s="630"/>
      <c r="DT6" s="630"/>
      <c r="DU6" s="630"/>
      <c r="DV6" s="630"/>
      <c r="DW6" s="630"/>
      <c r="DX6" s="630"/>
      <c r="DY6" s="630"/>
      <c r="DZ6" s="630"/>
      <c r="EA6" s="630"/>
      <c r="EB6" s="630"/>
      <c r="EC6" s="666"/>
    </row>
    <row r="7" spans="2:143" ht="11.25" customHeight="1" x14ac:dyDescent="0.15">
      <c r="B7" s="626" t="s">
        <v>237</v>
      </c>
      <c r="C7" s="627"/>
      <c r="D7" s="627"/>
      <c r="E7" s="627"/>
      <c r="F7" s="627"/>
      <c r="G7" s="627"/>
      <c r="H7" s="627"/>
      <c r="I7" s="627"/>
      <c r="J7" s="627"/>
      <c r="K7" s="627"/>
      <c r="L7" s="627"/>
      <c r="M7" s="627"/>
      <c r="N7" s="627"/>
      <c r="O7" s="627"/>
      <c r="P7" s="627"/>
      <c r="Q7" s="628"/>
      <c r="R7" s="629">
        <v>405</v>
      </c>
      <c r="S7" s="630"/>
      <c r="T7" s="630"/>
      <c r="U7" s="630"/>
      <c r="V7" s="630"/>
      <c r="W7" s="630"/>
      <c r="X7" s="630"/>
      <c r="Y7" s="631"/>
      <c r="Z7" s="685">
        <v>0</v>
      </c>
      <c r="AA7" s="685"/>
      <c r="AB7" s="685"/>
      <c r="AC7" s="685"/>
      <c r="AD7" s="686">
        <v>405</v>
      </c>
      <c r="AE7" s="686"/>
      <c r="AF7" s="686"/>
      <c r="AG7" s="686"/>
      <c r="AH7" s="686"/>
      <c r="AI7" s="686"/>
      <c r="AJ7" s="686"/>
      <c r="AK7" s="686"/>
      <c r="AL7" s="632">
        <v>0</v>
      </c>
      <c r="AM7" s="633"/>
      <c r="AN7" s="633"/>
      <c r="AO7" s="687"/>
      <c r="AP7" s="626" t="s">
        <v>238</v>
      </c>
      <c r="AQ7" s="627"/>
      <c r="AR7" s="627"/>
      <c r="AS7" s="627"/>
      <c r="AT7" s="627"/>
      <c r="AU7" s="627"/>
      <c r="AV7" s="627"/>
      <c r="AW7" s="627"/>
      <c r="AX7" s="627"/>
      <c r="AY7" s="627"/>
      <c r="AZ7" s="627"/>
      <c r="BA7" s="627"/>
      <c r="BB7" s="627"/>
      <c r="BC7" s="627"/>
      <c r="BD7" s="627"/>
      <c r="BE7" s="627"/>
      <c r="BF7" s="628"/>
      <c r="BG7" s="629">
        <v>237164</v>
      </c>
      <c r="BH7" s="630"/>
      <c r="BI7" s="630"/>
      <c r="BJ7" s="630"/>
      <c r="BK7" s="630"/>
      <c r="BL7" s="630"/>
      <c r="BM7" s="630"/>
      <c r="BN7" s="631"/>
      <c r="BO7" s="685">
        <v>34.5</v>
      </c>
      <c r="BP7" s="685"/>
      <c r="BQ7" s="685"/>
      <c r="BR7" s="685"/>
      <c r="BS7" s="686" t="s">
        <v>235</v>
      </c>
      <c r="BT7" s="686"/>
      <c r="BU7" s="686"/>
      <c r="BV7" s="686"/>
      <c r="BW7" s="686"/>
      <c r="BX7" s="686"/>
      <c r="BY7" s="686"/>
      <c r="BZ7" s="686"/>
      <c r="CA7" s="686"/>
      <c r="CB7" s="727"/>
      <c r="CD7" s="667" t="s">
        <v>239</v>
      </c>
      <c r="CE7" s="664"/>
      <c r="CF7" s="664"/>
      <c r="CG7" s="664"/>
      <c r="CH7" s="664"/>
      <c r="CI7" s="664"/>
      <c r="CJ7" s="664"/>
      <c r="CK7" s="664"/>
      <c r="CL7" s="664"/>
      <c r="CM7" s="664"/>
      <c r="CN7" s="664"/>
      <c r="CO7" s="664"/>
      <c r="CP7" s="664"/>
      <c r="CQ7" s="665"/>
      <c r="CR7" s="629">
        <v>1443736</v>
      </c>
      <c r="CS7" s="630"/>
      <c r="CT7" s="630"/>
      <c r="CU7" s="630"/>
      <c r="CV7" s="630"/>
      <c r="CW7" s="630"/>
      <c r="CX7" s="630"/>
      <c r="CY7" s="631"/>
      <c r="CZ7" s="685">
        <v>20.8</v>
      </c>
      <c r="DA7" s="685"/>
      <c r="DB7" s="685"/>
      <c r="DC7" s="685"/>
      <c r="DD7" s="617">
        <v>5976</v>
      </c>
      <c r="DE7" s="630"/>
      <c r="DF7" s="630"/>
      <c r="DG7" s="630"/>
      <c r="DH7" s="630"/>
      <c r="DI7" s="630"/>
      <c r="DJ7" s="630"/>
      <c r="DK7" s="630"/>
      <c r="DL7" s="630"/>
      <c r="DM7" s="630"/>
      <c r="DN7" s="630"/>
      <c r="DO7" s="630"/>
      <c r="DP7" s="631"/>
      <c r="DQ7" s="617">
        <v>729120</v>
      </c>
      <c r="DR7" s="630"/>
      <c r="DS7" s="630"/>
      <c r="DT7" s="630"/>
      <c r="DU7" s="630"/>
      <c r="DV7" s="630"/>
      <c r="DW7" s="630"/>
      <c r="DX7" s="630"/>
      <c r="DY7" s="630"/>
      <c r="DZ7" s="630"/>
      <c r="EA7" s="630"/>
      <c r="EB7" s="630"/>
      <c r="EC7" s="666"/>
    </row>
    <row r="8" spans="2:143" ht="11.25" customHeight="1" x14ac:dyDescent="0.15">
      <c r="B8" s="626" t="s">
        <v>240</v>
      </c>
      <c r="C8" s="627"/>
      <c r="D8" s="627"/>
      <c r="E8" s="627"/>
      <c r="F8" s="627"/>
      <c r="G8" s="627"/>
      <c r="H8" s="627"/>
      <c r="I8" s="627"/>
      <c r="J8" s="627"/>
      <c r="K8" s="627"/>
      <c r="L8" s="627"/>
      <c r="M8" s="627"/>
      <c r="N8" s="627"/>
      <c r="O8" s="627"/>
      <c r="P8" s="627"/>
      <c r="Q8" s="628"/>
      <c r="R8" s="629">
        <v>671</v>
      </c>
      <c r="S8" s="630"/>
      <c r="T8" s="630"/>
      <c r="U8" s="630"/>
      <c r="V8" s="630"/>
      <c r="W8" s="630"/>
      <c r="X8" s="630"/>
      <c r="Y8" s="631"/>
      <c r="Z8" s="685">
        <v>0</v>
      </c>
      <c r="AA8" s="685"/>
      <c r="AB8" s="685"/>
      <c r="AC8" s="685"/>
      <c r="AD8" s="686">
        <v>671</v>
      </c>
      <c r="AE8" s="686"/>
      <c r="AF8" s="686"/>
      <c r="AG8" s="686"/>
      <c r="AH8" s="686"/>
      <c r="AI8" s="686"/>
      <c r="AJ8" s="686"/>
      <c r="AK8" s="686"/>
      <c r="AL8" s="632">
        <v>0</v>
      </c>
      <c r="AM8" s="633"/>
      <c r="AN8" s="633"/>
      <c r="AO8" s="687"/>
      <c r="AP8" s="626" t="s">
        <v>241</v>
      </c>
      <c r="AQ8" s="627"/>
      <c r="AR8" s="627"/>
      <c r="AS8" s="627"/>
      <c r="AT8" s="627"/>
      <c r="AU8" s="627"/>
      <c r="AV8" s="627"/>
      <c r="AW8" s="627"/>
      <c r="AX8" s="627"/>
      <c r="AY8" s="627"/>
      <c r="AZ8" s="627"/>
      <c r="BA8" s="627"/>
      <c r="BB8" s="627"/>
      <c r="BC8" s="627"/>
      <c r="BD8" s="627"/>
      <c r="BE8" s="627"/>
      <c r="BF8" s="628"/>
      <c r="BG8" s="629">
        <v>10480</v>
      </c>
      <c r="BH8" s="630"/>
      <c r="BI8" s="630"/>
      <c r="BJ8" s="630"/>
      <c r="BK8" s="630"/>
      <c r="BL8" s="630"/>
      <c r="BM8" s="630"/>
      <c r="BN8" s="631"/>
      <c r="BO8" s="685">
        <v>1.5</v>
      </c>
      <c r="BP8" s="685"/>
      <c r="BQ8" s="685"/>
      <c r="BR8" s="685"/>
      <c r="BS8" s="617" t="s">
        <v>129</v>
      </c>
      <c r="BT8" s="630"/>
      <c r="BU8" s="630"/>
      <c r="BV8" s="630"/>
      <c r="BW8" s="630"/>
      <c r="BX8" s="630"/>
      <c r="BY8" s="630"/>
      <c r="BZ8" s="630"/>
      <c r="CA8" s="630"/>
      <c r="CB8" s="666"/>
      <c r="CD8" s="667" t="s">
        <v>242</v>
      </c>
      <c r="CE8" s="664"/>
      <c r="CF8" s="664"/>
      <c r="CG8" s="664"/>
      <c r="CH8" s="664"/>
      <c r="CI8" s="664"/>
      <c r="CJ8" s="664"/>
      <c r="CK8" s="664"/>
      <c r="CL8" s="664"/>
      <c r="CM8" s="664"/>
      <c r="CN8" s="664"/>
      <c r="CO8" s="664"/>
      <c r="CP8" s="664"/>
      <c r="CQ8" s="665"/>
      <c r="CR8" s="629">
        <v>2546124</v>
      </c>
      <c r="CS8" s="630"/>
      <c r="CT8" s="630"/>
      <c r="CU8" s="630"/>
      <c r="CV8" s="630"/>
      <c r="CW8" s="630"/>
      <c r="CX8" s="630"/>
      <c r="CY8" s="631"/>
      <c r="CZ8" s="685">
        <v>36.700000000000003</v>
      </c>
      <c r="DA8" s="685"/>
      <c r="DB8" s="685"/>
      <c r="DC8" s="685"/>
      <c r="DD8" s="617">
        <v>554568</v>
      </c>
      <c r="DE8" s="630"/>
      <c r="DF8" s="630"/>
      <c r="DG8" s="630"/>
      <c r="DH8" s="630"/>
      <c r="DI8" s="630"/>
      <c r="DJ8" s="630"/>
      <c r="DK8" s="630"/>
      <c r="DL8" s="630"/>
      <c r="DM8" s="630"/>
      <c r="DN8" s="630"/>
      <c r="DO8" s="630"/>
      <c r="DP8" s="631"/>
      <c r="DQ8" s="617">
        <v>1102243</v>
      </c>
      <c r="DR8" s="630"/>
      <c r="DS8" s="630"/>
      <c r="DT8" s="630"/>
      <c r="DU8" s="630"/>
      <c r="DV8" s="630"/>
      <c r="DW8" s="630"/>
      <c r="DX8" s="630"/>
      <c r="DY8" s="630"/>
      <c r="DZ8" s="630"/>
      <c r="EA8" s="630"/>
      <c r="EB8" s="630"/>
      <c r="EC8" s="666"/>
    </row>
    <row r="9" spans="2:143" ht="11.25" customHeight="1" x14ac:dyDescent="0.15">
      <c r="B9" s="626" t="s">
        <v>243</v>
      </c>
      <c r="C9" s="627"/>
      <c r="D9" s="627"/>
      <c r="E9" s="627"/>
      <c r="F9" s="627"/>
      <c r="G9" s="627"/>
      <c r="H9" s="627"/>
      <c r="I9" s="627"/>
      <c r="J9" s="627"/>
      <c r="K9" s="627"/>
      <c r="L9" s="627"/>
      <c r="M9" s="627"/>
      <c r="N9" s="627"/>
      <c r="O9" s="627"/>
      <c r="P9" s="627"/>
      <c r="Q9" s="628"/>
      <c r="R9" s="629">
        <v>578</v>
      </c>
      <c r="S9" s="630"/>
      <c r="T9" s="630"/>
      <c r="U9" s="630"/>
      <c r="V9" s="630"/>
      <c r="W9" s="630"/>
      <c r="X9" s="630"/>
      <c r="Y9" s="631"/>
      <c r="Z9" s="685">
        <v>0</v>
      </c>
      <c r="AA9" s="685"/>
      <c r="AB9" s="685"/>
      <c r="AC9" s="685"/>
      <c r="AD9" s="686">
        <v>578</v>
      </c>
      <c r="AE9" s="686"/>
      <c r="AF9" s="686"/>
      <c r="AG9" s="686"/>
      <c r="AH9" s="686"/>
      <c r="AI9" s="686"/>
      <c r="AJ9" s="686"/>
      <c r="AK9" s="686"/>
      <c r="AL9" s="632">
        <v>0</v>
      </c>
      <c r="AM9" s="633"/>
      <c r="AN9" s="633"/>
      <c r="AO9" s="687"/>
      <c r="AP9" s="626" t="s">
        <v>244</v>
      </c>
      <c r="AQ9" s="627"/>
      <c r="AR9" s="627"/>
      <c r="AS9" s="627"/>
      <c r="AT9" s="627"/>
      <c r="AU9" s="627"/>
      <c r="AV9" s="627"/>
      <c r="AW9" s="627"/>
      <c r="AX9" s="627"/>
      <c r="AY9" s="627"/>
      <c r="AZ9" s="627"/>
      <c r="BA9" s="627"/>
      <c r="BB9" s="627"/>
      <c r="BC9" s="627"/>
      <c r="BD9" s="627"/>
      <c r="BE9" s="627"/>
      <c r="BF9" s="628"/>
      <c r="BG9" s="629">
        <v>199809</v>
      </c>
      <c r="BH9" s="630"/>
      <c r="BI9" s="630"/>
      <c r="BJ9" s="630"/>
      <c r="BK9" s="630"/>
      <c r="BL9" s="630"/>
      <c r="BM9" s="630"/>
      <c r="BN9" s="631"/>
      <c r="BO9" s="685">
        <v>29.1</v>
      </c>
      <c r="BP9" s="685"/>
      <c r="BQ9" s="685"/>
      <c r="BR9" s="685"/>
      <c r="BS9" s="617" t="s">
        <v>129</v>
      </c>
      <c r="BT9" s="630"/>
      <c r="BU9" s="630"/>
      <c r="BV9" s="630"/>
      <c r="BW9" s="630"/>
      <c r="BX9" s="630"/>
      <c r="BY9" s="630"/>
      <c r="BZ9" s="630"/>
      <c r="CA9" s="630"/>
      <c r="CB9" s="666"/>
      <c r="CD9" s="667" t="s">
        <v>245</v>
      </c>
      <c r="CE9" s="664"/>
      <c r="CF9" s="664"/>
      <c r="CG9" s="664"/>
      <c r="CH9" s="664"/>
      <c r="CI9" s="664"/>
      <c r="CJ9" s="664"/>
      <c r="CK9" s="664"/>
      <c r="CL9" s="664"/>
      <c r="CM9" s="664"/>
      <c r="CN9" s="664"/>
      <c r="CO9" s="664"/>
      <c r="CP9" s="664"/>
      <c r="CQ9" s="665"/>
      <c r="CR9" s="629">
        <v>364738</v>
      </c>
      <c r="CS9" s="630"/>
      <c r="CT9" s="630"/>
      <c r="CU9" s="630"/>
      <c r="CV9" s="630"/>
      <c r="CW9" s="630"/>
      <c r="CX9" s="630"/>
      <c r="CY9" s="631"/>
      <c r="CZ9" s="685">
        <v>5.3</v>
      </c>
      <c r="DA9" s="685"/>
      <c r="DB9" s="685"/>
      <c r="DC9" s="685"/>
      <c r="DD9" s="617" t="s">
        <v>129</v>
      </c>
      <c r="DE9" s="630"/>
      <c r="DF9" s="630"/>
      <c r="DG9" s="630"/>
      <c r="DH9" s="630"/>
      <c r="DI9" s="630"/>
      <c r="DJ9" s="630"/>
      <c r="DK9" s="630"/>
      <c r="DL9" s="630"/>
      <c r="DM9" s="630"/>
      <c r="DN9" s="630"/>
      <c r="DO9" s="630"/>
      <c r="DP9" s="631"/>
      <c r="DQ9" s="617">
        <v>319357</v>
      </c>
      <c r="DR9" s="630"/>
      <c r="DS9" s="630"/>
      <c r="DT9" s="630"/>
      <c r="DU9" s="630"/>
      <c r="DV9" s="630"/>
      <c r="DW9" s="630"/>
      <c r="DX9" s="630"/>
      <c r="DY9" s="630"/>
      <c r="DZ9" s="630"/>
      <c r="EA9" s="630"/>
      <c r="EB9" s="630"/>
      <c r="EC9" s="666"/>
    </row>
    <row r="10" spans="2:143" ht="11.25" customHeight="1" x14ac:dyDescent="0.15">
      <c r="B10" s="626" t="s">
        <v>246</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85" t="s">
        <v>235</v>
      </c>
      <c r="AA10" s="685"/>
      <c r="AB10" s="685"/>
      <c r="AC10" s="685"/>
      <c r="AD10" s="686" t="s">
        <v>235</v>
      </c>
      <c r="AE10" s="686"/>
      <c r="AF10" s="686"/>
      <c r="AG10" s="686"/>
      <c r="AH10" s="686"/>
      <c r="AI10" s="686"/>
      <c r="AJ10" s="686"/>
      <c r="AK10" s="686"/>
      <c r="AL10" s="632" t="s">
        <v>247</v>
      </c>
      <c r="AM10" s="633"/>
      <c r="AN10" s="633"/>
      <c r="AO10" s="687"/>
      <c r="AP10" s="626" t="s">
        <v>248</v>
      </c>
      <c r="AQ10" s="627"/>
      <c r="AR10" s="627"/>
      <c r="AS10" s="627"/>
      <c r="AT10" s="627"/>
      <c r="AU10" s="627"/>
      <c r="AV10" s="627"/>
      <c r="AW10" s="627"/>
      <c r="AX10" s="627"/>
      <c r="AY10" s="627"/>
      <c r="AZ10" s="627"/>
      <c r="BA10" s="627"/>
      <c r="BB10" s="627"/>
      <c r="BC10" s="627"/>
      <c r="BD10" s="627"/>
      <c r="BE10" s="627"/>
      <c r="BF10" s="628"/>
      <c r="BG10" s="629">
        <v>13789</v>
      </c>
      <c r="BH10" s="630"/>
      <c r="BI10" s="630"/>
      <c r="BJ10" s="630"/>
      <c r="BK10" s="630"/>
      <c r="BL10" s="630"/>
      <c r="BM10" s="630"/>
      <c r="BN10" s="631"/>
      <c r="BO10" s="685">
        <v>2</v>
      </c>
      <c r="BP10" s="685"/>
      <c r="BQ10" s="685"/>
      <c r="BR10" s="685"/>
      <c r="BS10" s="617" t="s">
        <v>235</v>
      </c>
      <c r="BT10" s="630"/>
      <c r="BU10" s="630"/>
      <c r="BV10" s="630"/>
      <c r="BW10" s="630"/>
      <c r="BX10" s="630"/>
      <c r="BY10" s="630"/>
      <c r="BZ10" s="630"/>
      <c r="CA10" s="630"/>
      <c r="CB10" s="666"/>
      <c r="CD10" s="667" t="s">
        <v>249</v>
      </c>
      <c r="CE10" s="664"/>
      <c r="CF10" s="664"/>
      <c r="CG10" s="664"/>
      <c r="CH10" s="664"/>
      <c r="CI10" s="664"/>
      <c r="CJ10" s="664"/>
      <c r="CK10" s="664"/>
      <c r="CL10" s="664"/>
      <c r="CM10" s="664"/>
      <c r="CN10" s="664"/>
      <c r="CO10" s="664"/>
      <c r="CP10" s="664"/>
      <c r="CQ10" s="665"/>
      <c r="CR10" s="629" t="s">
        <v>129</v>
      </c>
      <c r="CS10" s="630"/>
      <c r="CT10" s="630"/>
      <c r="CU10" s="630"/>
      <c r="CV10" s="630"/>
      <c r="CW10" s="630"/>
      <c r="CX10" s="630"/>
      <c r="CY10" s="631"/>
      <c r="CZ10" s="685" t="s">
        <v>129</v>
      </c>
      <c r="DA10" s="685"/>
      <c r="DB10" s="685"/>
      <c r="DC10" s="685"/>
      <c r="DD10" s="617" t="s">
        <v>235</v>
      </c>
      <c r="DE10" s="630"/>
      <c r="DF10" s="630"/>
      <c r="DG10" s="630"/>
      <c r="DH10" s="630"/>
      <c r="DI10" s="630"/>
      <c r="DJ10" s="630"/>
      <c r="DK10" s="630"/>
      <c r="DL10" s="630"/>
      <c r="DM10" s="630"/>
      <c r="DN10" s="630"/>
      <c r="DO10" s="630"/>
      <c r="DP10" s="631"/>
      <c r="DQ10" s="617" t="s">
        <v>235</v>
      </c>
      <c r="DR10" s="630"/>
      <c r="DS10" s="630"/>
      <c r="DT10" s="630"/>
      <c r="DU10" s="630"/>
      <c r="DV10" s="630"/>
      <c r="DW10" s="630"/>
      <c r="DX10" s="630"/>
      <c r="DY10" s="630"/>
      <c r="DZ10" s="630"/>
      <c r="EA10" s="630"/>
      <c r="EB10" s="630"/>
      <c r="EC10" s="666"/>
    </row>
    <row r="11" spans="2:143" ht="11.25" customHeight="1" x14ac:dyDescent="0.15">
      <c r="B11" s="626" t="s">
        <v>250</v>
      </c>
      <c r="C11" s="627"/>
      <c r="D11" s="627"/>
      <c r="E11" s="627"/>
      <c r="F11" s="627"/>
      <c r="G11" s="627"/>
      <c r="H11" s="627"/>
      <c r="I11" s="627"/>
      <c r="J11" s="627"/>
      <c r="K11" s="627"/>
      <c r="L11" s="627"/>
      <c r="M11" s="627"/>
      <c r="N11" s="627"/>
      <c r="O11" s="627"/>
      <c r="P11" s="627"/>
      <c r="Q11" s="628"/>
      <c r="R11" s="629" t="s">
        <v>129</v>
      </c>
      <c r="S11" s="630"/>
      <c r="T11" s="630"/>
      <c r="U11" s="630"/>
      <c r="V11" s="630"/>
      <c r="W11" s="630"/>
      <c r="X11" s="630"/>
      <c r="Y11" s="631"/>
      <c r="Z11" s="685" t="s">
        <v>129</v>
      </c>
      <c r="AA11" s="685"/>
      <c r="AB11" s="685"/>
      <c r="AC11" s="685"/>
      <c r="AD11" s="686" t="s">
        <v>129</v>
      </c>
      <c r="AE11" s="686"/>
      <c r="AF11" s="686"/>
      <c r="AG11" s="686"/>
      <c r="AH11" s="686"/>
      <c r="AI11" s="686"/>
      <c r="AJ11" s="686"/>
      <c r="AK11" s="686"/>
      <c r="AL11" s="632" t="s">
        <v>129</v>
      </c>
      <c r="AM11" s="633"/>
      <c r="AN11" s="633"/>
      <c r="AO11" s="687"/>
      <c r="AP11" s="626" t="s">
        <v>251</v>
      </c>
      <c r="AQ11" s="627"/>
      <c r="AR11" s="627"/>
      <c r="AS11" s="627"/>
      <c r="AT11" s="627"/>
      <c r="AU11" s="627"/>
      <c r="AV11" s="627"/>
      <c r="AW11" s="627"/>
      <c r="AX11" s="627"/>
      <c r="AY11" s="627"/>
      <c r="AZ11" s="627"/>
      <c r="BA11" s="627"/>
      <c r="BB11" s="627"/>
      <c r="BC11" s="627"/>
      <c r="BD11" s="627"/>
      <c r="BE11" s="627"/>
      <c r="BF11" s="628"/>
      <c r="BG11" s="629">
        <v>13086</v>
      </c>
      <c r="BH11" s="630"/>
      <c r="BI11" s="630"/>
      <c r="BJ11" s="630"/>
      <c r="BK11" s="630"/>
      <c r="BL11" s="630"/>
      <c r="BM11" s="630"/>
      <c r="BN11" s="631"/>
      <c r="BO11" s="685">
        <v>1.9</v>
      </c>
      <c r="BP11" s="685"/>
      <c r="BQ11" s="685"/>
      <c r="BR11" s="685"/>
      <c r="BS11" s="617" t="s">
        <v>235</v>
      </c>
      <c r="BT11" s="630"/>
      <c r="BU11" s="630"/>
      <c r="BV11" s="630"/>
      <c r="BW11" s="630"/>
      <c r="BX11" s="630"/>
      <c r="BY11" s="630"/>
      <c r="BZ11" s="630"/>
      <c r="CA11" s="630"/>
      <c r="CB11" s="666"/>
      <c r="CD11" s="667" t="s">
        <v>252</v>
      </c>
      <c r="CE11" s="664"/>
      <c r="CF11" s="664"/>
      <c r="CG11" s="664"/>
      <c r="CH11" s="664"/>
      <c r="CI11" s="664"/>
      <c r="CJ11" s="664"/>
      <c r="CK11" s="664"/>
      <c r="CL11" s="664"/>
      <c r="CM11" s="664"/>
      <c r="CN11" s="664"/>
      <c r="CO11" s="664"/>
      <c r="CP11" s="664"/>
      <c r="CQ11" s="665"/>
      <c r="CR11" s="629">
        <v>552681</v>
      </c>
      <c r="CS11" s="630"/>
      <c r="CT11" s="630"/>
      <c r="CU11" s="630"/>
      <c r="CV11" s="630"/>
      <c r="CW11" s="630"/>
      <c r="CX11" s="630"/>
      <c r="CY11" s="631"/>
      <c r="CZ11" s="685">
        <v>8</v>
      </c>
      <c r="DA11" s="685"/>
      <c r="DB11" s="685"/>
      <c r="DC11" s="685"/>
      <c r="DD11" s="617">
        <v>392079</v>
      </c>
      <c r="DE11" s="630"/>
      <c r="DF11" s="630"/>
      <c r="DG11" s="630"/>
      <c r="DH11" s="630"/>
      <c r="DI11" s="630"/>
      <c r="DJ11" s="630"/>
      <c r="DK11" s="630"/>
      <c r="DL11" s="630"/>
      <c r="DM11" s="630"/>
      <c r="DN11" s="630"/>
      <c r="DO11" s="630"/>
      <c r="DP11" s="631"/>
      <c r="DQ11" s="617">
        <v>124040</v>
      </c>
      <c r="DR11" s="630"/>
      <c r="DS11" s="630"/>
      <c r="DT11" s="630"/>
      <c r="DU11" s="630"/>
      <c r="DV11" s="630"/>
      <c r="DW11" s="630"/>
      <c r="DX11" s="630"/>
      <c r="DY11" s="630"/>
      <c r="DZ11" s="630"/>
      <c r="EA11" s="630"/>
      <c r="EB11" s="630"/>
      <c r="EC11" s="666"/>
    </row>
    <row r="12" spans="2:143" ht="11.25" customHeight="1" x14ac:dyDescent="0.15">
      <c r="B12" s="626" t="s">
        <v>253</v>
      </c>
      <c r="C12" s="627"/>
      <c r="D12" s="627"/>
      <c r="E12" s="627"/>
      <c r="F12" s="627"/>
      <c r="G12" s="627"/>
      <c r="H12" s="627"/>
      <c r="I12" s="627"/>
      <c r="J12" s="627"/>
      <c r="K12" s="627"/>
      <c r="L12" s="627"/>
      <c r="M12" s="627"/>
      <c r="N12" s="627"/>
      <c r="O12" s="627"/>
      <c r="P12" s="627"/>
      <c r="Q12" s="628"/>
      <c r="R12" s="629">
        <v>148906</v>
      </c>
      <c r="S12" s="630"/>
      <c r="T12" s="630"/>
      <c r="U12" s="630"/>
      <c r="V12" s="630"/>
      <c r="W12" s="630"/>
      <c r="X12" s="630"/>
      <c r="Y12" s="631"/>
      <c r="Z12" s="685">
        <v>2.1</v>
      </c>
      <c r="AA12" s="685"/>
      <c r="AB12" s="685"/>
      <c r="AC12" s="685"/>
      <c r="AD12" s="686">
        <v>148906</v>
      </c>
      <c r="AE12" s="686"/>
      <c r="AF12" s="686"/>
      <c r="AG12" s="686"/>
      <c r="AH12" s="686"/>
      <c r="AI12" s="686"/>
      <c r="AJ12" s="686"/>
      <c r="AK12" s="686"/>
      <c r="AL12" s="632">
        <v>5.0999999999999996</v>
      </c>
      <c r="AM12" s="633"/>
      <c r="AN12" s="633"/>
      <c r="AO12" s="687"/>
      <c r="AP12" s="626" t="s">
        <v>254</v>
      </c>
      <c r="AQ12" s="627"/>
      <c r="AR12" s="627"/>
      <c r="AS12" s="627"/>
      <c r="AT12" s="627"/>
      <c r="AU12" s="627"/>
      <c r="AV12" s="627"/>
      <c r="AW12" s="627"/>
      <c r="AX12" s="627"/>
      <c r="AY12" s="627"/>
      <c r="AZ12" s="627"/>
      <c r="BA12" s="627"/>
      <c r="BB12" s="627"/>
      <c r="BC12" s="627"/>
      <c r="BD12" s="627"/>
      <c r="BE12" s="627"/>
      <c r="BF12" s="628"/>
      <c r="BG12" s="629">
        <v>357718</v>
      </c>
      <c r="BH12" s="630"/>
      <c r="BI12" s="630"/>
      <c r="BJ12" s="630"/>
      <c r="BK12" s="630"/>
      <c r="BL12" s="630"/>
      <c r="BM12" s="630"/>
      <c r="BN12" s="631"/>
      <c r="BO12" s="685">
        <v>52.1</v>
      </c>
      <c r="BP12" s="685"/>
      <c r="BQ12" s="685"/>
      <c r="BR12" s="685"/>
      <c r="BS12" s="617" t="s">
        <v>129</v>
      </c>
      <c r="BT12" s="630"/>
      <c r="BU12" s="630"/>
      <c r="BV12" s="630"/>
      <c r="BW12" s="630"/>
      <c r="BX12" s="630"/>
      <c r="BY12" s="630"/>
      <c r="BZ12" s="630"/>
      <c r="CA12" s="630"/>
      <c r="CB12" s="666"/>
      <c r="CD12" s="667" t="s">
        <v>255</v>
      </c>
      <c r="CE12" s="664"/>
      <c r="CF12" s="664"/>
      <c r="CG12" s="664"/>
      <c r="CH12" s="664"/>
      <c r="CI12" s="664"/>
      <c r="CJ12" s="664"/>
      <c r="CK12" s="664"/>
      <c r="CL12" s="664"/>
      <c r="CM12" s="664"/>
      <c r="CN12" s="664"/>
      <c r="CO12" s="664"/>
      <c r="CP12" s="664"/>
      <c r="CQ12" s="665"/>
      <c r="CR12" s="629">
        <v>147614</v>
      </c>
      <c r="CS12" s="630"/>
      <c r="CT12" s="630"/>
      <c r="CU12" s="630"/>
      <c r="CV12" s="630"/>
      <c r="CW12" s="630"/>
      <c r="CX12" s="630"/>
      <c r="CY12" s="631"/>
      <c r="CZ12" s="685">
        <v>2.1</v>
      </c>
      <c r="DA12" s="685"/>
      <c r="DB12" s="685"/>
      <c r="DC12" s="685"/>
      <c r="DD12" s="617">
        <v>56026</v>
      </c>
      <c r="DE12" s="630"/>
      <c r="DF12" s="630"/>
      <c r="DG12" s="630"/>
      <c r="DH12" s="630"/>
      <c r="DI12" s="630"/>
      <c r="DJ12" s="630"/>
      <c r="DK12" s="630"/>
      <c r="DL12" s="630"/>
      <c r="DM12" s="630"/>
      <c r="DN12" s="630"/>
      <c r="DO12" s="630"/>
      <c r="DP12" s="631"/>
      <c r="DQ12" s="617">
        <v>27651</v>
      </c>
      <c r="DR12" s="630"/>
      <c r="DS12" s="630"/>
      <c r="DT12" s="630"/>
      <c r="DU12" s="630"/>
      <c r="DV12" s="630"/>
      <c r="DW12" s="630"/>
      <c r="DX12" s="630"/>
      <c r="DY12" s="630"/>
      <c r="DZ12" s="630"/>
      <c r="EA12" s="630"/>
      <c r="EB12" s="630"/>
      <c r="EC12" s="666"/>
    </row>
    <row r="13" spans="2:143" ht="11.25" customHeight="1" x14ac:dyDescent="0.15">
      <c r="B13" s="626" t="s">
        <v>256</v>
      </c>
      <c r="C13" s="627"/>
      <c r="D13" s="627"/>
      <c r="E13" s="627"/>
      <c r="F13" s="627"/>
      <c r="G13" s="627"/>
      <c r="H13" s="627"/>
      <c r="I13" s="627"/>
      <c r="J13" s="627"/>
      <c r="K13" s="627"/>
      <c r="L13" s="627"/>
      <c r="M13" s="627"/>
      <c r="N13" s="627"/>
      <c r="O13" s="627"/>
      <c r="P13" s="627"/>
      <c r="Q13" s="628"/>
      <c r="R13" s="629">
        <v>15193</v>
      </c>
      <c r="S13" s="630"/>
      <c r="T13" s="630"/>
      <c r="U13" s="630"/>
      <c r="V13" s="630"/>
      <c r="W13" s="630"/>
      <c r="X13" s="630"/>
      <c r="Y13" s="631"/>
      <c r="Z13" s="685">
        <v>0.2</v>
      </c>
      <c r="AA13" s="685"/>
      <c r="AB13" s="685"/>
      <c r="AC13" s="685"/>
      <c r="AD13" s="686">
        <v>15193</v>
      </c>
      <c r="AE13" s="686"/>
      <c r="AF13" s="686"/>
      <c r="AG13" s="686"/>
      <c r="AH13" s="686"/>
      <c r="AI13" s="686"/>
      <c r="AJ13" s="686"/>
      <c r="AK13" s="686"/>
      <c r="AL13" s="632">
        <v>0.5</v>
      </c>
      <c r="AM13" s="633"/>
      <c r="AN13" s="633"/>
      <c r="AO13" s="687"/>
      <c r="AP13" s="626" t="s">
        <v>257</v>
      </c>
      <c r="AQ13" s="627"/>
      <c r="AR13" s="627"/>
      <c r="AS13" s="627"/>
      <c r="AT13" s="627"/>
      <c r="AU13" s="627"/>
      <c r="AV13" s="627"/>
      <c r="AW13" s="627"/>
      <c r="AX13" s="627"/>
      <c r="AY13" s="627"/>
      <c r="AZ13" s="627"/>
      <c r="BA13" s="627"/>
      <c r="BB13" s="627"/>
      <c r="BC13" s="627"/>
      <c r="BD13" s="627"/>
      <c r="BE13" s="627"/>
      <c r="BF13" s="628"/>
      <c r="BG13" s="629">
        <v>357271</v>
      </c>
      <c r="BH13" s="630"/>
      <c r="BI13" s="630"/>
      <c r="BJ13" s="630"/>
      <c r="BK13" s="630"/>
      <c r="BL13" s="630"/>
      <c r="BM13" s="630"/>
      <c r="BN13" s="631"/>
      <c r="BO13" s="685">
        <v>52</v>
      </c>
      <c r="BP13" s="685"/>
      <c r="BQ13" s="685"/>
      <c r="BR13" s="685"/>
      <c r="BS13" s="617" t="s">
        <v>129</v>
      </c>
      <c r="BT13" s="630"/>
      <c r="BU13" s="630"/>
      <c r="BV13" s="630"/>
      <c r="BW13" s="630"/>
      <c r="BX13" s="630"/>
      <c r="BY13" s="630"/>
      <c r="BZ13" s="630"/>
      <c r="CA13" s="630"/>
      <c r="CB13" s="666"/>
      <c r="CD13" s="667" t="s">
        <v>258</v>
      </c>
      <c r="CE13" s="664"/>
      <c r="CF13" s="664"/>
      <c r="CG13" s="664"/>
      <c r="CH13" s="664"/>
      <c r="CI13" s="664"/>
      <c r="CJ13" s="664"/>
      <c r="CK13" s="664"/>
      <c r="CL13" s="664"/>
      <c r="CM13" s="664"/>
      <c r="CN13" s="664"/>
      <c r="CO13" s="664"/>
      <c r="CP13" s="664"/>
      <c r="CQ13" s="665"/>
      <c r="CR13" s="629">
        <v>507683</v>
      </c>
      <c r="CS13" s="630"/>
      <c r="CT13" s="630"/>
      <c r="CU13" s="630"/>
      <c r="CV13" s="630"/>
      <c r="CW13" s="630"/>
      <c r="CX13" s="630"/>
      <c r="CY13" s="631"/>
      <c r="CZ13" s="685">
        <v>7.3</v>
      </c>
      <c r="DA13" s="685"/>
      <c r="DB13" s="685"/>
      <c r="DC13" s="685"/>
      <c r="DD13" s="617">
        <v>409360</v>
      </c>
      <c r="DE13" s="630"/>
      <c r="DF13" s="630"/>
      <c r="DG13" s="630"/>
      <c r="DH13" s="630"/>
      <c r="DI13" s="630"/>
      <c r="DJ13" s="630"/>
      <c r="DK13" s="630"/>
      <c r="DL13" s="630"/>
      <c r="DM13" s="630"/>
      <c r="DN13" s="630"/>
      <c r="DO13" s="630"/>
      <c r="DP13" s="631"/>
      <c r="DQ13" s="617">
        <v>73582</v>
      </c>
      <c r="DR13" s="630"/>
      <c r="DS13" s="630"/>
      <c r="DT13" s="630"/>
      <c r="DU13" s="630"/>
      <c r="DV13" s="630"/>
      <c r="DW13" s="630"/>
      <c r="DX13" s="630"/>
      <c r="DY13" s="630"/>
      <c r="DZ13" s="630"/>
      <c r="EA13" s="630"/>
      <c r="EB13" s="630"/>
      <c r="EC13" s="666"/>
    </row>
    <row r="14" spans="2:143" ht="11.25" customHeight="1" x14ac:dyDescent="0.15">
      <c r="B14" s="626" t="s">
        <v>259</v>
      </c>
      <c r="C14" s="627"/>
      <c r="D14" s="627"/>
      <c r="E14" s="627"/>
      <c r="F14" s="627"/>
      <c r="G14" s="627"/>
      <c r="H14" s="627"/>
      <c r="I14" s="627"/>
      <c r="J14" s="627"/>
      <c r="K14" s="627"/>
      <c r="L14" s="627"/>
      <c r="M14" s="627"/>
      <c r="N14" s="627"/>
      <c r="O14" s="627"/>
      <c r="P14" s="627"/>
      <c r="Q14" s="628"/>
      <c r="R14" s="629" t="s">
        <v>235</v>
      </c>
      <c r="S14" s="630"/>
      <c r="T14" s="630"/>
      <c r="U14" s="630"/>
      <c r="V14" s="630"/>
      <c r="W14" s="630"/>
      <c r="X14" s="630"/>
      <c r="Y14" s="631"/>
      <c r="Z14" s="685" t="s">
        <v>129</v>
      </c>
      <c r="AA14" s="685"/>
      <c r="AB14" s="685"/>
      <c r="AC14" s="685"/>
      <c r="AD14" s="686" t="s">
        <v>129</v>
      </c>
      <c r="AE14" s="686"/>
      <c r="AF14" s="686"/>
      <c r="AG14" s="686"/>
      <c r="AH14" s="686"/>
      <c r="AI14" s="686"/>
      <c r="AJ14" s="686"/>
      <c r="AK14" s="686"/>
      <c r="AL14" s="632" t="s">
        <v>247</v>
      </c>
      <c r="AM14" s="633"/>
      <c r="AN14" s="633"/>
      <c r="AO14" s="687"/>
      <c r="AP14" s="626" t="s">
        <v>260</v>
      </c>
      <c r="AQ14" s="627"/>
      <c r="AR14" s="627"/>
      <c r="AS14" s="627"/>
      <c r="AT14" s="627"/>
      <c r="AU14" s="627"/>
      <c r="AV14" s="627"/>
      <c r="AW14" s="627"/>
      <c r="AX14" s="627"/>
      <c r="AY14" s="627"/>
      <c r="AZ14" s="627"/>
      <c r="BA14" s="627"/>
      <c r="BB14" s="627"/>
      <c r="BC14" s="627"/>
      <c r="BD14" s="627"/>
      <c r="BE14" s="627"/>
      <c r="BF14" s="628"/>
      <c r="BG14" s="629">
        <v>37151</v>
      </c>
      <c r="BH14" s="630"/>
      <c r="BI14" s="630"/>
      <c r="BJ14" s="630"/>
      <c r="BK14" s="630"/>
      <c r="BL14" s="630"/>
      <c r="BM14" s="630"/>
      <c r="BN14" s="631"/>
      <c r="BO14" s="685">
        <v>5.4</v>
      </c>
      <c r="BP14" s="685"/>
      <c r="BQ14" s="685"/>
      <c r="BR14" s="685"/>
      <c r="BS14" s="617" t="s">
        <v>129</v>
      </c>
      <c r="BT14" s="630"/>
      <c r="BU14" s="630"/>
      <c r="BV14" s="630"/>
      <c r="BW14" s="630"/>
      <c r="BX14" s="630"/>
      <c r="BY14" s="630"/>
      <c r="BZ14" s="630"/>
      <c r="CA14" s="630"/>
      <c r="CB14" s="666"/>
      <c r="CD14" s="667" t="s">
        <v>261</v>
      </c>
      <c r="CE14" s="664"/>
      <c r="CF14" s="664"/>
      <c r="CG14" s="664"/>
      <c r="CH14" s="664"/>
      <c r="CI14" s="664"/>
      <c r="CJ14" s="664"/>
      <c r="CK14" s="664"/>
      <c r="CL14" s="664"/>
      <c r="CM14" s="664"/>
      <c r="CN14" s="664"/>
      <c r="CO14" s="664"/>
      <c r="CP14" s="664"/>
      <c r="CQ14" s="665"/>
      <c r="CR14" s="629">
        <v>186117</v>
      </c>
      <c r="CS14" s="630"/>
      <c r="CT14" s="630"/>
      <c r="CU14" s="630"/>
      <c r="CV14" s="630"/>
      <c r="CW14" s="630"/>
      <c r="CX14" s="630"/>
      <c r="CY14" s="631"/>
      <c r="CZ14" s="685">
        <v>2.7</v>
      </c>
      <c r="DA14" s="685"/>
      <c r="DB14" s="685"/>
      <c r="DC14" s="685"/>
      <c r="DD14" s="617" t="s">
        <v>129</v>
      </c>
      <c r="DE14" s="630"/>
      <c r="DF14" s="630"/>
      <c r="DG14" s="630"/>
      <c r="DH14" s="630"/>
      <c r="DI14" s="630"/>
      <c r="DJ14" s="630"/>
      <c r="DK14" s="630"/>
      <c r="DL14" s="630"/>
      <c r="DM14" s="630"/>
      <c r="DN14" s="630"/>
      <c r="DO14" s="630"/>
      <c r="DP14" s="631"/>
      <c r="DQ14" s="617">
        <v>186117</v>
      </c>
      <c r="DR14" s="630"/>
      <c r="DS14" s="630"/>
      <c r="DT14" s="630"/>
      <c r="DU14" s="630"/>
      <c r="DV14" s="630"/>
      <c r="DW14" s="630"/>
      <c r="DX14" s="630"/>
      <c r="DY14" s="630"/>
      <c r="DZ14" s="630"/>
      <c r="EA14" s="630"/>
      <c r="EB14" s="630"/>
      <c r="EC14" s="666"/>
    </row>
    <row r="15" spans="2:143" ht="11.25" customHeight="1" x14ac:dyDescent="0.15">
      <c r="B15" s="626" t="s">
        <v>262</v>
      </c>
      <c r="C15" s="627"/>
      <c r="D15" s="627"/>
      <c r="E15" s="627"/>
      <c r="F15" s="627"/>
      <c r="G15" s="627"/>
      <c r="H15" s="627"/>
      <c r="I15" s="627"/>
      <c r="J15" s="627"/>
      <c r="K15" s="627"/>
      <c r="L15" s="627"/>
      <c r="M15" s="627"/>
      <c r="N15" s="627"/>
      <c r="O15" s="627"/>
      <c r="P15" s="627"/>
      <c r="Q15" s="628"/>
      <c r="R15" s="629">
        <v>13539</v>
      </c>
      <c r="S15" s="630"/>
      <c r="T15" s="630"/>
      <c r="U15" s="630"/>
      <c r="V15" s="630"/>
      <c r="W15" s="630"/>
      <c r="X15" s="630"/>
      <c r="Y15" s="631"/>
      <c r="Z15" s="685">
        <v>0.2</v>
      </c>
      <c r="AA15" s="685"/>
      <c r="AB15" s="685"/>
      <c r="AC15" s="685"/>
      <c r="AD15" s="686">
        <v>13539</v>
      </c>
      <c r="AE15" s="686"/>
      <c r="AF15" s="686"/>
      <c r="AG15" s="686"/>
      <c r="AH15" s="686"/>
      <c r="AI15" s="686"/>
      <c r="AJ15" s="686"/>
      <c r="AK15" s="686"/>
      <c r="AL15" s="632">
        <v>0.5</v>
      </c>
      <c r="AM15" s="633"/>
      <c r="AN15" s="633"/>
      <c r="AO15" s="687"/>
      <c r="AP15" s="626" t="s">
        <v>263</v>
      </c>
      <c r="AQ15" s="627"/>
      <c r="AR15" s="627"/>
      <c r="AS15" s="627"/>
      <c r="AT15" s="627"/>
      <c r="AU15" s="627"/>
      <c r="AV15" s="627"/>
      <c r="AW15" s="627"/>
      <c r="AX15" s="627"/>
      <c r="AY15" s="627"/>
      <c r="AZ15" s="627"/>
      <c r="BA15" s="627"/>
      <c r="BB15" s="627"/>
      <c r="BC15" s="627"/>
      <c r="BD15" s="627"/>
      <c r="BE15" s="627"/>
      <c r="BF15" s="628"/>
      <c r="BG15" s="629">
        <v>55010</v>
      </c>
      <c r="BH15" s="630"/>
      <c r="BI15" s="630"/>
      <c r="BJ15" s="630"/>
      <c r="BK15" s="630"/>
      <c r="BL15" s="630"/>
      <c r="BM15" s="630"/>
      <c r="BN15" s="631"/>
      <c r="BO15" s="685">
        <v>8</v>
      </c>
      <c r="BP15" s="685"/>
      <c r="BQ15" s="685"/>
      <c r="BR15" s="685"/>
      <c r="BS15" s="617" t="s">
        <v>235</v>
      </c>
      <c r="BT15" s="630"/>
      <c r="BU15" s="630"/>
      <c r="BV15" s="630"/>
      <c r="BW15" s="630"/>
      <c r="BX15" s="630"/>
      <c r="BY15" s="630"/>
      <c r="BZ15" s="630"/>
      <c r="CA15" s="630"/>
      <c r="CB15" s="666"/>
      <c r="CD15" s="667" t="s">
        <v>264</v>
      </c>
      <c r="CE15" s="664"/>
      <c r="CF15" s="664"/>
      <c r="CG15" s="664"/>
      <c r="CH15" s="664"/>
      <c r="CI15" s="664"/>
      <c r="CJ15" s="664"/>
      <c r="CK15" s="664"/>
      <c r="CL15" s="664"/>
      <c r="CM15" s="664"/>
      <c r="CN15" s="664"/>
      <c r="CO15" s="664"/>
      <c r="CP15" s="664"/>
      <c r="CQ15" s="665"/>
      <c r="CR15" s="629">
        <v>683658</v>
      </c>
      <c r="CS15" s="630"/>
      <c r="CT15" s="630"/>
      <c r="CU15" s="630"/>
      <c r="CV15" s="630"/>
      <c r="CW15" s="630"/>
      <c r="CX15" s="630"/>
      <c r="CY15" s="631"/>
      <c r="CZ15" s="685">
        <v>9.9</v>
      </c>
      <c r="DA15" s="685"/>
      <c r="DB15" s="685"/>
      <c r="DC15" s="685"/>
      <c r="DD15" s="617">
        <v>71444</v>
      </c>
      <c r="DE15" s="630"/>
      <c r="DF15" s="630"/>
      <c r="DG15" s="630"/>
      <c r="DH15" s="630"/>
      <c r="DI15" s="630"/>
      <c r="DJ15" s="630"/>
      <c r="DK15" s="630"/>
      <c r="DL15" s="630"/>
      <c r="DM15" s="630"/>
      <c r="DN15" s="630"/>
      <c r="DO15" s="630"/>
      <c r="DP15" s="631"/>
      <c r="DQ15" s="617">
        <v>350203</v>
      </c>
      <c r="DR15" s="630"/>
      <c r="DS15" s="630"/>
      <c r="DT15" s="630"/>
      <c r="DU15" s="630"/>
      <c r="DV15" s="630"/>
      <c r="DW15" s="630"/>
      <c r="DX15" s="630"/>
      <c r="DY15" s="630"/>
      <c r="DZ15" s="630"/>
      <c r="EA15" s="630"/>
      <c r="EB15" s="630"/>
      <c r="EC15" s="666"/>
    </row>
    <row r="16" spans="2:143" ht="11.25" customHeight="1" x14ac:dyDescent="0.15">
      <c r="B16" s="626" t="s">
        <v>265</v>
      </c>
      <c r="C16" s="627"/>
      <c r="D16" s="627"/>
      <c r="E16" s="627"/>
      <c r="F16" s="627"/>
      <c r="G16" s="627"/>
      <c r="H16" s="627"/>
      <c r="I16" s="627"/>
      <c r="J16" s="627"/>
      <c r="K16" s="627"/>
      <c r="L16" s="627"/>
      <c r="M16" s="627"/>
      <c r="N16" s="627"/>
      <c r="O16" s="627"/>
      <c r="P16" s="627"/>
      <c r="Q16" s="628"/>
      <c r="R16" s="629" t="s">
        <v>129</v>
      </c>
      <c r="S16" s="630"/>
      <c r="T16" s="630"/>
      <c r="U16" s="630"/>
      <c r="V16" s="630"/>
      <c r="W16" s="630"/>
      <c r="X16" s="630"/>
      <c r="Y16" s="631"/>
      <c r="Z16" s="685" t="s">
        <v>129</v>
      </c>
      <c r="AA16" s="685"/>
      <c r="AB16" s="685"/>
      <c r="AC16" s="685"/>
      <c r="AD16" s="686" t="s">
        <v>235</v>
      </c>
      <c r="AE16" s="686"/>
      <c r="AF16" s="686"/>
      <c r="AG16" s="686"/>
      <c r="AH16" s="686"/>
      <c r="AI16" s="686"/>
      <c r="AJ16" s="686"/>
      <c r="AK16" s="686"/>
      <c r="AL16" s="632" t="s">
        <v>129</v>
      </c>
      <c r="AM16" s="633"/>
      <c r="AN16" s="633"/>
      <c r="AO16" s="687"/>
      <c r="AP16" s="626" t="s">
        <v>266</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85" t="s">
        <v>235</v>
      </c>
      <c r="BP16" s="685"/>
      <c r="BQ16" s="685"/>
      <c r="BR16" s="685"/>
      <c r="BS16" s="617" t="s">
        <v>129</v>
      </c>
      <c r="BT16" s="630"/>
      <c r="BU16" s="630"/>
      <c r="BV16" s="630"/>
      <c r="BW16" s="630"/>
      <c r="BX16" s="630"/>
      <c r="BY16" s="630"/>
      <c r="BZ16" s="630"/>
      <c r="CA16" s="630"/>
      <c r="CB16" s="666"/>
      <c r="CD16" s="667" t="s">
        <v>267</v>
      </c>
      <c r="CE16" s="664"/>
      <c r="CF16" s="664"/>
      <c r="CG16" s="664"/>
      <c r="CH16" s="664"/>
      <c r="CI16" s="664"/>
      <c r="CJ16" s="664"/>
      <c r="CK16" s="664"/>
      <c r="CL16" s="664"/>
      <c r="CM16" s="664"/>
      <c r="CN16" s="664"/>
      <c r="CO16" s="664"/>
      <c r="CP16" s="664"/>
      <c r="CQ16" s="665"/>
      <c r="CR16" s="629">
        <v>2477</v>
      </c>
      <c r="CS16" s="630"/>
      <c r="CT16" s="630"/>
      <c r="CU16" s="630"/>
      <c r="CV16" s="630"/>
      <c r="CW16" s="630"/>
      <c r="CX16" s="630"/>
      <c r="CY16" s="631"/>
      <c r="CZ16" s="685">
        <v>0</v>
      </c>
      <c r="DA16" s="685"/>
      <c r="DB16" s="685"/>
      <c r="DC16" s="685"/>
      <c r="DD16" s="617" t="s">
        <v>129</v>
      </c>
      <c r="DE16" s="630"/>
      <c r="DF16" s="630"/>
      <c r="DG16" s="630"/>
      <c r="DH16" s="630"/>
      <c r="DI16" s="630"/>
      <c r="DJ16" s="630"/>
      <c r="DK16" s="630"/>
      <c r="DL16" s="630"/>
      <c r="DM16" s="630"/>
      <c r="DN16" s="630"/>
      <c r="DO16" s="630"/>
      <c r="DP16" s="631"/>
      <c r="DQ16" s="617">
        <v>2477</v>
      </c>
      <c r="DR16" s="630"/>
      <c r="DS16" s="630"/>
      <c r="DT16" s="630"/>
      <c r="DU16" s="630"/>
      <c r="DV16" s="630"/>
      <c r="DW16" s="630"/>
      <c r="DX16" s="630"/>
      <c r="DY16" s="630"/>
      <c r="DZ16" s="630"/>
      <c r="EA16" s="630"/>
      <c r="EB16" s="630"/>
      <c r="EC16" s="666"/>
    </row>
    <row r="17" spans="2:133" ht="11.25" customHeight="1" x14ac:dyDescent="0.15">
      <c r="B17" s="626" t="s">
        <v>268</v>
      </c>
      <c r="C17" s="627"/>
      <c r="D17" s="627"/>
      <c r="E17" s="627"/>
      <c r="F17" s="627"/>
      <c r="G17" s="627"/>
      <c r="H17" s="627"/>
      <c r="I17" s="627"/>
      <c r="J17" s="627"/>
      <c r="K17" s="627"/>
      <c r="L17" s="627"/>
      <c r="M17" s="627"/>
      <c r="N17" s="627"/>
      <c r="O17" s="627"/>
      <c r="P17" s="627"/>
      <c r="Q17" s="628"/>
      <c r="R17" s="629">
        <v>3558</v>
      </c>
      <c r="S17" s="630"/>
      <c r="T17" s="630"/>
      <c r="U17" s="630"/>
      <c r="V17" s="630"/>
      <c r="W17" s="630"/>
      <c r="X17" s="630"/>
      <c r="Y17" s="631"/>
      <c r="Z17" s="685">
        <v>0</v>
      </c>
      <c r="AA17" s="685"/>
      <c r="AB17" s="685"/>
      <c r="AC17" s="685"/>
      <c r="AD17" s="686">
        <v>3558</v>
      </c>
      <c r="AE17" s="686"/>
      <c r="AF17" s="686"/>
      <c r="AG17" s="686"/>
      <c r="AH17" s="686"/>
      <c r="AI17" s="686"/>
      <c r="AJ17" s="686"/>
      <c r="AK17" s="686"/>
      <c r="AL17" s="632">
        <v>0.1</v>
      </c>
      <c r="AM17" s="633"/>
      <c r="AN17" s="633"/>
      <c r="AO17" s="687"/>
      <c r="AP17" s="626" t="s">
        <v>269</v>
      </c>
      <c r="AQ17" s="627"/>
      <c r="AR17" s="627"/>
      <c r="AS17" s="627"/>
      <c r="AT17" s="627"/>
      <c r="AU17" s="627"/>
      <c r="AV17" s="627"/>
      <c r="AW17" s="627"/>
      <c r="AX17" s="627"/>
      <c r="AY17" s="627"/>
      <c r="AZ17" s="627"/>
      <c r="BA17" s="627"/>
      <c r="BB17" s="627"/>
      <c r="BC17" s="627"/>
      <c r="BD17" s="627"/>
      <c r="BE17" s="627"/>
      <c r="BF17" s="628"/>
      <c r="BG17" s="629" t="s">
        <v>247</v>
      </c>
      <c r="BH17" s="630"/>
      <c r="BI17" s="630"/>
      <c r="BJ17" s="630"/>
      <c r="BK17" s="630"/>
      <c r="BL17" s="630"/>
      <c r="BM17" s="630"/>
      <c r="BN17" s="631"/>
      <c r="BO17" s="685" t="s">
        <v>129</v>
      </c>
      <c r="BP17" s="685"/>
      <c r="BQ17" s="685"/>
      <c r="BR17" s="685"/>
      <c r="BS17" s="617" t="s">
        <v>129</v>
      </c>
      <c r="BT17" s="630"/>
      <c r="BU17" s="630"/>
      <c r="BV17" s="630"/>
      <c r="BW17" s="630"/>
      <c r="BX17" s="630"/>
      <c r="BY17" s="630"/>
      <c r="BZ17" s="630"/>
      <c r="CA17" s="630"/>
      <c r="CB17" s="666"/>
      <c r="CD17" s="667" t="s">
        <v>270</v>
      </c>
      <c r="CE17" s="664"/>
      <c r="CF17" s="664"/>
      <c r="CG17" s="664"/>
      <c r="CH17" s="664"/>
      <c r="CI17" s="664"/>
      <c r="CJ17" s="664"/>
      <c r="CK17" s="664"/>
      <c r="CL17" s="664"/>
      <c r="CM17" s="664"/>
      <c r="CN17" s="664"/>
      <c r="CO17" s="664"/>
      <c r="CP17" s="664"/>
      <c r="CQ17" s="665"/>
      <c r="CR17" s="629">
        <v>423617</v>
      </c>
      <c r="CS17" s="630"/>
      <c r="CT17" s="630"/>
      <c r="CU17" s="630"/>
      <c r="CV17" s="630"/>
      <c r="CW17" s="630"/>
      <c r="CX17" s="630"/>
      <c r="CY17" s="631"/>
      <c r="CZ17" s="685">
        <v>6.1</v>
      </c>
      <c r="DA17" s="685"/>
      <c r="DB17" s="685"/>
      <c r="DC17" s="685"/>
      <c r="DD17" s="617" t="s">
        <v>247</v>
      </c>
      <c r="DE17" s="630"/>
      <c r="DF17" s="630"/>
      <c r="DG17" s="630"/>
      <c r="DH17" s="630"/>
      <c r="DI17" s="630"/>
      <c r="DJ17" s="630"/>
      <c r="DK17" s="630"/>
      <c r="DL17" s="630"/>
      <c r="DM17" s="630"/>
      <c r="DN17" s="630"/>
      <c r="DO17" s="630"/>
      <c r="DP17" s="631"/>
      <c r="DQ17" s="617">
        <v>408903</v>
      </c>
      <c r="DR17" s="630"/>
      <c r="DS17" s="630"/>
      <c r="DT17" s="630"/>
      <c r="DU17" s="630"/>
      <c r="DV17" s="630"/>
      <c r="DW17" s="630"/>
      <c r="DX17" s="630"/>
      <c r="DY17" s="630"/>
      <c r="DZ17" s="630"/>
      <c r="EA17" s="630"/>
      <c r="EB17" s="630"/>
      <c r="EC17" s="666"/>
    </row>
    <row r="18" spans="2:133" ht="11.25" customHeight="1" x14ac:dyDescent="0.15">
      <c r="B18" s="626" t="s">
        <v>271</v>
      </c>
      <c r="C18" s="627"/>
      <c r="D18" s="627"/>
      <c r="E18" s="627"/>
      <c r="F18" s="627"/>
      <c r="G18" s="627"/>
      <c r="H18" s="627"/>
      <c r="I18" s="627"/>
      <c r="J18" s="627"/>
      <c r="K18" s="627"/>
      <c r="L18" s="627"/>
      <c r="M18" s="627"/>
      <c r="N18" s="627"/>
      <c r="O18" s="627"/>
      <c r="P18" s="627"/>
      <c r="Q18" s="628"/>
      <c r="R18" s="629">
        <v>2194403</v>
      </c>
      <c r="S18" s="630"/>
      <c r="T18" s="630"/>
      <c r="U18" s="630"/>
      <c r="V18" s="630"/>
      <c r="W18" s="630"/>
      <c r="X18" s="630"/>
      <c r="Y18" s="631"/>
      <c r="Z18" s="685">
        <v>30.5</v>
      </c>
      <c r="AA18" s="685"/>
      <c r="AB18" s="685"/>
      <c r="AC18" s="685"/>
      <c r="AD18" s="686">
        <v>1983949</v>
      </c>
      <c r="AE18" s="686"/>
      <c r="AF18" s="686"/>
      <c r="AG18" s="686"/>
      <c r="AH18" s="686"/>
      <c r="AI18" s="686"/>
      <c r="AJ18" s="686"/>
      <c r="AK18" s="686"/>
      <c r="AL18" s="632">
        <v>68.400000000000006</v>
      </c>
      <c r="AM18" s="633"/>
      <c r="AN18" s="633"/>
      <c r="AO18" s="687"/>
      <c r="AP18" s="626" t="s">
        <v>272</v>
      </c>
      <c r="AQ18" s="627"/>
      <c r="AR18" s="627"/>
      <c r="AS18" s="627"/>
      <c r="AT18" s="627"/>
      <c r="AU18" s="627"/>
      <c r="AV18" s="627"/>
      <c r="AW18" s="627"/>
      <c r="AX18" s="627"/>
      <c r="AY18" s="627"/>
      <c r="AZ18" s="627"/>
      <c r="BA18" s="627"/>
      <c r="BB18" s="627"/>
      <c r="BC18" s="627"/>
      <c r="BD18" s="627"/>
      <c r="BE18" s="627"/>
      <c r="BF18" s="628"/>
      <c r="BG18" s="629" t="s">
        <v>247</v>
      </c>
      <c r="BH18" s="630"/>
      <c r="BI18" s="630"/>
      <c r="BJ18" s="630"/>
      <c r="BK18" s="630"/>
      <c r="BL18" s="630"/>
      <c r="BM18" s="630"/>
      <c r="BN18" s="631"/>
      <c r="BO18" s="685" t="s">
        <v>129</v>
      </c>
      <c r="BP18" s="685"/>
      <c r="BQ18" s="685"/>
      <c r="BR18" s="685"/>
      <c r="BS18" s="617" t="s">
        <v>235</v>
      </c>
      <c r="BT18" s="630"/>
      <c r="BU18" s="630"/>
      <c r="BV18" s="630"/>
      <c r="BW18" s="630"/>
      <c r="BX18" s="630"/>
      <c r="BY18" s="630"/>
      <c r="BZ18" s="630"/>
      <c r="CA18" s="630"/>
      <c r="CB18" s="666"/>
      <c r="CD18" s="667" t="s">
        <v>273</v>
      </c>
      <c r="CE18" s="664"/>
      <c r="CF18" s="664"/>
      <c r="CG18" s="664"/>
      <c r="CH18" s="664"/>
      <c r="CI18" s="664"/>
      <c r="CJ18" s="664"/>
      <c r="CK18" s="664"/>
      <c r="CL18" s="664"/>
      <c r="CM18" s="664"/>
      <c r="CN18" s="664"/>
      <c r="CO18" s="664"/>
      <c r="CP18" s="664"/>
      <c r="CQ18" s="665"/>
      <c r="CR18" s="629" t="s">
        <v>129</v>
      </c>
      <c r="CS18" s="630"/>
      <c r="CT18" s="630"/>
      <c r="CU18" s="630"/>
      <c r="CV18" s="630"/>
      <c r="CW18" s="630"/>
      <c r="CX18" s="630"/>
      <c r="CY18" s="631"/>
      <c r="CZ18" s="685" t="s">
        <v>129</v>
      </c>
      <c r="DA18" s="685"/>
      <c r="DB18" s="685"/>
      <c r="DC18" s="685"/>
      <c r="DD18" s="617" t="s">
        <v>129</v>
      </c>
      <c r="DE18" s="630"/>
      <c r="DF18" s="630"/>
      <c r="DG18" s="630"/>
      <c r="DH18" s="630"/>
      <c r="DI18" s="630"/>
      <c r="DJ18" s="630"/>
      <c r="DK18" s="630"/>
      <c r="DL18" s="630"/>
      <c r="DM18" s="630"/>
      <c r="DN18" s="630"/>
      <c r="DO18" s="630"/>
      <c r="DP18" s="631"/>
      <c r="DQ18" s="617" t="s">
        <v>235</v>
      </c>
      <c r="DR18" s="630"/>
      <c r="DS18" s="630"/>
      <c r="DT18" s="630"/>
      <c r="DU18" s="630"/>
      <c r="DV18" s="630"/>
      <c r="DW18" s="630"/>
      <c r="DX18" s="630"/>
      <c r="DY18" s="630"/>
      <c r="DZ18" s="630"/>
      <c r="EA18" s="630"/>
      <c r="EB18" s="630"/>
      <c r="EC18" s="666"/>
    </row>
    <row r="19" spans="2:133" ht="11.25" customHeight="1" x14ac:dyDescent="0.15">
      <c r="B19" s="626" t="s">
        <v>274</v>
      </c>
      <c r="C19" s="627"/>
      <c r="D19" s="627"/>
      <c r="E19" s="627"/>
      <c r="F19" s="627"/>
      <c r="G19" s="627"/>
      <c r="H19" s="627"/>
      <c r="I19" s="627"/>
      <c r="J19" s="627"/>
      <c r="K19" s="627"/>
      <c r="L19" s="627"/>
      <c r="M19" s="627"/>
      <c r="N19" s="627"/>
      <c r="O19" s="627"/>
      <c r="P19" s="627"/>
      <c r="Q19" s="628"/>
      <c r="R19" s="629">
        <v>1983949</v>
      </c>
      <c r="S19" s="630"/>
      <c r="T19" s="630"/>
      <c r="U19" s="630"/>
      <c r="V19" s="630"/>
      <c r="W19" s="630"/>
      <c r="X19" s="630"/>
      <c r="Y19" s="631"/>
      <c r="Z19" s="685">
        <v>27.6</v>
      </c>
      <c r="AA19" s="685"/>
      <c r="AB19" s="685"/>
      <c r="AC19" s="685"/>
      <c r="AD19" s="686">
        <v>1983949</v>
      </c>
      <c r="AE19" s="686"/>
      <c r="AF19" s="686"/>
      <c r="AG19" s="686"/>
      <c r="AH19" s="686"/>
      <c r="AI19" s="686"/>
      <c r="AJ19" s="686"/>
      <c r="AK19" s="686"/>
      <c r="AL19" s="632">
        <v>68.400000000000006</v>
      </c>
      <c r="AM19" s="633"/>
      <c r="AN19" s="633"/>
      <c r="AO19" s="687"/>
      <c r="AP19" s="626" t="s">
        <v>275</v>
      </c>
      <c r="AQ19" s="627"/>
      <c r="AR19" s="627"/>
      <c r="AS19" s="627"/>
      <c r="AT19" s="627"/>
      <c r="AU19" s="627"/>
      <c r="AV19" s="627"/>
      <c r="AW19" s="627"/>
      <c r="AX19" s="627"/>
      <c r="AY19" s="627"/>
      <c r="AZ19" s="627"/>
      <c r="BA19" s="627"/>
      <c r="BB19" s="627"/>
      <c r="BC19" s="627"/>
      <c r="BD19" s="627"/>
      <c r="BE19" s="627"/>
      <c r="BF19" s="628"/>
      <c r="BG19" s="629" t="s">
        <v>235</v>
      </c>
      <c r="BH19" s="630"/>
      <c r="BI19" s="630"/>
      <c r="BJ19" s="630"/>
      <c r="BK19" s="630"/>
      <c r="BL19" s="630"/>
      <c r="BM19" s="630"/>
      <c r="BN19" s="631"/>
      <c r="BO19" s="685" t="s">
        <v>129</v>
      </c>
      <c r="BP19" s="685"/>
      <c r="BQ19" s="685"/>
      <c r="BR19" s="685"/>
      <c r="BS19" s="617" t="s">
        <v>129</v>
      </c>
      <c r="BT19" s="630"/>
      <c r="BU19" s="630"/>
      <c r="BV19" s="630"/>
      <c r="BW19" s="630"/>
      <c r="BX19" s="630"/>
      <c r="BY19" s="630"/>
      <c r="BZ19" s="630"/>
      <c r="CA19" s="630"/>
      <c r="CB19" s="666"/>
      <c r="CD19" s="667" t="s">
        <v>276</v>
      </c>
      <c r="CE19" s="664"/>
      <c r="CF19" s="664"/>
      <c r="CG19" s="664"/>
      <c r="CH19" s="664"/>
      <c r="CI19" s="664"/>
      <c r="CJ19" s="664"/>
      <c r="CK19" s="664"/>
      <c r="CL19" s="664"/>
      <c r="CM19" s="664"/>
      <c r="CN19" s="664"/>
      <c r="CO19" s="664"/>
      <c r="CP19" s="664"/>
      <c r="CQ19" s="665"/>
      <c r="CR19" s="629" t="s">
        <v>129</v>
      </c>
      <c r="CS19" s="630"/>
      <c r="CT19" s="630"/>
      <c r="CU19" s="630"/>
      <c r="CV19" s="630"/>
      <c r="CW19" s="630"/>
      <c r="CX19" s="630"/>
      <c r="CY19" s="631"/>
      <c r="CZ19" s="685" t="s">
        <v>235</v>
      </c>
      <c r="DA19" s="685"/>
      <c r="DB19" s="685"/>
      <c r="DC19" s="685"/>
      <c r="DD19" s="617" t="s">
        <v>235</v>
      </c>
      <c r="DE19" s="630"/>
      <c r="DF19" s="630"/>
      <c r="DG19" s="630"/>
      <c r="DH19" s="630"/>
      <c r="DI19" s="630"/>
      <c r="DJ19" s="630"/>
      <c r="DK19" s="630"/>
      <c r="DL19" s="630"/>
      <c r="DM19" s="630"/>
      <c r="DN19" s="630"/>
      <c r="DO19" s="630"/>
      <c r="DP19" s="631"/>
      <c r="DQ19" s="617" t="s">
        <v>129</v>
      </c>
      <c r="DR19" s="630"/>
      <c r="DS19" s="630"/>
      <c r="DT19" s="630"/>
      <c r="DU19" s="630"/>
      <c r="DV19" s="630"/>
      <c r="DW19" s="630"/>
      <c r="DX19" s="630"/>
      <c r="DY19" s="630"/>
      <c r="DZ19" s="630"/>
      <c r="EA19" s="630"/>
      <c r="EB19" s="630"/>
      <c r="EC19" s="666"/>
    </row>
    <row r="20" spans="2:133" ht="11.25" customHeight="1" x14ac:dyDescent="0.15">
      <c r="B20" s="626" t="s">
        <v>277</v>
      </c>
      <c r="C20" s="627"/>
      <c r="D20" s="627"/>
      <c r="E20" s="627"/>
      <c r="F20" s="627"/>
      <c r="G20" s="627"/>
      <c r="H20" s="627"/>
      <c r="I20" s="627"/>
      <c r="J20" s="627"/>
      <c r="K20" s="627"/>
      <c r="L20" s="627"/>
      <c r="M20" s="627"/>
      <c r="N20" s="627"/>
      <c r="O20" s="627"/>
      <c r="P20" s="627"/>
      <c r="Q20" s="628"/>
      <c r="R20" s="629">
        <v>210454</v>
      </c>
      <c r="S20" s="630"/>
      <c r="T20" s="630"/>
      <c r="U20" s="630"/>
      <c r="V20" s="630"/>
      <c r="W20" s="630"/>
      <c r="X20" s="630"/>
      <c r="Y20" s="631"/>
      <c r="Z20" s="685">
        <v>2.9</v>
      </c>
      <c r="AA20" s="685"/>
      <c r="AB20" s="685"/>
      <c r="AC20" s="685"/>
      <c r="AD20" s="686" t="s">
        <v>235</v>
      </c>
      <c r="AE20" s="686"/>
      <c r="AF20" s="686"/>
      <c r="AG20" s="686"/>
      <c r="AH20" s="686"/>
      <c r="AI20" s="686"/>
      <c r="AJ20" s="686"/>
      <c r="AK20" s="686"/>
      <c r="AL20" s="632" t="s">
        <v>129</v>
      </c>
      <c r="AM20" s="633"/>
      <c r="AN20" s="633"/>
      <c r="AO20" s="687"/>
      <c r="AP20" s="626" t="s">
        <v>278</v>
      </c>
      <c r="AQ20" s="627"/>
      <c r="AR20" s="627"/>
      <c r="AS20" s="627"/>
      <c r="AT20" s="627"/>
      <c r="AU20" s="627"/>
      <c r="AV20" s="627"/>
      <c r="AW20" s="627"/>
      <c r="AX20" s="627"/>
      <c r="AY20" s="627"/>
      <c r="AZ20" s="627"/>
      <c r="BA20" s="627"/>
      <c r="BB20" s="627"/>
      <c r="BC20" s="627"/>
      <c r="BD20" s="627"/>
      <c r="BE20" s="627"/>
      <c r="BF20" s="628"/>
      <c r="BG20" s="629" t="s">
        <v>129</v>
      </c>
      <c r="BH20" s="630"/>
      <c r="BI20" s="630"/>
      <c r="BJ20" s="630"/>
      <c r="BK20" s="630"/>
      <c r="BL20" s="630"/>
      <c r="BM20" s="630"/>
      <c r="BN20" s="631"/>
      <c r="BO20" s="685" t="s">
        <v>235</v>
      </c>
      <c r="BP20" s="685"/>
      <c r="BQ20" s="685"/>
      <c r="BR20" s="685"/>
      <c r="BS20" s="617" t="s">
        <v>235</v>
      </c>
      <c r="BT20" s="630"/>
      <c r="BU20" s="630"/>
      <c r="BV20" s="630"/>
      <c r="BW20" s="630"/>
      <c r="BX20" s="630"/>
      <c r="BY20" s="630"/>
      <c r="BZ20" s="630"/>
      <c r="CA20" s="630"/>
      <c r="CB20" s="666"/>
      <c r="CD20" s="667" t="s">
        <v>279</v>
      </c>
      <c r="CE20" s="664"/>
      <c r="CF20" s="664"/>
      <c r="CG20" s="664"/>
      <c r="CH20" s="664"/>
      <c r="CI20" s="664"/>
      <c r="CJ20" s="664"/>
      <c r="CK20" s="664"/>
      <c r="CL20" s="664"/>
      <c r="CM20" s="664"/>
      <c r="CN20" s="664"/>
      <c r="CO20" s="664"/>
      <c r="CP20" s="664"/>
      <c r="CQ20" s="665"/>
      <c r="CR20" s="629">
        <v>6929645</v>
      </c>
      <c r="CS20" s="630"/>
      <c r="CT20" s="630"/>
      <c r="CU20" s="630"/>
      <c r="CV20" s="630"/>
      <c r="CW20" s="630"/>
      <c r="CX20" s="630"/>
      <c r="CY20" s="631"/>
      <c r="CZ20" s="685">
        <v>100</v>
      </c>
      <c r="DA20" s="685"/>
      <c r="DB20" s="685"/>
      <c r="DC20" s="685"/>
      <c r="DD20" s="617">
        <v>1489453</v>
      </c>
      <c r="DE20" s="630"/>
      <c r="DF20" s="630"/>
      <c r="DG20" s="630"/>
      <c r="DH20" s="630"/>
      <c r="DI20" s="630"/>
      <c r="DJ20" s="630"/>
      <c r="DK20" s="630"/>
      <c r="DL20" s="630"/>
      <c r="DM20" s="630"/>
      <c r="DN20" s="630"/>
      <c r="DO20" s="630"/>
      <c r="DP20" s="631"/>
      <c r="DQ20" s="617">
        <v>3394893</v>
      </c>
      <c r="DR20" s="630"/>
      <c r="DS20" s="630"/>
      <c r="DT20" s="630"/>
      <c r="DU20" s="630"/>
      <c r="DV20" s="630"/>
      <c r="DW20" s="630"/>
      <c r="DX20" s="630"/>
      <c r="DY20" s="630"/>
      <c r="DZ20" s="630"/>
      <c r="EA20" s="630"/>
      <c r="EB20" s="630"/>
      <c r="EC20" s="666"/>
    </row>
    <row r="21" spans="2:133" ht="11.25" customHeight="1" x14ac:dyDescent="0.15">
      <c r="B21" s="626" t="s">
        <v>280</v>
      </c>
      <c r="C21" s="627"/>
      <c r="D21" s="627"/>
      <c r="E21" s="627"/>
      <c r="F21" s="627"/>
      <c r="G21" s="627"/>
      <c r="H21" s="627"/>
      <c r="I21" s="627"/>
      <c r="J21" s="627"/>
      <c r="K21" s="627"/>
      <c r="L21" s="627"/>
      <c r="M21" s="627"/>
      <c r="N21" s="627"/>
      <c r="O21" s="627"/>
      <c r="P21" s="627"/>
      <c r="Q21" s="628"/>
      <c r="R21" s="629" t="s">
        <v>129</v>
      </c>
      <c r="S21" s="630"/>
      <c r="T21" s="630"/>
      <c r="U21" s="630"/>
      <c r="V21" s="630"/>
      <c r="W21" s="630"/>
      <c r="X21" s="630"/>
      <c r="Y21" s="631"/>
      <c r="Z21" s="685" t="s">
        <v>129</v>
      </c>
      <c r="AA21" s="685"/>
      <c r="AB21" s="685"/>
      <c r="AC21" s="685"/>
      <c r="AD21" s="686" t="s">
        <v>129</v>
      </c>
      <c r="AE21" s="686"/>
      <c r="AF21" s="686"/>
      <c r="AG21" s="686"/>
      <c r="AH21" s="686"/>
      <c r="AI21" s="686"/>
      <c r="AJ21" s="686"/>
      <c r="AK21" s="686"/>
      <c r="AL21" s="632" t="s">
        <v>129</v>
      </c>
      <c r="AM21" s="633"/>
      <c r="AN21" s="633"/>
      <c r="AO21" s="687"/>
      <c r="AP21" s="731" t="s">
        <v>281</v>
      </c>
      <c r="AQ21" s="738"/>
      <c r="AR21" s="738"/>
      <c r="AS21" s="738"/>
      <c r="AT21" s="738"/>
      <c r="AU21" s="738"/>
      <c r="AV21" s="738"/>
      <c r="AW21" s="738"/>
      <c r="AX21" s="738"/>
      <c r="AY21" s="738"/>
      <c r="AZ21" s="738"/>
      <c r="BA21" s="738"/>
      <c r="BB21" s="738"/>
      <c r="BC21" s="738"/>
      <c r="BD21" s="738"/>
      <c r="BE21" s="738"/>
      <c r="BF21" s="733"/>
      <c r="BG21" s="629" t="s">
        <v>235</v>
      </c>
      <c r="BH21" s="630"/>
      <c r="BI21" s="630"/>
      <c r="BJ21" s="630"/>
      <c r="BK21" s="630"/>
      <c r="BL21" s="630"/>
      <c r="BM21" s="630"/>
      <c r="BN21" s="631"/>
      <c r="BO21" s="685" t="s">
        <v>235</v>
      </c>
      <c r="BP21" s="685"/>
      <c r="BQ21" s="685"/>
      <c r="BR21" s="685"/>
      <c r="BS21" s="617" t="s">
        <v>129</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282</v>
      </c>
      <c r="C22" s="627"/>
      <c r="D22" s="627"/>
      <c r="E22" s="627"/>
      <c r="F22" s="627"/>
      <c r="G22" s="627"/>
      <c r="H22" s="627"/>
      <c r="I22" s="627"/>
      <c r="J22" s="627"/>
      <c r="K22" s="627"/>
      <c r="L22" s="627"/>
      <c r="M22" s="627"/>
      <c r="N22" s="627"/>
      <c r="O22" s="627"/>
      <c r="P22" s="627"/>
      <c r="Q22" s="628"/>
      <c r="R22" s="629">
        <v>3110885</v>
      </c>
      <c r="S22" s="630"/>
      <c r="T22" s="630"/>
      <c r="U22" s="630"/>
      <c r="V22" s="630"/>
      <c r="W22" s="630"/>
      <c r="X22" s="630"/>
      <c r="Y22" s="631"/>
      <c r="Z22" s="685">
        <v>43.3</v>
      </c>
      <c r="AA22" s="685"/>
      <c r="AB22" s="685"/>
      <c r="AC22" s="685"/>
      <c r="AD22" s="686">
        <v>2899984</v>
      </c>
      <c r="AE22" s="686"/>
      <c r="AF22" s="686"/>
      <c r="AG22" s="686"/>
      <c r="AH22" s="686"/>
      <c r="AI22" s="686"/>
      <c r="AJ22" s="686"/>
      <c r="AK22" s="686"/>
      <c r="AL22" s="632">
        <v>100</v>
      </c>
      <c r="AM22" s="633"/>
      <c r="AN22" s="633"/>
      <c r="AO22" s="687"/>
      <c r="AP22" s="731" t="s">
        <v>283</v>
      </c>
      <c r="AQ22" s="738"/>
      <c r="AR22" s="738"/>
      <c r="AS22" s="738"/>
      <c r="AT22" s="738"/>
      <c r="AU22" s="738"/>
      <c r="AV22" s="738"/>
      <c r="AW22" s="738"/>
      <c r="AX22" s="738"/>
      <c r="AY22" s="738"/>
      <c r="AZ22" s="738"/>
      <c r="BA22" s="738"/>
      <c r="BB22" s="738"/>
      <c r="BC22" s="738"/>
      <c r="BD22" s="738"/>
      <c r="BE22" s="738"/>
      <c r="BF22" s="733"/>
      <c r="BG22" s="629" t="s">
        <v>129</v>
      </c>
      <c r="BH22" s="630"/>
      <c r="BI22" s="630"/>
      <c r="BJ22" s="630"/>
      <c r="BK22" s="630"/>
      <c r="BL22" s="630"/>
      <c r="BM22" s="630"/>
      <c r="BN22" s="631"/>
      <c r="BO22" s="685" t="s">
        <v>129</v>
      </c>
      <c r="BP22" s="685"/>
      <c r="BQ22" s="685"/>
      <c r="BR22" s="685"/>
      <c r="BS22" s="617" t="s">
        <v>235</v>
      </c>
      <c r="BT22" s="630"/>
      <c r="BU22" s="630"/>
      <c r="BV22" s="630"/>
      <c r="BW22" s="630"/>
      <c r="BX22" s="630"/>
      <c r="BY22" s="630"/>
      <c r="BZ22" s="630"/>
      <c r="CA22" s="630"/>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285</v>
      </c>
      <c r="C23" s="627"/>
      <c r="D23" s="627"/>
      <c r="E23" s="627"/>
      <c r="F23" s="627"/>
      <c r="G23" s="627"/>
      <c r="H23" s="627"/>
      <c r="I23" s="627"/>
      <c r="J23" s="627"/>
      <c r="K23" s="627"/>
      <c r="L23" s="627"/>
      <c r="M23" s="627"/>
      <c r="N23" s="627"/>
      <c r="O23" s="627"/>
      <c r="P23" s="627"/>
      <c r="Q23" s="628"/>
      <c r="R23" s="629">
        <v>1194</v>
      </c>
      <c r="S23" s="630"/>
      <c r="T23" s="630"/>
      <c r="U23" s="630"/>
      <c r="V23" s="630"/>
      <c r="W23" s="630"/>
      <c r="X23" s="630"/>
      <c r="Y23" s="631"/>
      <c r="Z23" s="685">
        <v>0</v>
      </c>
      <c r="AA23" s="685"/>
      <c r="AB23" s="685"/>
      <c r="AC23" s="685"/>
      <c r="AD23" s="686">
        <v>1194</v>
      </c>
      <c r="AE23" s="686"/>
      <c r="AF23" s="686"/>
      <c r="AG23" s="686"/>
      <c r="AH23" s="686"/>
      <c r="AI23" s="686"/>
      <c r="AJ23" s="686"/>
      <c r="AK23" s="686"/>
      <c r="AL23" s="632">
        <v>0</v>
      </c>
      <c r="AM23" s="633"/>
      <c r="AN23" s="633"/>
      <c r="AO23" s="687"/>
      <c r="AP23" s="731" t="s">
        <v>286</v>
      </c>
      <c r="AQ23" s="738"/>
      <c r="AR23" s="738"/>
      <c r="AS23" s="738"/>
      <c r="AT23" s="738"/>
      <c r="AU23" s="738"/>
      <c r="AV23" s="738"/>
      <c r="AW23" s="738"/>
      <c r="AX23" s="738"/>
      <c r="AY23" s="738"/>
      <c r="AZ23" s="738"/>
      <c r="BA23" s="738"/>
      <c r="BB23" s="738"/>
      <c r="BC23" s="738"/>
      <c r="BD23" s="738"/>
      <c r="BE23" s="738"/>
      <c r="BF23" s="733"/>
      <c r="BG23" s="629" t="s">
        <v>129</v>
      </c>
      <c r="BH23" s="630"/>
      <c r="BI23" s="630"/>
      <c r="BJ23" s="630"/>
      <c r="BK23" s="630"/>
      <c r="BL23" s="630"/>
      <c r="BM23" s="630"/>
      <c r="BN23" s="631"/>
      <c r="BO23" s="685" t="s">
        <v>235</v>
      </c>
      <c r="BP23" s="685"/>
      <c r="BQ23" s="685"/>
      <c r="BR23" s="685"/>
      <c r="BS23" s="617" t="s">
        <v>129</v>
      </c>
      <c r="BT23" s="630"/>
      <c r="BU23" s="630"/>
      <c r="BV23" s="630"/>
      <c r="BW23" s="630"/>
      <c r="BX23" s="630"/>
      <c r="BY23" s="630"/>
      <c r="BZ23" s="630"/>
      <c r="CA23" s="630"/>
      <c r="CB23" s="666"/>
      <c r="CD23" s="740" t="s">
        <v>224</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6" t="s">
        <v>292</v>
      </c>
      <c r="C24" s="627"/>
      <c r="D24" s="627"/>
      <c r="E24" s="627"/>
      <c r="F24" s="627"/>
      <c r="G24" s="627"/>
      <c r="H24" s="627"/>
      <c r="I24" s="627"/>
      <c r="J24" s="627"/>
      <c r="K24" s="627"/>
      <c r="L24" s="627"/>
      <c r="M24" s="627"/>
      <c r="N24" s="627"/>
      <c r="O24" s="627"/>
      <c r="P24" s="627"/>
      <c r="Q24" s="628"/>
      <c r="R24" s="629">
        <v>33479</v>
      </c>
      <c r="S24" s="630"/>
      <c r="T24" s="630"/>
      <c r="U24" s="630"/>
      <c r="V24" s="630"/>
      <c r="W24" s="630"/>
      <c r="X24" s="630"/>
      <c r="Y24" s="631"/>
      <c r="Z24" s="685">
        <v>0.5</v>
      </c>
      <c r="AA24" s="685"/>
      <c r="AB24" s="685"/>
      <c r="AC24" s="685"/>
      <c r="AD24" s="686" t="s">
        <v>129</v>
      </c>
      <c r="AE24" s="686"/>
      <c r="AF24" s="686"/>
      <c r="AG24" s="686"/>
      <c r="AH24" s="686"/>
      <c r="AI24" s="686"/>
      <c r="AJ24" s="686"/>
      <c r="AK24" s="686"/>
      <c r="AL24" s="632" t="s">
        <v>235</v>
      </c>
      <c r="AM24" s="633"/>
      <c r="AN24" s="633"/>
      <c r="AO24" s="687"/>
      <c r="AP24" s="731" t="s">
        <v>293</v>
      </c>
      <c r="AQ24" s="738"/>
      <c r="AR24" s="738"/>
      <c r="AS24" s="738"/>
      <c r="AT24" s="738"/>
      <c r="AU24" s="738"/>
      <c r="AV24" s="738"/>
      <c r="AW24" s="738"/>
      <c r="AX24" s="738"/>
      <c r="AY24" s="738"/>
      <c r="AZ24" s="738"/>
      <c r="BA24" s="738"/>
      <c r="BB24" s="738"/>
      <c r="BC24" s="738"/>
      <c r="BD24" s="738"/>
      <c r="BE24" s="738"/>
      <c r="BF24" s="733"/>
      <c r="BG24" s="629" t="s">
        <v>129</v>
      </c>
      <c r="BH24" s="630"/>
      <c r="BI24" s="630"/>
      <c r="BJ24" s="630"/>
      <c r="BK24" s="630"/>
      <c r="BL24" s="630"/>
      <c r="BM24" s="630"/>
      <c r="BN24" s="631"/>
      <c r="BO24" s="685" t="s">
        <v>129</v>
      </c>
      <c r="BP24" s="685"/>
      <c r="BQ24" s="685"/>
      <c r="BR24" s="685"/>
      <c r="BS24" s="617" t="s">
        <v>235</v>
      </c>
      <c r="BT24" s="630"/>
      <c r="BU24" s="630"/>
      <c r="BV24" s="630"/>
      <c r="BW24" s="630"/>
      <c r="BX24" s="630"/>
      <c r="BY24" s="630"/>
      <c r="BZ24" s="630"/>
      <c r="CA24" s="630"/>
      <c r="CB24" s="666"/>
      <c r="CD24" s="694" t="s">
        <v>294</v>
      </c>
      <c r="CE24" s="695"/>
      <c r="CF24" s="695"/>
      <c r="CG24" s="695"/>
      <c r="CH24" s="695"/>
      <c r="CI24" s="695"/>
      <c r="CJ24" s="695"/>
      <c r="CK24" s="695"/>
      <c r="CL24" s="695"/>
      <c r="CM24" s="695"/>
      <c r="CN24" s="695"/>
      <c r="CO24" s="695"/>
      <c r="CP24" s="695"/>
      <c r="CQ24" s="696"/>
      <c r="CR24" s="688">
        <v>2045038</v>
      </c>
      <c r="CS24" s="689"/>
      <c r="CT24" s="689"/>
      <c r="CU24" s="689"/>
      <c r="CV24" s="689"/>
      <c r="CW24" s="689"/>
      <c r="CX24" s="689"/>
      <c r="CY24" s="735"/>
      <c r="CZ24" s="736">
        <v>29.5</v>
      </c>
      <c r="DA24" s="705"/>
      <c r="DB24" s="705"/>
      <c r="DC24" s="739"/>
      <c r="DD24" s="734">
        <v>1347873</v>
      </c>
      <c r="DE24" s="689"/>
      <c r="DF24" s="689"/>
      <c r="DG24" s="689"/>
      <c r="DH24" s="689"/>
      <c r="DI24" s="689"/>
      <c r="DJ24" s="689"/>
      <c r="DK24" s="735"/>
      <c r="DL24" s="734">
        <v>1273566</v>
      </c>
      <c r="DM24" s="689"/>
      <c r="DN24" s="689"/>
      <c r="DO24" s="689"/>
      <c r="DP24" s="689"/>
      <c r="DQ24" s="689"/>
      <c r="DR24" s="689"/>
      <c r="DS24" s="689"/>
      <c r="DT24" s="689"/>
      <c r="DU24" s="689"/>
      <c r="DV24" s="735"/>
      <c r="DW24" s="736">
        <v>42.2</v>
      </c>
      <c r="DX24" s="705"/>
      <c r="DY24" s="705"/>
      <c r="DZ24" s="705"/>
      <c r="EA24" s="705"/>
      <c r="EB24" s="705"/>
      <c r="EC24" s="737"/>
    </row>
    <row r="25" spans="2:133" ht="11.25" customHeight="1" x14ac:dyDescent="0.15">
      <c r="B25" s="626" t="s">
        <v>295</v>
      </c>
      <c r="C25" s="627"/>
      <c r="D25" s="627"/>
      <c r="E25" s="627"/>
      <c r="F25" s="627"/>
      <c r="G25" s="627"/>
      <c r="H25" s="627"/>
      <c r="I25" s="627"/>
      <c r="J25" s="627"/>
      <c r="K25" s="627"/>
      <c r="L25" s="627"/>
      <c r="M25" s="627"/>
      <c r="N25" s="627"/>
      <c r="O25" s="627"/>
      <c r="P25" s="627"/>
      <c r="Q25" s="628"/>
      <c r="R25" s="629">
        <v>181141</v>
      </c>
      <c r="S25" s="630"/>
      <c r="T25" s="630"/>
      <c r="U25" s="630"/>
      <c r="V25" s="630"/>
      <c r="W25" s="630"/>
      <c r="X25" s="630"/>
      <c r="Y25" s="631"/>
      <c r="Z25" s="685">
        <v>2.5</v>
      </c>
      <c r="AA25" s="685"/>
      <c r="AB25" s="685"/>
      <c r="AC25" s="685"/>
      <c r="AD25" s="686" t="s">
        <v>129</v>
      </c>
      <c r="AE25" s="686"/>
      <c r="AF25" s="686"/>
      <c r="AG25" s="686"/>
      <c r="AH25" s="686"/>
      <c r="AI25" s="686"/>
      <c r="AJ25" s="686"/>
      <c r="AK25" s="686"/>
      <c r="AL25" s="632" t="s">
        <v>129</v>
      </c>
      <c r="AM25" s="633"/>
      <c r="AN25" s="633"/>
      <c r="AO25" s="687"/>
      <c r="AP25" s="731" t="s">
        <v>296</v>
      </c>
      <c r="AQ25" s="738"/>
      <c r="AR25" s="738"/>
      <c r="AS25" s="738"/>
      <c r="AT25" s="738"/>
      <c r="AU25" s="738"/>
      <c r="AV25" s="738"/>
      <c r="AW25" s="738"/>
      <c r="AX25" s="738"/>
      <c r="AY25" s="738"/>
      <c r="AZ25" s="738"/>
      <c r="BA25" s="738"/>
      <c r="BB25" s="738"/>
      <c r="BC25" s="738"/>
      <c r="BD25" s="738"/>
      <c r="BE25" s="738"/>
      <c r="BF25" s="733"/>
      <c r="BG25" s="629" t="s">
        <v>129</v>
      </c>
      <c r="BH25" s="630"/>
      <c r="BI25" s="630"/>
      <c r="BJ25" s="630"/>
      <c r="BK25" s="630"/>
      <c r="BL25" s="630"/>
      <c r="BM25" s="630"/>
      <c r="BN25" s="631"/>
      <c r="BO25" s="685" t="s">
        <v>235</v>
      </c>
      <c r="BP25" s="685"/>
      <c r="BQ25" s="685"/>
      <c r="BR25" s="685"/>
      <c r="BS25" s="617" t="s">
        <v>129</v>
      </c>
      <c r="BT25" s="630"/>
      <c r="BU25" s="630"/>
      <c r="BV25" s="630"/>
      <c r="BW25" s="630"/>
      <c r="BX25" s="630"/>
      <c r="BY25" s="630"/>
      <c r="BZ25" s="630"/>
      <c r="CA25" s="630"/>
      <c r="CB25" s="666"/>
      <c r="CD25" s="667" t="s">
        <v>297</v>
      </c>
      <c r="CE25" s="664"/>
      <c r="CF25" s="664"/>
      <c r="CG25" s="664"/>
      <c r="CH25" s="664"/>
      <c r="CI25" s="664"/>
      <c r="CJ25" s="664"/>
      <c r="CK25" s="664"/>
      <c r="CL25" s="664"/>
      <c r="CM25" s="664"/>
      <c r="CN25" s="664"/>
      <c r="CO25" s="664"/>
      <c r="CP25" s="664"/>
      <c r="CQ25" s="665"/>
      <c r="CR25" s="629">
        <v>913205</v>
      </c>
      <c r="CS25" s="618"/>
      <c r="CT25" s="618"/>
      <c r="CU25" s="618"/>
      <c r="CV25" s="618"/>
      <c r="CW25" s="618"/>
      <c r="CX25" s="618"/>
      <c r="CY25" s="619"/>
      <c r="CZ25" s="632">
        <v>13.2</v>
      </c>
      <c r="DA25" s="657"/>
      <c r="DB25" s="657"/>
      <c r="DC25" s="658"/>
      <c r="DD25" s="617">
        <v>752966</v>
      </c>
      <c r="DE25" s="618"/>
      <c r="DF25" s="618"/>
      <c r="DG25" s="618"/>
      <c r="DH25" s="618"/>
      <c r="DI25" s="618"/>
      <c r="DJ25" s="618"/>
      <c r="DK25" s="619"/>
      <c r="DL25" s="617">
        <v>751545</v>
      </c>
      <c r="DM25" s="618"/>
      <c r="DN25" s="618"/>
      <c r="DO25" s="618"/>
      <c r="DP25" s="618"/>
      <c r="DQ25" s="618"/>
      <c r="DR25" s="618"/>
      <c r="DS25" s="618"/>
      <c r="DT25" s="618"/>
      <c r="DU25" s="618"/>
      <c r="DV25" s="619"/>
      <c r="DW25" s="632">
        <v>24.9</v>
      </c>
      <c r="DX25" s="657"/>
      <c r="DY25" s="657"/>
      <c r="DZ25" s="657"/>
      <c r="EA25" s="657"/>
      <c r="EB25" s="657"/>
      <c r="EC25" s="659"/>
    </row>
    <row r="26" spans="2:133" ht="11.25" customHeight="1" x14ac:dyDescent="0.15">
      <c r="B26" s="626" t="s">
        <v>298</v>
      </c>
      <c r="C26" s="627"/>
      <c r="D26" s="627"/>
      <c r="E26" s="627"/>
      <c r="F26" s="627"/>
      <c r="G26" s="627"/>
      <c r="H26" s="627"/>
      <c r="I26" s="627"/>
      <c r="J26" s="627"/>
      <c r="K26" s="627"/>
      <c r="L26" s="627"/>
      <c r="M26" s="627"/>
      <c r="N26" s="627"/>
      <c r="O26" s="627"/>
      <c r="P26" s="627"/>
      <c r="Q26" s="628"/>
      <c r="R26" s="629">
        <v>18438</v>
      </c>
      <c r="S26" s="630"/>
      <c r="T26" s="630"/>
      <c r="U26" s="630"/>
      <c r="V26" s="630"/>
      <c r="W26" s="630"/>
      <c r="X26" s="630"/>
      <c r="Y26" s="631"/>
      <c r="Z26" s="685">
        <v>0.3</v>
      </c>
      <c r="AA26" s="685"/>
      <c r="AB26" s="685"/>
      <c r="AC26" s="685"/>
      <c r="AD26" s="686" t="s">
        <v>235</v>
      </c>
      <c r="AE26" s="686"/>
      <c r="AF26" s="686"/>
      <c r="AG26" s="686"/>
      <c r="AH26" s="686"/>
      <c r="AI26" s="686"/>
      <c r="AJ26" s="686"/>
      <c r="AK26" s="686"/>
      <c r="AL26" s="632" t="s">
        <v>129</v>
      </c>
      <c r="AM26" s="633"/>
      <c r="AN26" s="633"/>
      <c r="AO26" s="687"/>
      <c r="AP26" s="731" t="s">
        <v>299</v>
      </c>
      <c r="AQ26" s="732"/>
      <c r="AR26" s="732"/>
      <c r="AS26" s="732"/>
      <c r="AT26" s="732"/>
      <c r="AU26" s="732"/>
      <c r="AV26" s="732"/>
      <c r="AW26" s="732"/>
      <c r="AX26" s="732"/>
      <c r="AY26" s="732"/>
      <c r="AZ26" s="732"/>
      <c r="BA26" s="732"/>
      <c r="BB26" s="732"/>
      <c r="BC26" s="732"/>
      <c r="BD26" s="732"/>
      <c r="BE26" s="732"/>
      <c r="BF26" s="733"/>
      <c r="BG26" s="629" t="s">
        <v>247</v>
      </c>
      <c r="BH26" s="630"/>
      <c r="BI26" s="630"/>
      <c r="BJ26" s="630"/>
      <c r="BK26" s="630"/>
      <c r="BL26" s="630"/>
      <c r="BM26" s="630"/>
      <c r="BN26" s="631"/>
      <c r="BO26" s="685" t="s">
        <v>129</v>
      </c>
      <c r="BP26" s="685"/>
      <c r="BQ26" s="685"/>
      <c r="BR26" s="685"/>
      <c r="BS26" s="617" t="s">
        <v>129</v>
      </c>
      <c r="BT26" s="630"/>
      <c r="BU26" s="630"/>
      <c r="BV26" s="630"/>
      <c r="BW26" s="630"/>
      <c r="BX26" s="630"/>
      <c r="BY26" s="630"/>
      <c r="BZ26" s="630"/>
      <c r="CA26" s="630"/>
      <c r="CB26" s="666"/>
      <c r="CD26" s="667" t="s">
        <v>300</v>
      </c>
      <c r="CE26" s="664"/>
      <c r="CF26" s="664"/>
      <c r="CG26" s="664"/>
      <c r="CH26" s="664"/>
      <c r="CI26" s="664"/>
      <c r="CJ26" s="664"/>
      <c r="CK26" s="664"/>
      <c r="CL26" s="664"/>
      <c r="CM26" s="664"/>
      <c r="CN26" s="664"/>
      <c r="CO26" s="664"/>
      <c r="CP26" s="664"/>
      <c r="CQ26" s="665"/>
      <c r="CR26" s="629">
        <v>585354</v>
      </c>
      <c r="CS26" s="630"/>
      <c r="CT26" s="630"/>
      <c r="CU26" s="630"/>
      <c r="CV26" s="630"/>
      <c r="CW26" s="630"/>
      <c r="CX26" s="630"/>
      <c r="CY26" s="631"/>
      <c r="CZ26" s="632">
        <v>8.4</v>
      </c>
      <c r="DA26" s="657"/>
      <c r="DB26" s="657"/>
      <c r="DC26" s="658"/>
      <c r="DD26" s="617">
        <v>442212</v>
      </c>
      <c r="DE26" s="630"/>
      <c r="DF26" s="630"/>
      <c r="DG26" s="630"/>
      <c r="DH26" s="630"/>
      <c r="DI26" s="630"/>
      <c r="DJ26" s="630"/>
      <c r="DK26" s="631"/>
      <c r="DL26" s="617" t="s">
        <v>129</v>
      </c>
      <c r="DM26" s="630"/>
      <c r="DN26" s="630"/>
      <c r="DO26" s="630"/>
      <c r="DP26" s="630"/>
      <c r="DQ26" s="630"/>
      <c r="DR26" s="630"/>
      <c r="DS26" s="630"/>
      <c r="DT26" s="630"/>
      <c r="DU26" s="630"/>
      <c r="DV26" s="631"/>
      <c r="DW26" s="632" t="s">
        <v>129</v>
      </c>
      <c r="DX26" s="657"/>
      <c r="DY26" s="657"/>
      <c r="DZ26" s="657"/>
      <c r="EA26" s="657"/>
      <c r="EB26" s="657"/>
      <c r="EC26" s="659"/>
    </row>
    <row r="27" spans="2:133" ht="11.25" customHeight="1" x14ac:dyDescent="0.15">
      <c r="B27" s="626" t="s">
        <v>301</v>
      </c>
      <c r="C27" s="627"/>
      <c r="D27" s="627"/>
      <c r="E27" s="627"/>
      <c r="F27" s="627"/>
      <c r="G27" s="627"/>
      <c r="H27" s="627"/>
      <c r="I27" s="627"/>
      <c r="J27" s="627"/>
      <c r="K27" s="627"/>
      <c r="L27" s="627"/>
      <c r="M27" s="627"/>
      <c r="N27" s="627"/>
      <c r="O27" s="627"/>
      <c r="P27" s="627"/>
      <c r="Q27" s="628"/>
      <c r="R27" s="629">
        <v>713569</v>
      </c>
      <c r="S27" s="630"/>
      <c r="T27" s="630"/>
      <c r="U27" s="630"/>
      <c r="V27" s="630"/>
      <c r="W27" s="630"/>
      <c r="X27" s="630"/>
      <c r="Y27" s="631"/>
      <c r="Z27" s="685">
        <v>9.9</v>
      </c>
      <c r="AA27" s="685"/>
      <c r="AB27" s="685"/>
      <c r="AC27" s="685"/>
      <c r="AD27" s="686" t="s">
        <v>129</v>
      </c>
      <c r="AE27" s="686"/>
      <c r="AF27" s="686"/>
      <c r="AG27" s="686"/>
      <c r="AH27" s="686"/>
      <c r="AI27" s="686"/>
      <c r="AJ27" s="686"/>
      <c r="AK27" s="686"/>
      <c r="AL27" s="632" t="s">
        <v>129</v>
      </c>
      <c r="AM27" s="633"/>
      <c r="AN27" s="633"/>
      <c r="AO27" s="687"/>
      <c r="AP27" s="626" t="s">
        <v>302</v>
      </c>
      <c r="AQ27" s="627"/>
      <c r="AR27" s="627"/>
      <c r="AS27" s="627"/>
      <c r="AT27" s="627"/>
      <c r="AU27" s="627"/>
      <c r="AV27" s="627"/>
      <c r="AW27" s="627"/>
      <c r="AX27" s="627"/>
      <c r="AY27" s="627"/>
      <c r="AZ27" s="627"/>
      <c r="BA27" s="627"/>
      <c r="BB27" s="627"/>
      <c r="BC27" s="627"/>
      <c r="BD27" s="627"/>
      <c r="BE27" s="627"/>
      <c r="BF27" s="628"/>
      <c r="BG27" s="629">
        <v>687043</v>
      </c>
      <c r="BH27" s="630"/>
      <c r="BI27" s="630"/>
      <c r="BJ27" s="630"/>
      <c r="BK27" s="630"/>
      <c r="BL27" s="630"/>
      <c r="BM27" s="630"/>
      <c r="BN27" s="631"/>
      <c r="BO27" s="685">
        <v>100</v>
      </c>
      <c r="BP27" s="685"/>
      <c r="BQ27" s="685"/>
      <c r="BR27" s="685"/>
      <c r="BS27" s="617" t="s">
        <v>129</v>
      </c>
      <c r="BT27" s="630"/>
      <c r="BU27" s="630"/>
      <c r="BV27" s="630"/>
      <c r="BW27" s="630"/>
      <c r="BX27" s="630"/>
      <c r="BY27" s="630"/>
      <c r="BZ27" s="630"/>
      <c r="CA27" s="630"/>
      <c r="CB27" s="666"/>
      <c r="CD27" s="667" t="s">
        <v>303</v>
      </c>
      <c r="CE27" s="664"/>
      <c r="CF27" s="664"/>
      <c r="CG27" s="664"/>
      <c r="CH27" s="664"/>
      <c r="CI27" s="664"/>
      <c r="CJ27" s="664"/>
      <c r="CK27" s="664"/>
      <c r="CL27" s="664"/>
      <c r="CM27" s="664"/>
      <c r="CN27" s="664"/>
      <c r="CO27" s="664"/>
      <c r="CP27" s="664"/>
      <c r="CQ27" s="665"/>
      <c r="CR27" s="629">
        <v>708216</v>
      </c>
      <c r="CS27" s="618"/>
      <c r="CT27" s="618"/>
      <c r="CU27" s="618"/>
      <c r="CV27" s="618"/>
      <c r="CW27" s="618"/>
      <c r="CX27" s="618"/>
      <c r="CY27" s="619"/>
      <c r="CZ27" s="632">
        <v>10.199999999999999</v>
      </c>
      <c r="DA27" s="657"/>
      <c r="DB27" s="657"/>
      <c r="DC27" s="658"/>
      <c r="DD27" s="617">
        <v>186004</v>
      </c>
      <c r="DE27" s="618"/>
      <c r="DF27" s="618"/>
      <c r="DG27" s="618"/>
      <c r="DH27" s="618"/>
      <c r="DI27" s="618"/>
      <c r="DJ27" s="618"/>
      <c r="DK27" s="619"/>
      <c r="DL27" s="617">
        <v>113118</v>
      </c>
      <c r="DM27" s="618"/>
      <c r="DN27" s="618"/>
      <c r="DO27" s="618"/>
      <c r="DP27" s="618"/>
      <c r="DQ27" s="618"/>
      <c r="DR27" s="618"/>
      <c r="DS27" s="618"/>
      <c r="DT27" s="618"/>
      <c r="DU27" s="618"/>
      <c r="DV27" s="619"/>
      <c r="DW27" s="632">
        <v>3.7</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9" t="s">
        <v>235</v>
      </c>
      <c r="S28" s="630"/>
      <c r="T28" s="630"/>
      <c r="U28" s="630"/>
      <c r="V28" s="630"/>
      <c r="W28" s="630"/>
      <c r="X28" s="630"/>
      <c r="Y28" s="631"/>
      <c r="Z28" s="685" t="s">
        <v>247</v>
      </c>
      <c r="AA28" s="685"/>
      <c r="AB28" s="685"/>
      <c r="AC28" s="685"/>
      <c r="AD28" s="686" t="s">
        <v>129</v>
      </c>
      <c r="AE28" s="686"/>
      <c r="AF28" s="686"/>
      <c r="AG28" s="686"/>
      <c r="AH28" s="686"/>
      <c r="AI28" s="686"/>
      <c r="AJ28" s="686"/>
      <c r="AK28" s="686"/>
      <c r="AL28" s="632" t="s">
        <v>235</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9">
        <v>423617</v>
      </c>
      <c r="CS28" s="630"/>
      <c r="CT28" s="630"/>
      <c r="CU28" s="630"/>
      <c r="CV28" s="630"/>
      <c r="CW28" s="630"/>
      <c r="CX28" s="630"/>
      <c r="CY28" s="631"/>
      <c r="CZ28" s="632">
        <v>6.1</v>
      </c>
      <c r="DA28" s="657"/>
      <c r="DB28" s="657"/>
      <c r="DC28" s="658"/>
      <c r="DD28" s="617">
        <v>408903</v>
      </c>
      <c r="DE28" s="630"/>
      <c r="DF28" s="630"/>
      <c r="DG28" s="630"/>
      <c r="DH28" s="630"/>
      <c r="DI28" s="630"/>
      <c r="DJ28" s="630"/>
      <c r="DK28" s="631"/>
      <c r="DL28" s="617">
        <v>408903</v>
      </c>
      <c r="DM28" s="630"/>
      <c r="DN28" s="630"/>
      <c r="DO28" s="630"/>
      <c r="DP28" s="630"/>
      <c r="DQ28" s="630"/>
      <c r="DR28" s="630"/>
      <c r="DS28" s="630"/>
      <c r="DT28" s="630"/>
      <c r="DU28" s="630"/>
      <c r="DV28" s="631"/>
      <c r="DW28" s="632">
        <v>13.6</v>
      </c>
      <c r="DX28" s="657"/>
      <c r="DY28" s="657"/>
      <c r="DZ28" s="657"/>
      <c r="EA28" s="657"/>
      <c r="EB28" s="657"/>
      <c r="EC28" s="659"/>
    </row>
    <row r="29" spans="2:133" ht="11.25" customHeight="1" x14ac:dyDescent="0.15">
      <c r="B29" s="626" t="s">
        <v>306</v>
      </c>
      <c r="C29" s="627"/>
      <c r="D29" s="627"/>
      <c r="E29" s="627"/>
      <c r="F29" s="627"/>
      <c r="G29" s="627"/>
      <c r="H29" s="627"/>
      <c r="I29" s="627"/>
      <c r="J29" s="627"/>
      <c r="K29" s="627"/>
      <c r="L29" s="627"/>
      <c r="M29" s="627"/>
      <c r="N29" s="627"/>
      <c r="O29" s="627"/>
      <c r="P29" s="627"/>
      <c r="Q29" s="628"/>
      <c r="R29" s="629">
        <v>1456680</v>
      </c>
      <c r="S29" s="630"/>
      <c r="T29" s="630"/>
      <c r="U29" s="630"/>
      <c r="V29" s="630"/>
      <c r="W29" s="630"/>
      <c r="X29" s="630"/>
      <c r="Y29" s="631"/>
      <c r="Z29" s="685">
        <v>20.3</v>
      </c>
      <c r="AA29" s="685"/>
      <c r="AB29" s="685"/>
      <c r="AC29" s="685"/>
      <c r="AD29" s="686" t="s">
        <v>235</v>
      </c>
      <c r="AE29" s="686"/>
      <c r="AF29" s="686"/>
      <c r="AG29" s="686"/>
      <c r="AH29" s="686"/>
      <c r="AI29" s="686"/>
      <c r="AJ29" s="686"/>
      <c r="AK29" s="686"/>
      <c r="AL29" s="632" t="s">
        <v>235</v>
      </c>
      <c r="AM29" s="633"/>
      <c r="AN29" s="633"/>
      <c r="AO29" s="687"/>
      <c r="AP29" s="697" t="s">
        <v>224</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70</v>
      </c>
      <c r="CG29" s="664"/>
      <c r="CH29" s="664"/>
      <c r="CI29" s="664"/>
      <c r="CJ29" s="664"/>
      <c r="CK29" s="664"/>
      <c r="CL29" s="664"/>
      <c r="CM29" s="664"/>
      <c r="CN29" s="664"/>
      <c r="CO29" s="664"/>
      <c r="CP29" s="664"/>
      <c r="CQ29" s="665"/>
      <c r="CR29" s="629">
        <v>423384</v>
      </c>
      <c r="CS29" s="618"/>
      <c r="CT29" s="618"/>
      <c r="CU29" s="618"/>
      <c r="CV29" s="618"/>
      <c r="CW29" s="618"/>
      <c r="CX29" s="618"/>
      <c r="CY29" s="619"/>
      <c r="CZ29" s="632">
        <v>6.1</v>
      </c>
      <c r="DA29" s="657"/>
      <c r="DB29" s="657"/>
      <c r="DC29" s="658"/>
      <c r="DD29" s="617">
        <v>408670</v>
      </c>
      <c r="DE29" s="618"/>
      <c r="DF29" s="618"/>
      <c r="DG29" s="618"/>
      <c r="DH29" s="618"/>
      <c r="DI29" s="618"/>
      <c r="DJ29" s="618"/>
      <c r="DK29" s="619"/>
      <c r="DL29" s="617">
        <v>408670</v>
      </c>
      <c r="DM29" s="618"/>
      <c r="DN29" s="618"/>
      <c r="DO29" s="618"/>
      <c r="DP29" s="618"/>
      <c r="DQ29" s="618"/>
      <c r="DR29" s="618"/>
      <c r="DS29" s="618"/>
      <c r="DT29" s="618"/>
      <c r="DU29" s="618"/>
      <c r="DV29" s="619"/>
      <c r="DW29" s="632">
        <v>13.5</v>
      </c>
      <c r="DX29" s="657"/>
      <c r="DY29" s="657"/>
      <c r="DZ29" s="657"/>
      <c r="EA29" s="657"/>
      <c r="EB29" s="657"/>
      <c r="EC29" s="659"/>
    </row>
    <row r="30" spans="2:133" ht="11.25" customHeight="1" x14ac:dyDescent="0.15">
      <c r="B30" s="626" t="s">
        <v>310</v>
      </c>
      <c r="C30" s="627"/>
      <c r="D30" s="627"/>
      <c r="E30" s="627"/>
      <c r="F30" s="627"/>
      <c r="G30" s="627"/>
      <c r="H30" s="627"/>
      <c r="I30" s="627"/>
      <c r="J30" s="627"/>
      <c r="K30" s="627"/>
      <c r="L30" s="627"/>
      <c r="M30" s="627"/>
      <c r="N30" s="627"/>
      <c r="O30" s="627"/>
      <c r="P30" s="627"/>
      <c r="Q30" s="628"/>
      <c r="R30" s="629">
        <v>423394</v>
      </c>
      <c r="S30" s="630"/>
      <c r="T30" s="630"/>
      <c r="U30" s="630"/>
      <c r="V30" s="630"/>
      <c r="W30" s="630"/>
      <c r="X30" s="630"/>
      <c r="Y30" s="631"/>
      <c r="Z30" s="685">
        <v>5.9</v>
      </c>
      <c r="AA30" s="685"/>
      <c r="AB30" s="685"/>
      <c r="AC30" s="685"/>
      <c r="AD30" s="686" t="s">
        <v>129</v>
      </c>
      <c r="AE30" s="686"/>
      <c r="AF30" s="686"/>
      <c r="AG30" s="686"/>
      <c r="AH30" s="686"/>
      <c r="AI30" s="686"/>
      <c r="AJ30" s="686"/>
      <c r="AK30" s="686"/>
      <c r="AL30" s="632" t="s">
        <v>235</v>
      </c>
      <c r="AM30" s="633"/>
      <c r="AN30" s="633"/>
      <c r="AO30" s="687"/>
      <c r="AP30" s="713" t="s">
        <v>311</v>
      </c>
      <c r="AQ30" s="714"/>
      <c r="AR30" s="714"/>
      <c r="AS30" s="714"/>
      <c r="AT30" s="719" t="s">
        <v>312</v>
      </c>
      <c r="AU30" s="230"/>
      <c r="AV30" s="230"/>
      <c r="AW30" s="230"/>
      <c r="AX30" s="722" t="s">
        <v>188</v>
      </c>
      <c r="AY30" s="723"/>
      <c r="AZ30" s="723"/>
      <c r="BA30" s="723"/>
      <c r="BB30" s="723"/>
      <c r="BC30" s="723"/>
      <c r="BD30" s="723"/>
      <c r="BE30" s="723"/>
      <c r="BF30" s="724"/>
      <c r="BG30" s="703">
        <v>97.9</v>
      </c>
      <c r="BH30" s="704"/>
      <c r="BI30" s="704"/>
      <c r="BJ30" s="704"/>
      <c r="BK30" s="704"/>
      <c r="BL30" s="704"/>
      <c r="BM30" s="705">
        <v>95.9</v>
      </c>
      <c r="BN30" s="704"/>
      <c r="BO30" s="704"/>
      <c r="BP30" s="704"/>
      <c r="BQ30" s="706"/>
      <c r="BR30" s="703">
        <v>98.1</v>
      </c>
      <c r="BS30" s="704"/>
      <c r="BT30" s="704"/>
      <c r="BU30" s="704"/>
      <c r="BV30" s="704"/>
      <c r="BW30" s="704"/>
      <c r="BX30" s="705">
        <v>95.8</v>
      </c>
      <c r="BY30" s="704"/>
      <c r="BZ30" s="704"/>
      <c r="CA30" s="704"/>
      <c r="CB30" s="706"/>
      <c r="CD30" s="709"/>
      <c r="CE30" s="710"/>
      <c r="CF30" s="667" t="s">
        <v>313</v>
      </c>
      <c r="CG30" s="664"/>
      <c r="CH30" s="664"/>
      <c r="CI30" s="664"/>
      <c r="CJ30" s="664"/>
      <c r="CK30" s="664"/>
      <c r="CL30" s="664"/>
      <c r="CM30" s="664"/>
      <c r="CN30" s="664"/>
      <c r="CO30" s="664"/>
      <c r="CP30" s="664"/>
      <c r="CQ30" s="665"/>
      <c r="CR30" s="629">
        <v>401972</v>
      </c>
      <c r="CS30" s="630"/>
      <c r="CT30" s="630"/>
      <c r="CU30" s="630"/>
      <c r="CV30" s="630"/>
      <c r="CW30" s="630"/>
      <c r="CX30" s="630"/>
      <c r="CY30" s="631"/>
      <c r="CZ30" s="632">
        <v>5.8</v>
      </c>
      <c r="DA30" s="657"/>
      <c r="DB30" s="657"/>
      <c r="DC30" s="658"/>
      <c r="DD30" s="617">
        <v>387258</v>
      </c>
      <c r="DE30" s="630"/>
      <c r="DF30" s="630"/>
      <c r="DG30" s="630"/>
      <c r="DH30" s="630"/>
      <c r="DI30" s="630"/>
      <c r="DJ30" s="630"/>
      <c r="DK30" s="631"/>
      <c r="DL30" s="617">
        <v>387258</v>
      </c>
      <c r="DM30" s="630"/>
      <c r="DN30" s="630"/>
      <c r="DO30" s="630"/>
      <c r="DP30" s="630"/>
      <c r="DQ30" s="630"/>
      <c r="DR30" s="630"/>
      <c r="DS30" s="630"/>
      <c r="DT30" s="630"/>
      <c r="DU30" s="630"/>
      <c r="DV30" s="631"/>
      <c r="DW30" s="632">
        <v>12.8</v>
      </c>
      <c r="DX30" s="657"/>
      <c r="DY30" s="657"/>
      <c r="DZ30" s="657"/>
      <c r="EA30" s="657"/>
      <c r="EB30" s="657"/>
      <c r="EC30" s="659"/>
    </row>
    <row r="31" spans="2:133" ht="11.25" customHeight="1" x14ac:dyDescent="0.15">
      <c r="B31" s="626" t="s">
        <v>314</v>
      </c>
      <c r="C31" s="627"/>
      <c r="D31" s="627"/>
      <c r="E31" s="627"/>
      <c r="F31" s="627"/>
      <c r="G31" s="627"/>
      <c r="H31" s="627"/>
      <c r="I31" s="627"/>
      <c r="J31" s="627"/>
      <c r="K31" s="627"/>
      <c r="L31" s="627"/>
      <c r="M31" s="627"/>
      <c r="N31" s="627"/>
      <c r="O31" s="627"/>
      <c r="P31" s="627"/>
      <c r="Q31" s="628"/>
      <c r="R31" s="629">
        <v>155894</v>
      </c>
      <c r="S31" s="630"/>
      <c r="T31" s="630"/>
      <c r="U31" s="630"/>
      <c r="V31" s="630"/>
      <c r="W31" s="630"/>
      <c r="X31" s="630"/>
      <c r="Y31" s="631"/>
      <c r="Z31" s="685">
        <v>2.2000000000000002</v>
      </c>
      <c r="AA31" s="685"/>
      <c r="AB31" s="685"/>
      <c r="AC31" s="685"/>
      <c r="AD31" s="686" t="s">
        <v>129</v>
      </c>
      <c r="AE31" s="686"/>
      <c r="AF31" s="686"/>
      <c r="AG31" s="686"/>
      <c r="AH31" s="686"/>
      <c r="AI31" s="686"/>
      <c r="AJ31" s="686"/>
      <c r="AK31" s="686"/>
      <c r="AL31" s="632" t="s">
        <v>235</v>
      </c>
      <c r="AM31" s="633"/>
      <c r="AN31" s="633"/>
      <c r="AO31" s="687"/>
      <c r="AP31" s="715"/>
      <c r="AQ31" s="716"/>
      <c r="AR31" s="716"/>
      <c r="AS31" s="716"/>
      <c r="AT31" s="720"/>
      <c r="AU31" s="229" t="s">
        <v>315</v>
      </c>
      <c r="AV31" s="229"/>
      <c r="AW31" s="229"/>
      <c r="AX31" s="626" t="s">
        <v>316</v>
      </c>
      <c r="AY31" s="627"/>
      <c r="AZ31" s="627"/>
      <c r="BA31" s="627"/>
      <c r="BB31" s="627"/>
      <c r="BC31" s="627"/>
      <c r="BD31" s="627"/>
      <c r="BE31" s="627"/>
      <c r="BF31" s="628"/>
      <c r="BG31" s="701">
        <v>99</v>
      </c>
      <c r="BH31" s="618"/>
      <c r="BI31" s="618"/>
      <c r="BJ31" s="618"/>
      <c r="BK31" s="618"/>
      <c r="BL31" s="618"/>
      <c r="BM31" s="633">
        <v>97.9</v>
      </c>
      <c r="BN31" s="702"/>
      <c r="BO31" s="702"/>
      <c r="BP31" s="702"/>
      <c r="BQ31" s="663"/>
      <c r="BR31" s="701">
        <v>98.8</v>
      </c>
      <c r="BS31" s="618"/>
      <c r="BT31" s="618"/>
      <c r="BU31" s="618"/>
      <c r="BV31" s="618"/>
      <c r="BW31" s="618"/>
      <c r="BX31" s="633">
        <v>97.3</v>
      </c>
      <c r="BY31" s="702"/>
      <c r="BZ31" s="702"/>
      <c r="CA31" s="702"/>
      <c r="CB31" s="663"/>
      <c r="CD31" s="709"/>
      <c r="CE31" s="710"/>
      <c r="CF31" s="667" t="s">
        <v>317</v>
      </c>
      <c r="CG31" s="664"/>
      <c r="CH31" s="664"/>
      <c r="CI31" s="664"/>
      <c r="CJ31" s="664"/>
      <c r="CK31" s="664"/>
      <c r="CL31" s="664"/>
      <c r="CM31" s="664"/>
      <c r="CN31" s="664"/>
      <c r="CO31" s="664"/>
      <c r="CP31" s="664"/>
      <c r="CQ31" s="665"/>
      <c r="CR31" s="629">
        <v>21412</v>
      </c>
      <c r="CS31" s="618"/>
      <c r="CT31" s="618"/>
      <c r="CU31" s="618"/>
      <c r="CV31" s="618"/>
      <c r="CW31" s="618"/>
      <c r="CX31" s="618"/>
      <c r="CY31" s="619"/>
      <c r="CZ31" s="632">
        <v>0.3</v>
      </c>
      <c r="DA31" s="657"/>
      <c r="DB31" s="657"/>
      <c r="DC31" s="658"/>
      <c r="DD31" s="617">
        <v>21412</v>
      </c>
      <c r="DE31" s="618"/>
      <c r="DF31" s="618"/>
      <c r="DG31" s="618"/>
      <c r="DH31" s="618"/>
      <c r="DI31" s="618"/>
      <c r="DJ31" s="618"/>
      <c r="DK31" s="619"/>
      <c r="DL31" s="617">
        <v>21412</v>
      </c>
      <c r="DM31" s="618"/>
      <c r="DN31" s="618"/>
      <c r="DO31" s="618"/>
      <c r="DP31" s="618"/>
      <c r="DQ31" s="618"/>
      <c r="DR31" s="618"/>
      <c r="DS31" s="618"/>
      <c r="DT31" s="618"/>
      <c r="DU31" s="618"/>
      <c r="DV31" s="619"/>
      <c r="DW31" s="632">
        <v>0.7</v>
      </c>
      <c r="DX31" s="657"/>
      <c r="DY31" s="657"/>
      <c r="DZ31" s="657"/>
      <c r="EA31" s="657"/>
      <c r="EB31" s="657"/>
      <c r="EC31" s="659"/>
    </row>
    <row r="32" spans="2:133" ht="11.25" customHeight="1" x14ac:dyDescent="0.15">
      <c r="B32" s="626" t="s">
        <v>318</v>
      </c>
      <c r="C32" s="627"/>
      <c r="D32" s="627"/>
      <c r="E32" s="627"/>
      <c r="F32" s="627"/>
      <c r="G32" s="627"/>
      <c r="H32" s="627"/>
      <c r="I32" s="627"/>
      <c r="J32" s="627"/>
      <c r="K32" s="627"/>
      <c r="L32" s="627"/>
      <c r="M32" s="627"/>
      <c r="N32" s="627"/>
      <c r="O32" s="627"/>
      <c r="P32" s="627"/>
      <c r="Q32" s="628"/>
      <c r="R32" s="629">
        <v>349524</v>
      </c>
      <c r="S32" s="630"/>
      <c r="T32" s="630"/>
      <c r="U32" s="630"/>
      <c r="V32" s="630"/>
      <c r="W32" s="630"/>
      <c r="X32" s="630"/>
      <c r="Y32" s="631"/>
      <c r="Z32" s="685">
        <v>4.9000000000000004</v>
      </c>
      <c r="AA32" s="685"/>
      <c r="AB32" s="685"/>
      <c r="AC32" s="685"/>
      <c r="AD32" s="686" t="s">
        <v>235</v>
      </c>
      <c r="AE32" s="686"/>
      <c r="AF32" s="686"/>
      <c r="AG32" s="686"/>
      <c r="AH32" s="686"/>
      <c r="AI32" s="686"/>
      <c r="AJ32" s="686"/>
      <c r="AK32" s="686"/>
      <c r="AL32" s="632" t="s">
        <v>129</v>
      </c>
      <c r="AM32" s="633"/>
      <c r="AN32" s="633"/>
      <c r="AO32" s="687"/>
      <c r="AP32" s="717"/>
      <c r="AQ32" s="718"/>
      <c r="AR32" s="718"/>
      <c r="AS32" s="718"/>
      <c r="AT32" s="721"/>
      <c r="AU32" s="231"/>
      <c r="AV32" s="231"/>
      <c r="AW32" s="231"/>
      <c r="AX32" s="635" t="s">
        <v>319</v>
      </c>
      <c r="AY32" s="636"/>
      <c r="AZ32" s="636"/>
      <c r="BA32" s="636"/>
      <c r="BB32" s="636"/>
      <c r="BC32" s="636"/>
      <c r="BD32" s="636"/>
      <c r="BE32" s="636"/>
      <c r="BF32" s="637"/>
      <c r="BG32" s="700">
        <v>96.9</v>
      </c>
      <c r="BH32" s="639"/>
      <c r="BI32" s="639"/>
      <c r="BJ32" s="639"/>
      <c r="BK32" s="639"/>
      <c r="BL32" s="639"/>
      <c r="BM32" s="683">
        <v>94.1</v>
      </c>
      <c r="BN32" s="639"/>
      <c r="BO32" s="639"/>
      <c r="BP32" s="639"/>
      <c r="BQ32" s="676"/>
      <c r="BR32" s="700">
        <v>97.4</v>
      </c>
      <c r="BS32" s="639"/>
      <c r="BT32" s="639"/>
      <c r="BU32" s="639"/>
      <c r="BV32" s="639"/>
      <c r="BW32" s="639"/>
      <c r="BX32" s="683">
        <v>94.2</v>
      </c>
      <c r="BY32" s="639"/>
      <c r="BZ32" s="639"/>
      <c r="CA32" s="639"/>
      <c r="CB32" s="676"/>
      <c r="CD32" s="711"/>
      <c r="CE32" s="712"/>
      <c r="CF32" s="667" t="s">
        <v>320</v>
      </c>
      <c r="CG32" s="664"/>
      <c r="CH32" s="664"/>
      <c r="CI32" s="664"/>
      <c r="CJ32" s="664"/>
      <c r="CK32" s="664"/>
      <c r="CL32" s="664"/>
      <c r="CM32" s="664"/>
      <c r="CN32" s="664"/>
      <c r="CO32" s="664"/>
      <c r="CP32" s="664"/>
      <c r="CQ32" s="665"/>
      <c r="CR32" s="629">
        <v>233</v>
      </c>
      <c r="CS32" s="630"/>
      <c r="CT32" s="630"/>
      <c r="CU32" s="630"/>
      <c r="CV32" s="630"/>
      <c r="CW32" s="630"/>
      <c r="CX32" s="630"/>
      <c r="CY32" s="631"/>
      <c r="CZ32" s="632">
        <v>0</v>
      </c>
      <c r="DA32" s="657"/>
      <c r="DB32" s="657"/>
      <c r="DC32" s="658"/>
      <c r="DD32" s="617">
        <v>233</v>
      </c>
      <c r="DE32" s="630"/>
      <c r="DF32" s="630"/>
      <c r="DG32" s="630"/>
      <c r="DH32" s="630"/>
      <c r="DI32" s="630"/>
      <c r="DJ32" s="630"/>
      <c r="DK32" s="631"/>
      <c r="DL32" s="617">
        <v>233</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321</v>
      </c>
      <c r="C33" s="627"/>
      <c r="D33" s="627"/>
      <c r="E33" s="627"/>
      <c r="F33" s="627"/>
      <c r="G33" s="627"/>
      <c r="H33" s="627"/>
      <c r="I33" s="627"/>
      <c r="J33" s="627"/>
      <c r="K33" s="627"/>
      <c r="L33" s="627"/>
      <c r="M33" s="627"/>
      <c r="N33" s="627"/>
      <c r="O33" s="627"/>
      <c r="P33" s="627"/>
      <c r="Q33" s="628"/>
      <c r="R33" s="629">
        <v>212040</v>
      </c>
      <c r="S33" s="630"/>
      <c r="T33" s="630"/>
      <c r="U33" s="630"/>
      <c r="V33" s="630"/>
      <c r="W33" s="630"/>
      <c r="X33" s="630"/>
      <c r="Y33" s="631"/>
      <c r="Z33" s="685">
        <v>3</v>
      </c>
      <c r="AA33" s="685"/>
      <c r="AB33" s="685"/>
      <c r="AC33" s="685"/>
      <c r="AD33" s="686" t="s">
        <v>235</v>
      </c>
      <c r="AE33" s="686"/>
      <c r="AF33" s="686"/>
      <c r="AG33" s="686"/>
      <c r="AH33" s="686"/>
      <c r="AI33" s="686"/>
      <c r="AJ33" s="686"/>
      <c r="AK33" s="686"/>
      <c r="AL33" s="632" t="s">
        <v>129</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322</v>
      </c>
      <c r="CE33" s="664"/>
      <c r="CF33" s="664"/>
      <c r="CG33" s="664"/>
      <c r="CH33" s="664"/>
      <c r="CI33" s="664"/>
      <c r="CJ33" s="664"/>
      <c r="CK33" s="664"/>
      <c r="CL33" s="664"/>
      <c r="CM33" s="664"/>
      <c r="CN33" s="664"/>
      <c r="CO33" s="664"/>
      <c r="CP33" s="664"/>
      <c r="CQ33" s="665"/>
      <c r="CR33" s="629">
        <v>3392677</v>
      </c>
      <c r="CS33" s="618"/>
      <c r="CT33" s="618"/>
      <c r="CU33" s="618"/>
      <c r="CV33" s="618"/>
      <c r="CW33" s="618"/>
      <c r="CX33" s="618"/>
      <c r="CY33" s="619"/>
      <c r="CZ33" s="632">
        <v>49</v>
      </c>
      <c r="DA33" s="657"/>
      <c r="DB33" s="657"/>
      <c r="DC33" s="658"/>
      <c r="DD33" s="617">
        <v>2004119</v>
      </c>
      <c r="DE33" s="618"/>
      <c r="DF33" s="618"/>
      <c r="DG33" s="618"/>
      <c r="DH33" s="618"/>
      <c r="DI33" s="618"/>
      <c r="DJ33" s="618"/>
      <c r="DK33" s="619"/>
      <c r="DL33" s="617">
        <v>1492557</v>
      </c>
      <c r="DM33" s="618"/>
      <c r="DN33" s="618"/>
      <c r="DO33" s="618"/>
      <c r="DP33" s="618"/>
      <c r="DQ33" s="618"/>
      <c r="DR33" s="618"/>
      <c r="DS33" s="618"/>
      <c r="DT33" s="618"/>
      <c r="DU33" s="618"/>
      <c r="DV33" s="619"/>
      <c r="DW33" s="632">
        <v>49.5</v>
      </c>
      <c r="DX33" s="657"/>
      <c r="DY33" s="657"/>
      <c r="DZ33" s="657"/>
      <c r="EA33" s="657"/>
      <c r="EB33" s="657"/>
      <c r="EC33" s="659"/>
    </row>
    <row r="34" spans="2:133" ht="11.25" customHeight="1" x14ac:dyDescent="0.15">
      <c r="B34" s="626" t="s">
        <v>323</v>
      </c>
      <c r="C34" s="627"/>
      <c r="D34" s="627"/>
      <c r="E34" s="627"/>
      <c r="F34" s="627"/>
      <c r="G34" s="627"/>
      <c r="H34" s="627"/>
      <c r="I34" s="627"/>
      <c r="J34" s="627"/>
      <c r="K34" s="627"/>
      <c r="L34" s="627"/>
      <c r="M34" s="627"/>
      <c r="N34" s="627"/>
      <c r="O34" s="627"/>
      <c r="P34" s="627"/>
      <c r="Q34" s="628"/>
      <c r="R34" s="629">
        <v>188551</v>
      </c>
      <c r="S34" s="630"/>
      <c r="T34" s="630"/>
      <c r="U34" s="630"/>
      <c r="V34" s="630"/>
      <c r="W34" s="630"/>
      <c r="X34" s="630"/>
      <c r="Y34" s="631"/>
      <c r="Z34" s="685">
        <v>2.6</v>
      </c>
      <c r="AA34" s="685"/>
      <c r="AB34" s="685"/>
      <c r="AC34" s="685"/>
      <c r="AD34" s="686">
        <v>55</v>
      </c>
      <c r="AE34" s="686"/>
      <c r="AF34" s="686"/>
      <c r="AG34" s="686"/>
      <c r="AH34" s="686"/>
      <c r="AI34" s="686"/>
      <c r="AJ34" s="686"/>
      <c r="AK34" s="686"/>
      <c r="AL34" s="632">
        <v>0</v>
      </c>
      <c r="AM34" s="633"/>
      <c r="AN34" s="633"/>
      <c r="AO34" s="687"/>
      <c r="AP34" s="234"/>
      <c r="AQ34" s="697" t="s">
        <v>324</v>
      </c>
      <c r="AR34" s="698"/>
      <c r="AS34" s="698"/>
      <c r="AT34" s="698"/>
      <c r="AU34" s="698"/>
      <c r="AV34" s="698"/>
      <c r="AW34" s="698"/>
      <c r="AX34" s="698"/>
      <c r="AY34" s="698"/>
      <c r="AZ34" s="698"/>
      <c r="BA34" s="698"/>
      <c r="BB34" s="698"/>
      <c r="BC34" s="698"/>
      <c r="BD34" s="698"/>
      <c r="BE34" s="698"/>
      <c r="BF34" s="699"/>
      <c r="BG34" s="697" t="s">
        <v>325</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326</v>
      </c>
      <c r="CE34" s="664"/>
      <c r="CF34" s="664"/>
      <c r="CG34" s="664"/>
      <c r="CH34" s="664"/>
      <c r="CI34" s="664"/>
      <c r="CJ34" s="664"/>
      <c r="CK34" s="664"/>
      <c r="CL34" s="664"/>
      <c r="CM34" s="664"/>
      <c r="CN34" s="664"/>
      <c r="CO34" s="664"/>
      <c r="CP34" s="664"/>
      <c r="CQ34" s="665"/>
      <c r="CR34" s="629">
        <v>1333869</v>
      </c>
      <c r="CS34" s="630"/>
      <c r="CT34" s="630"/>
      <c r="CU34" s="630"/>
      <c r="CV34" s="630"/>
      <c r="CW34" s="630"/>
      <c r="CX34" s="630"/>
      <c r="CY34" s="631"/>
      <c r="CZ34" s="632">
        <v>19.2</v>
      </c>
      <c r="DA34" s="657"/>
      <c r="DB34" s="657"/>
      <c r="DC34" s="658"/>
      <c r="DD34" s="617">
        <v>726137</v>
      </c>
      <c r="DE34" s="630"/>
      <c r="DF34" s="630"/>
      <c r="DG34" s="630"/>
      <c r="DH34" s="630"/>
      <c r="DI34" s="630"/>
      <c r="DJ34" s="630"/>
      <c r="DK34" s="631"/>
      <c r="DL34" s="617">
        <v>613451</v>
      </c>
      <c r="DM34" s="630"/>
      <c r="DN34" s="630"/>
      <c r="DO34" s="630"/>
      <c r="DP34" s="630"/>
      <c r="DQ34" s="630"/>
      <c r="DR34" s="630"/>
      <c r="DS34" s="630"/>
      <c r="DT34" s="630"/>
      <c r="DU34" s="630"/>
      <c r="DV34" s="631"/>
      <c r="DW34" s="632">
        <v>20.3</v>
      </c>
      <c r="DX34" s="657"/>
      <c r="DY34" s="657"/>
      <c r="DZ34" s="657"/>
      <c r="EA34" s="657"/>
      <c r="EB34" s="657"/>
      <c r="EC34" s="659"/>
    </row>
    <row r="35" spans="2:133" ht="11.25" customHeight="1" x14ac:dyDescent="0.15">
      <c r="B35" s="626" t="s">
        <v>327</v>
      </c>
      <c r="C35" s="627"/>
      <c r="D35" s="627"/>
      <c r="E35" s="627"/>
      <c r="F35" s="627"/>
      <c r="G35" s="627"/>
      <c r="H35" s="627"/>
      <c r="I35" s="627"/>
      <c r="J35" s="627"/>
      <c r="K35" s="627"/>
      <c r="L35" s="627"/>
      <c r="M35" s="627"/>
      <c r="N35" s="627"/>
      <c r="O35" s="627"/>
      <c r="P35" s="627"/>
      <c r="Q35" s="628"/>
      <c r="R35" s="629">
        <v>341244</v>
      </c>
      <c r="S35" s="630"/>
      <c r="T35" s="630"/>
      <c r="U35" s="630"/>
      <c r="V35" s="630"/>
      <c r="W35" s="630"/>
      <c r="X35" s="630"/>
      <c r="Y35" s="631"/>
      <c r="Z35" s="685">
        <v>4.7</v>
      </c>
      <c r="AA35" s="685"/>
      <c r="AB35" s="685"/>
      <c r="AC35" s="685"/>
      <c r="AD35" s="686" t="s">
        <v>235</v>
      </c>
      <c r="AE35" s="686"/>
      <c r="AF35" s="686"/>
      <c r="AG35" s="686"/>
      <c r="AH35" s="686"/>
      <c r="AI35" s="686"/>
      <c r="AJ35" s="686"/>
      <c r="AK35" s="686"/>
      <c r="AL35" s="632" t="s">
        <v>247</v>
      </c>
      <c r="AM35" s="633"/>
      <c r="AN35" s="633"/>
      <c r="AO35" s="687"/>
      <c r="AP35" s="234"/>
      <c r="AQ35" s="691" t="s">
        <v>328</v>
      </c>
      <c r="AR35" s="692"/>
      <c r="AS35" s="692"/>
      <c r="AT35" s="692"/>
      <c r="AU35" s="692"/>
      <c r="AV35" s="692"/>
      <c r="AW35" s="692"/>
      <c r="AX35" s="692"/>
      <c r="AY35" s="693"/>
      <c r="AZ35" s="688">
        <v>659678</v>
      </c>
      <c r="BA35" s="689"/>
      <c r="BB35" s="689"/>
      <c r="BC35" s="689"/>
      <c r="BD35" s="689"/>
      <c r="BE35" s="689"/>
      <c r="BF35" s="690"/>
      <c r="BG35" s="694" t="s">
        <v>329</v>
      </c>
      <c r="BH35" s="695"/>
      <c r="BI35" s="695"/>
      <c r="BJ35" s="695"/>
      <c r="BK35" s="695"/>
      <c r="BL35" s="695"/>
      <c r="BM35" s="695"/>
      <c r="BN35" s="695"/>
      <c r="BO35" s="695"/>
      <c r="BP35" s="695"/>
      <c r="BQ35" s="695"/>
      <c r="BR35" s="695"/>
      <c r="BS35" s="695"/>
      <c r="BT35" s="695"/>
      <c r="BU35" s="696"/>
      <c r="BV35" s="688">
        <v>-38834</v>
      </c>
      <c r="BW35" s="689"/>
      <c r="BX35" s="689"/>
      <c r="BY35" s="689"/>
      <c r="BZ35" s="689"/>
      <c r="CA35" s="689"/>
      <c r="CB35" s="690"/>
      <c r="CD35" s="667" t="s">
        <v>330</v>
      </c>
      <c r="CE35" s="664"/>
      <c r="CF35" s="664"/>
      <c r="CG35" s="664"/>
      <c r="CH35" s="664"/>
      <c r="CI35" s="664"/>
      <c r="CJ35" s="664"/>
      <c r="CK35" s="664"/>
      <c r="CL35" s="664"/>
      <c r="CM35" s="664"/>
      <c r="CN35" s="664"/>
      <c r="CO35" s="664"/>
      <c r="CP35" s="664"/>
      <c r="CQ35" s="665"/>
      <c r="CR35" s="629">
        <v>25063</v>
      </c>
      <c r="CS35" s="618"/>
      <c r="CT35" s="618"/>
      <c r="CU35" s="618"/>
      <c r="CV35" s="618"/>
      <c r="CW35" s="618"/>
      <c r="CX35" s="618"/>
      <c r="CY35" s="619"/>
      <c r="CZ35" s="632">
        <v>0.4</v>
      </c>
      <c r="DA35" s="657"/>
      <c r="DB35" s="657"/>
      <c r="DC35" s="658"/>
      <c r="DD35" s="617">
        <v>15019</v>
      </c>
      <c r="DE35" s="618"/>
      <c r="DF35" s="618"/>
      <c r="DG35" s="618"/>
      <c r="DH35" s="618"/>
      <c r="DI35" s="618"/>
      <c r="DJ35" s="618"/>
      <c r="DK35" s="619"/>
      <c r="DL35" s="617">
        <v>1695</v>
      </c>
      <c r="DM35" s="618"/>
      <c r="DN35" s="618"/>
      <c r="DO35" s="618"/>
      <c r="DP35" s="618"/>
      <c r="DQ35" s="618"/>
      <c r="DR35" s="618"/>
      <c r="DS35" s="618"/>
      <c r="DT35" s="618"/>
      <c r="DU35" s="618"/>
      <c r="DV35" s="619"/>
      <c r="DW35" s="632">
        <v>0.1</v>
      </c>
      <c r="DX35" s="657"/>
      <c r="DY35" s="657"/>
      <c r="DZ35" s="657"/>
      <c r="EA35" s="657"/>
      <c r="EB35" s="657"/>
      <c r="EC35" s="659"/>
    </row>
    <row r="36" spans="2:133" ht="11.25" customHeight="1" x14ac:dyDescent="0.15">
      <c r="B36" s="626" t="s">
        <v>331</v>
      </c>
      <c r="C36" s="627"/>
      <c r="D36" s="627"/>
      <c r="E36" s="627"/>
      <c r="F36" s="627"/>
      <c r="G36" s="627"/>
      <c r="H36" s="627"/>
      <c r="I36" s="627"/>
      <c r="J36" s="627"/>
      <c r="K36" s="627"/>
      <c r="L36" s="627"/>
      <c r="M36" s="627"/>
      <c r="N36" s="627"/>
      <c r="O36" s="627"/>
      <c r="P36" s="627"/>
      <c r="Q36" s="628"/>
      <c r="R36" s="629" t="s">
        <v>129</v>
      </c>
      <c r="S36" s="630"/>
      <c r="T36" s="630"/>
      <c r="U36" s="630"/>
      <c r="V36" s="630"/>
      <c r="W36" s="630"/>
      <c r="X36" s="630"/>
      <c r="Y36" s="631"/>
      <c r="Z36" s="685" t="s">
        <v>247</v>
      </c>
      <c r="AA36" s="685"/>
      <c r="AB36" s="685"/>
      <c r="AC36" s="685"/>
      <c r="AD36" s="686" t="s">
        <v>129</v>
      </c>
      <c r="AE36" s="686"/>
      <c r="AF36" s="686"/>
      <c r="AG36" s="686"/>
      <c r="AH36" s="686"/>
      <c r="AI36" s="686"/>
      <c r="AJ36" s="686"/>
      <c r="AK36" s="686"/>
      <c r="AL36" s="632" t="s">
        <v>235</v>
      </c>
      <c r="AM36" s="633"/>
      <c r="AN36" s="633"/>
      <c r="AO36" s="687"/>
      <c r="AQ36" s="660" t="s">
        <v>332</v>
      </c>
      <c r="AR36" s="661"/>
      <c r="AS36" s="661"/>
      <c r="AT36" s="661"/>
      <c r="AU36" s="661"/>
      <c r="AV36" s="661"/>
      <c r="AW36" s="661"/>
      <c r="AX36" s="661"/>
      <c r="AY36" s="662"/>
      <c r="AZ36" s="629">
        <v>30000</v>
      </c>
      <c r="BA36" s="630"/>
      <c r="BB36" s="630"/>
      <c r="BC36" s="630"/>
      <c r="BD36" s="618"/>
      <c r="BE36" s="618"/>
      <c r="BF36" s="663"/>
      <c r="BG36" s="667" t="s">
        <v>333</v>
      </c>
      <c r="BH36" s="664"/>
      <c r="BI36" s="664"/>
      <c r="BJ36" s="664"/>
      <c r="BK36" s="664"/>
      <c r="BL36" s="664"/>
      <c r="BM36" s="664"/>
      <c r="BN36" s="664"/>
      <c r="BO36" s="664"/>
      <c r="BP36" s="664"/>
      <c r="BQ36" s="664"/>
      <c r="BR36" s="664"/>
      <c r="BS36" s="664"/>
      <c r="BT36" s="664"/>
      <c r="BU36" s="665"/>
      <c r="BV36" s="629">
        <v>-187370</v>
      </c>
      <c r="BW36" s="630"/>
      <c r="BX36" s="630"/>
      <c r="BY36" s="630"/>
      <c r="BZ36" s="630"/>
      <c r="CA36" s="630"/>
      <c r="CB36" s="666"/>
      <c r="CD36" s="667" t="s">
        <v>334</v>
      </c>
      <c r="CE36" s="664"/>
      <c r="CF36" s="664"/>
      <c r="CG36" s="664"/>
      <c r="CH36" s="664"/>
      <c r="CI36" s="664"/>
      <c r="CJ36" s="664"/>
      <c r="CK36" s="664"/>
      <c r="CL36" s="664"/>
      <c r="CM36" s="664"/>
      <c r="CN36" s="664"/>
      <c r="CO36" s="664"/>
      <c r="CP36" s="664"/>
      <c r="CQ36" s="665"/>
      <c r="CR36" s="629">
        <v>707286</v>
      </c>
      <c r="CS36" s="630"/>
      <c r="CT36" s="630"/>
      <c r="CU36" s="630"/>
      <c r="CV36" s="630"/>
      <c r="CW36" s="630"/>
      <c r="CX36" s="630"/>
      <c r="CY36" s="631"/>
      <c r="CZ36" s="632">
        <v>10.199999999999999</v>
      </c>
      <c r="DA36" s="657"/>
      <c r="DB36" s="657"/>
      <c r="DC36" s="658"/>
      <c r="DD36" s="617">
        <v>582330</v>
      </c>
      <c r="DE36" s="630"/>
      <c r="DF36" s="630"/>
      <c r="DG36" s="630"/>
      <c r="DH36" s="630"/>
      <c r="DI36" s="630"/>
      <c r="DJ36" s="630"/>
      <c r="DK36" s="631"/>
      <c r="DL36" s="617">
        <v>520615</v>
      </c>
      <c r="DM36" s="630"/>
      <c r="DN36" s="630"/>
      <c r="DO36" s="630"/>
      <c r="DP36" s="630"/>
      <c r="DQ36" s="630"/>
      <c r="DR36" s="630"/>
      <c r="DS36" s="630"/>
      <c r="DT36" s="630"/>
      <c r="DU36" s="630"/>
      <c r="DV36" s="631"/>
      <c r="DW36" s="632">
        <v>17.3</v>
      </c>
      <c r="DX36" s="657"/>
      <c r="DY36" s="657"/>
      <c r="DZ36" s="657"/>
      <c r="EA36" s="657"/>
      <c r="EB36" s="657"/>
      <c r="EC36" s="659"/>
    </row>
    <row r="37" spans="2:133" ht="11.25" customHeight="1" x14ac:dyDescent="0.15">
      <c r="B37" s="626" t="s">
        <v>335</v>
      </c>
      <c r="C37" s="627"/>
      <c r="D37" s="627"/>
      <c r="E37" s="627"/>
      <c r="F37" s="627"/>
      <c r="G37" s="627"/>
      <c r="H37" s="627"/>
      <c r="I37" s="627"/>
      <c r="J37" s="627"/>
      <c r="K37" s="627"/>
      <c r="L37" s="627"/>
      <c r="M37" s="627"/>
      <c r="N37" s="627"/>
      <c r="O37" s="627"/>
      <c r="P37" s="627"/>
      <c r="Q37" s="628"/>
      <c r="R37" s="629">
        <v>115844</v>
      </c>
      <c r="S37" s="630"/>
      <c r="T37" s="630"/>
      <c r="U37" s="630"/>
      <c r="V37" s="630"/>
      <c r="W37" s="630"/>
      <c r="X37" s="630"/>
      <c r="Y37" s="631"/>
      <c r="Z37" s="685">
        <v>1.6</v>
      </c>
      <c r="AA37" s="685"/>
      <c r="AB37" s="685"/>
      <c r="AC37" s="685"/>
      <c r="AD37" s="686" t="s">
        <v>129</v>
      </c>
      <c r="AE37" s="686"/>
      <c r="AF37" s="686"/>
      <c r="AG37" s="686"/>
      <c r="AH37" s="686"/>
      <c r="AI37" s="686"/>
      <c r="AJ37" s="686"/>
      <c r="AK37" s="686"/>
      <c r="AL37" s="632" t="s">
        <v>247</v>
      </c>
      <c r="AM37" s="633"/>
      <c r="AN37" s="633"/>
      <c r="AO37" s="687"/>
      <c r="AQ37" s="660" t="s">
        <v>336</v>
      </c>
      <c r="AR37" s="661"/>
      <c r="AS37" s="661"/>
      <c r="AT37" s="661"/>
      <c r="AU37" s="661"/>
      <c r="AV37" s="661"/>
      <c r="AW37" s="661"/>
      <c r="AX37" s="661"/>
      <c r="AY37" s="662"/>
      <c r="AZ37" s="629" t="s">
        <v>129</v>
      </c>
      <c r="BA37" s="630"/>
      <c r="BB37" s="630"/>
      <c r="BC37" s="630"/>
      <c r="BD37" s="618"/>
      <c r="BE37" s="618"/>
      <c r="BF37" s="663"/>
      <c r="BG37" s="667" t="s">
        <v>337</v>
      </c>
      <c r="BH37" s="664"/>
      <c r="BI37" s="664"/>
      <c r="BJ37" s="664"/>
      <c r="BK37" s="664"/>
      <c r="BL37" s="664"/>
      <c r="BM37" s="664"/>
      <c r="BN37" s="664"/>
      <c r="BO37" s="664"/>
      <c r="BP37" s="664"/>
      <c r="BQ37" s="664"/>
      <c r="BR37" s="664"/>
      <c r="BS37" s="664"/>
      <c r="BT37" s="664"/>
      <c r="BU37" s="665"/>
      <c r="BV37" s="629">
        <v>2007</v>
      </c>
      <c r="BW37" s="630"/>
      <c r="BX37" s="630"/>
      <c r="BY37" s="630"/>
      <c r="BZ37" s="630"/>
      <c r="CA37" s="630"/>
      <c r="CB37" s="666"/>
      <c r="CD37" s="667" t="s">
        <v>338</v>
      </c>
      <c r="CE37" s="664"/>
      <c r="CF37" s="664"/>
      <c r="CG37" s="664"/>
      <c r="CH37" s="664"/>
      <c r="CI37" s="664"/>
      <c r="CJ37" s="664"/>
      <c r="CK37" s="664"/>
      <c r="CL37" s="664"/>
      <c r="CM37" s="664"/>
      <c r="CN37" s="664"/>
      <c r="CO37" s="664"/>
      <c r="CP37" s="664"/>
      <c r="CQ37" s="665"/>
      <c r="CR37" s="629">
        <v>423344</v>
      </c>
      <c r="CS37" s="618"/>
      <c r="CT37" s="618"/>
      <c r="CU37" s="618"/>
      <c r="CV37" s="618"/>
      <c r="CW37" s="618"/>
      <c r="CX37" s="618"/>
      <c r="CY37" s="619"/>
      <c r="CZ37" s="632">
        <v>6.1</v>
      </c>
      <c r="DA37" s="657"/>
      <c r="DB37" s="657"/>
      <c r="DC37" s="658"/>
      <c r="DD37" s="617">
        <v>423344</v>
      </c>
      <c r="DE37" s="618"/>
      <c r="DF37" s="618"/>
      <c r="DG37" s="618"/>
      <c r="DH37" s="618"/>
      <c r="DI37" s="618"/>
      <c r="DJ37" s="618"/>
      <c r="DK37" s="619"/>
      <c r="DL37" s="617">
        <v>423344</v>
      </c>
      <c r="DM37" s="618"/>
      <c r="DN37" s="618"/>
      <c r="DO37" s="618"/>
      <c r="DP37" s="618"/>
      <c r="DQ37" s="618"/>
      <c r="DR37" s="618"/>
      <c r="DS37" s="618"/>
      <c r="DT37" s="618"/>
      <c r="DU37" s="618"/>
      <c r="DV37" s="619"/>
      <c r="DW37" s="632">
        <v>14</v>
      </c>
      <c r="DX37" s="657"/>
      <c r="DY37" s="657"/>
      <c r="DZ37" s="657"/>
      <c r="EA37" s="657"/>
      <c r="EB37" s="657"/>
      <c r="EC37" s="659"/>
    </row>
    <row r="38" spans="2:133" ht="11.25" customHeight="1" x14ac:dyDescent="0.15">
      <c r="B38" s="635" t="s">
        <v>339</v>
      </c>
      <c r="C38" s="636"/>
      <c r="D38" s="636"/>
      <c r="E38" s="636"/>
      <c r="F38" s="636"/>
      <c r="G38" s="636"/>
      <c r="H38" s="636"/>
      <c r="I38" s="636"/>
      <c r="J38" s="636"/>
      <c r="K38" s="636"/>
      <c r="L38" s="636"/>
      <c r="M38" s="636"/>
      <c r="N38" s="636"/>
      <c r="O38" s="636"/>
      <c r="P38" s="636"/>
      <c r="Q38" s="637"/>
      <c r="R38" s="638">
        <v>7186033</v>
      </c>
      <c r="S38" s="675"/>
      <c r="T38" s="675"/>
      <c r="U38" s="675"/>
      <c r="V38" s="675"/>
      <c r="W38" s="675"/>
      <c r="X38" s="675"/>
      <c r="Y38" s="680"/>
      <c r="Z38" s="681">
        <v>100</v>
      </c>
      <c r="AA38" s="681"/>
      <c r="AB38" s="681"/>
      <c r="AC38" s="681"/>
      <c r="AD38" s="682">
        <v>2901233</v>
      </c>
      <c r="AE38" s="682"/>
      <c r="AF38" s="682"/>
      <c r="AG38" s="682"/>
      <c r="AH38" s="682"/>
      <c r="AI38" s="682"/>
      <c r="AJ38" s="682"/>
      <c r="AK38" s="682"/>
      <c r="AL38" s="641">
        <v>100</v>
      </c>
      <c r="AM38" s="683"/>
      <c r="AN38" s="683"/>
      <c r="AO38" s="684"/>
      <c r="AQ38" s="660" t="s">
        <v>340</v>
      </c>
      <c r="AR38" s="661"/>
      <c r="AS38" s="661"/>
      <c r="AT38" s="661"/>
      <c r="AU38" s="661"/>
      <c r="AV38" s="661"/>
      <c r="AW38" s="661"/>
      <c r="AX38" s="661"/>
      <c r="AY38" s="662"/>
      <c r="AZ38" s="629" t="s">
        <v>235</v>
      </c>
      <c r="BA38" s="630"/>
      <c r="BB38" s="630"/>
      <c r="BC38" s="630"/>
      <c r="BD38" s="618"/>
      <c r="BE38" s="618"/>
      <c r="BF38" s="663"/>
      <c r="BG38" s="667" t="s">
        <v>341</v>
      </c>
      <c r="BH38" s="664"/>
      <c r="BI38" s="664"/>
      <c r="BJ38" s="664"/>
      <c r="BK38" s="664"/>
      <c r="BL38" s="664"/>
      <c r="BM38" s="664"/>
      <c r="BN38" s="664"/>
      <c r="BO38" s="664"/>
      <c r="BP38" s="664"/>
      <c r="BQ38" s="664"/>
      <c r="BR38" s="664"/>
      <c r="BS38" s="664"/>
      <c r="BT38" s="664"/>
      <c r="BU38" s="665"/>
      <c r="BV38" s="629">
        <v>3462</v>
      </c>
      <c r="BW38" s="630"/>
      <c r="BX38" s="630"/>
      <c r="BY38" s="630"/>
      <c r="BZ38" s="630"/>
      <c r="CA38" s="630"/>
      <c r="CB38" s="666"/>
      <c r="CD38" s="667" t="s">
        <v>342</v>
      </c>
      <c r="CE38" s="664"/>
      <c r="CF38" s="664"/>
      <c r="CG38" s="664"/>
      <c r="CH38" s="664"/>
      <c r="CI38" s="664"/>
      <c r="CJ38" s="664"/>
      <c r="CK38" s="664"/>
      <c r="CL38" s="664"/>
      <c r="CM38" s="664"/>
      <c r="CN38" s="664"/>
      <c r="CO38" s="664"/>
      <c r="CP38" s="664"/>
      <c r="CQ38" s="665"/>
      <c r="CR38" s="629">
        <v>629678</v>
      </c>
      <c r="CS38" s="630"/>
      <c r="CT38" s="630"/>
      <c r="CU38" s="630"/>
      <c r="CV38" s="630"/>
      <c r="CW38" s="630"/>
      <c r="CX38" s="630"/>
      <c r="CY38" s="631"/>
      <c r="CZ38" s="632">
        <v>9.1</v>
      </c>
      <c r="DA38" s="657"/>
      <c r="DB38" s="657"/>
      <c r="DC38" s="658"/>
      <c r="DD38" s="617">
        <v>541210</v>
      </c>
      <c r="DE38" s="630"/>
      <c r="DF38" s="630"/>
      <c r="DG38" s="630"/>
      <c r="DH38" s="630"/>
      <c r="DI38" s="630"/>
      <c r="DJ38" s="630"/>
      <c r="DK38" s="631"/>
      <c r="DL38" s="617">
        <v>356796</v>
      </c>
      <c r="DM38" s="630"/>
      <c r="DN38" s="630"/>
      <c r="DO38" s="630"/>
      <c r="DP38" s="630"/>
      <c r="DQ38" s="630"/>
      <c r="DR38" s="630"/>
      <c r="DS38" s="630"/>
      <c r="DT38" s="630"/>
      <c r="DU38" s="630"/>
      <c r="DV38" s="631"/>
      <c r="DW38" s="632">
        <v>11.8</v>
      </c>
      <c r="DX38" s="657"/>
      <c r="DY38" s="657"/>
      <c r="DZ38" s="657"/>
      <c r="EA38" s="657"/>
      <c r="EB38" s="657"/>
      <c r="EC38" s="659"/>
    </row>
    <row r="39" spans="2:133" ht="11.25" customHeight="1" x14ac:dyDescent="0.15">
      <c r="AQ39" s="660" t="s">
        <v>343</v>
      </c>
      <c r="AR39" s="661"/>
      <c r="AS39" s="661"/>
      <c r="AT39" s="661"/>
      <c r="AU39" s="661"/>
      <c r="AV39" s="661"/>
      <c r="AW39" s="661"/>
      <c r="AX39" s="661"/>
      <c r="AY39" s="662"/>
      <c r="AZ39" s="629" t="s">
        <v>129</v>
      </c>
      <c r="BA39" s="630"/>
      <c r="BB39" s="630"/>
      <c r="BC39" s="630"/>
      <c r="BD39" s="618"/>
      <c r="BE39" s="618"/>
      <c r="BF39" s="663"/>
      <c r="BG39" s="668" t="s">
        <v>344</v>
      </c>
      <c r="BH39" s="669"/>
      <c r="BI39" s="669"/>
      <c r="BJ39" s="669"/>
      <c r="BK39" s="669"/>
      <c r="BL39" s="235"/>
      <c r="BM39" s="664" t="s">
        <v>345</v>
      </c>
      <c r="BN39" s="664"/>
      <c r="BO39" s="664"/>
      <c r="BP39" s="664"/>
      <c r="BQ39" s="664"/>
      <c r="BR39" s="664"/>
      <c r="BS39" s="664"/>
      <c r="BT39" s="664"/>
      <c r="BU39" s="665"/>
      <c r="BV39" s="629">
        <v>67</v>
      </c>
      <c r="BW39" s="630"/>
      <c r="BX39" s="630"/>
      <c r="BY39" s="630"/>
      <c r="BZ39" s="630"/>
      <c r="CA39" s="630"/>
      <c r="CB39" s="666"/>
      <c r="CD39" s="667" t="s">
        <v>346</v>
      </c>
      <c r="CE39" s="664"/>
      <c r="CF39" s="664"/>
      <c r="CG39" s="664"/>
      <c r="CH39" s="664"/>
      <c r="CI39" s="664"/>
      <c r="CJ39" s="664"/>
      <c r="CK39" s="664"/>
      <c r="CL39" s="664"/>
      <c r="CM39" s="664"/>
      <c r="CN39" s="664"/>
      <c r="CO39" s="664"/>
      <c r="CP39" s="664"/>
      <c r="CQ39" s="665"/>
      <c r="CR39" s="629">
        <v>695281</v>
      </c>
      <c r="CS39" s="618"/>
      <c r="CT39" s="618"/>
      <c r="CU39" s="618"/>
      <c r="CV39" s="618"/>
      <c r="CW39" s="618"/>
      <c r="CX39" s="618"/>
      <c r="CY39" s="619"/>
      <c r="CZ39" s="632">
        <v>10</v>
      </c>
      <c r="DA39" s="657"/>
      <c r="DB39" s="657"/>
      <c r="DC39" s="658"/>
      <c r="DD39" s="617">
        <v>139423</v>
      </c>
      <c r="DE39" s="618"/>
      <c r="DF39" s="618"/>
      <c r="DG39" s="618"/>
      <c r="DH39" s="618"/>
      <c r="DI39" s="618"/>
      <c r="DJ39" s="618"/>
      <c r="DK39" s="619"/>
      <c r="DL39" s="617" t="s">
        <v>129</v>
      </c>
      <c r="DM39" s="618"/>
      <c r="DN39" s="618"/>
      <c r="DO39" s="618"/>
      <c r="DP39" s="618"/>
      <c r="DQ39" s="618"/>
      <c r="DR39" s="618"/>
      <c r="DS39" s="618"/>
      <c r="DT39" s="618"/>
      <c r="DU39" s="618"/>
      <c r="DV39" s="619"/>
      <c r="DW39" s="632" t="s">
        <v>235</v>
      </c>
      <c r="DX39" s="657"/>
      <c r="DY39" s="657"/>
      <c r="DZ39" s="657"/>
      <c r="EA39" s="657"/>
      <c r="EB39" s="657"/>
      <c r="EC39" s="659"/>
    </row>
    <row r="40" spans="2:133" ht="11.25" customHeight="1" x14ac:dyDescent="0.15">
      <c r="AQ40" s="660" t="s">
        <v>347</v>
      </c>
      <c r="AR40" s="661"/>
      <c r="AS40" s="661"/>
      <c r="AT40" s="661"/>
      <c r="AU40" s="661"/>
      <c r="AV40" s="661"/>
      <c r="AW40" s="661"/>
      <c r="AX40" s="661"/>
      <c r="AY40" s="662"/>
      <c r="AZ40" s="629">
        <v>264193</v>
      </c>
      <c r="BA40" s="630"/>
      <c r="BB40" s="630"/>
      <c r="BC40" s="630"/>
      <c r="BD40" s="618"/>
      <c r="BE40" s="618"/>
      <c r="BF40" s="663"/>
      <c r="BG40" s="668"/>
      <c r="BH40" s="669"/>
      <c r="BI40" s="669"/>
      <c r="BJ40" s="669"/>
      <c r="BK40" s="669"/>
      <c r="BL40" s="235"/>
      <c r="BM40" s="664" t="s">
        <v>348</v>
      </c>
      <c r="BN40" s="664"/>
      <c r="BO40" s="664"/>
      <c r="BP40" s="664"/>
      <c r="BQ40" s="664"/>
      <c r="BR40" s="664"/>
      <c r="BS40" s="664"/>
      <c r="BT40" s="664"/>
      <c r="BU40" s="665"/>
      <c r="BV40" s="629" t="s">
        <v>129</v>
      </c>
      <c r="BW40" s="630"/>
      <c r="BX40" s="630"/>
      <c r="BY40" s="630"/>
      <c r="BZ40" s="630"/>
      <c r="CA40" s="630"/>
      <c r="CB40" s="666"/>
      <c r="CD40" s="667" t="s">
        <v>349</v>
      </c>
      <c r="CE40" s="664"/>
      <c r="CF40" s="664"/>
      <c r="CG40" s="664"/>
      <c r="CH40" s="664"/>
      <c r="CI40" s="664"/>
      <c r="CJ40" s="664"/>
      <c r="CK40" s="664"/>
      <c r="CL40" s="664"/>
      <c r="CM40" s="664"/>
      <c r="CN40" s="664"/>
      <c r="CO40" s="664"/>
      <c r="CP40" s="664"/>
      <c r="CQ40" s="665"/>
      <c r="CR40" s="629">
        <v>1500</v>
      </c>
      <c r="CS40" s="630"/>
      <c r="CT40" s="630"/>
      <c r="CU40" s="630"/>
      <c r="CV40" s="630"/>
      <c r="CW40" s="630"/>
      <c r="CX40" s="630"/>
      <c r="CY40" s="631"/>
      <c r="CZ40" s="632">
        <v>0</v>
      </c>
      <c r="DA40" s="657"/>
      <c r="DB40" s="657"/>
      <c r="DC40" s="658"/>
      <c r="DD40" s="617" t="s">
        <v>129</v>
      </c>
      <c r="DE40" s="630"/>
      <c r="DF40" s="630"/>
      <c r="DG40" s="630"/>
      <c r="DH40" s="630"/>
      <c r="DI40" s="630"/>
      <c r="DJ40" s="630"/>
      <c r="DK40" s="631"/>
      <c r="DL40" s="617" t="s">
        <v>129</v>
      </c>
      <c r="DM40" s="630"/>
      <c r="DN40" s="630"/>
      <c r="DO40" s="630"/>
      <c r="DP40" s="630"/>
      <c r="DQ40" s="630"/>
      <c r="DR40" s="630"/>
      <c r="DS40" s="630"/>
      <c r="DT40" s="630"/>
      <c r="DU40" s="630"/>
      <c r="DV40" s="631"/>
      <c r="DW40" s="632" t="s">
        <v>235</v>
      </c>
      <c r="DX40" s="657"/>
      <c r="DY40" s="657"/>
      <c r="DZ40" s="657"/>
      <c r="EA40" s="657"/>
      <c r="EB40" s="657"/>
      <c r="EC40" s="659"/>
    </row>
    <row r="41" spans="2:133" ht="11.25" customHeight="1" x14ac:dyDescent="0.15">
      <c r="AQ41" s="672" t="s">
        <v>350</v>
      </c>
      <c r="AR41" s="673"/>
      <c r="AS41" s="673"/>
      <c r="AT41" s="673"/>
      <c r="AU41" s="673"/>
      <c r="AV41" s="673"/>
      <c r="AW41" s="673"/>
      <c r="AX41" s="673"/>
      <c r="AY41" s="674"/>
      <c r="AZ41" s="638">
        <v>365485</v>
      </c>
      <c r="BA41" s="675"/>
      <c r="BB41" s="675"/>
      <c r="BC41" s="675"/>
      <c r="BD41" s="639"/>
      <c r="BE41" s="639"/>
      <c r="BF41" s="676"/>
      <c r="BG41" s="670"/>
      <c r="BH41" s="671"/>
      <c r="BI41" s="671"/>
      <c r="BJ41" s="671"/>
      <c r="BK41" s="671"/>
      <c r="BL41" s="236"/>
      <c r="BM41" s="677" t="s">
        <v>351</v>
      </c>
      <c r="BN41" s="677"/>
      <c r="BO41" s="677"/>
      <c r="BP41" s="677"/>
      <c r="BQ41" s="677"/>
      <c r="BR41" s="677"/>
      <c r="BS41" s="677"/>
      <c r="BT41" s="677"/>
      <c r="BU41" s="678"/>
      <c r="BV41" s="638">
        <v>321</v>
      </c>
      <c r="BW41" s="675"/>
      <c r="BX41" s="675"/>
      <c r="BY41" s="675"/>
      <c r="BZ41" s="675"/>
      <c r="CA41" s="675"/>
      <c r="CB41" s="679"/>
      <c r="CD41" s="667" t="s">
        <v>352</v>
      </c>
      <c r="CE41" s="664"/>
      <c r="CF41" s="664"/>
      <c r="CG41" s="664"/>
      <c r="CH41" s="664"/>
      <c r="CI41" s="664"/>
      <c r="CJ41" s="664"/>
      <c r="CK41" s="664"/>
      <c r="CL41" s="664"/>
      <c r="CM41" s="664"/>
      <c r="CN41" s="664"/>
      <c r="CO41" s="664"/>
      <c r="CP41" s="664"/>
      <c r="CQ41" s="665"/>
      <c r="CR41" s="629" t="s">
        <v>129</v>
      </c>
      <c r="CS41" s="618"/>
      <c r="CT41" s="618"/>
      <c r="CU41" s="618"/>
      <c r="CV41" s="618"/>
      <c r="CW41" s="618"/>
      <c r="CX41" s="618"/>
      <c r="CY41" s="619"/>
      <c r="CZ41" s="632" t="s">
        <v>235</v>
      </c>
      <c r="DA41" s="657"/>
      <c r="DB41" s="657"/>
      <c r="DC41" s="658"/>
      <c r="DD41" s="617" t="s">
        <v>247</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354</v>
      </c>
      <c r="CE42" s="627"/>
      <c r="CF42" s="627"/>
      <c r="CG42" s="627"/>
      <c r="CH42" s="627"/>
      <c r="CI42" s="627"/>
      <c r="CJ42" s="627"/>
      <c r="CK42" s="627"/>
      <c r="CL42" s="627"/>
      <c r="CM42" s="627"/>
      <c r="CN42" s="627"/>
      <c r="CO42" s="627"/>
      <c r="CP42" s="627"/>
      <c r="CQ42" s="628"/>
      <c r="CR42" s="629">
        <v>1491930</v>
      </c>
      <c r="CS42" s="630"/>
      <c r="CT42" s="630"/>
      <c r="CU42" s="630"/>
      <c r="CV42" s="630"/>
      <c r="CW42" s="630"/>
      <c r="CX42" s="630"/>
      <c r="CY42" s="631"/>
      <c r="CZ42" s="632">
        <v>21.5</v>
      </c>
      <c r="DA42" s="633"/>
      <c r="DB42" s="633"/>
      <c r="DC42" s="634"/>
      <c r="DD42" s="617">
        <v>42901</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356</v>
      </c>
      <c r="CE43" s="627"/>
      <c r="CF43" s="627"/>
      <c r="CG43" s="627"/>
      <c r="CH43" s="627"/>
      <c r="CI43" s="627"/>
      <c r="CJ43" s="627"/>
      <c r="CK43" s="627"/>
      <c r="CL43" s="627"/>
      <c r="CM43" s="627"/>
      <c r="CN43" s="627"/>
      <c r="CO43" s="627"/>
      <c r="CP43" s="627"/>
      <c r="CQ43" s="628"/>
      <c r="CR43" s="629" t="s">
        <v>129</v>
      </c>
      <c r="CS43" s="618"/>
      <c r="CT43" s="618"/>
      <c r="CU43" s="618"/>
      <c r="CV43" s="618"/>
      <c r="CW43" s="618"/>
      <c r="CX43" s="618"/>
      <c r="CY43" s="619"/>
      <c r="CZ43" s="632" t="s">
        <v>129</v>
      </c>
      <c r="DA43" s="657"/>
      <c r="DB43" s="657"/>
      <c r="DC43" s="658"/>
      <c r="DD43" s="617" t="s">
        <v>247</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357</v>
      </c>
      <c r="CD44" s="651" t="s">
        <v>309</v>
      </c>
      <c r="CE44" s="652"/>
      <c r="CF44" s="626" t="s">
        <v>358</v>
      </c>
      <c r="CG44" s="627"/>
      <c r="CH44" s="627"/>
      <c r="CI44" s="627"/>
      <c r="CJ44" s="627"/>
      <c r="CK44" s="627"/>
      <c r="CL44" s="627"/>
      <c r="CM44" s="627"/>
      <c r="CN44" s="627"/>
      <c r="CO44" s="627"/>
      <c r="CP44" s="627"/>
      <c r="CQ44" s="628"/>
      <c r="CR44" s="629">
        <v>1489453</v>
      </c>
      <c r="CS44" s="630"/>
      <c r="CT44" s="630"/>
      <c r="CU44" s="630"/>
      <c r="CV44" s="630"/>
      <c r="CW44" s="630"/>
      <c r="CX44" s="630"/>
      <c r="CY44" s="631"/>
      <c r="CZ44" s="632">
        <v>21.5</v>
      </c>
      <c r="DA44" s="633"/>
      <c r="DB44" s="633"/>
      <c r="DC44" s="634"/>
      <c r="DD44" s="617">
        <v>40424</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359</v>
      </c>
      <c r="CG45" s="627"/>
      <c r="CH45" s="627"/>
      <c r="CI45" s="627"/>
      <c r="CJ45" s="627"/>
      <c r="CK45" s="627"/>
      <c r="CL45" s="627"/>
      <c r="CM45" s="627"/>
      <c r="CN45" s="627"/>
      <c r="CO45" s="627"/>
      <c r="CP45" s="627"/>
      <c r="CQ45" s="628"/>
      <c r="CR45" s="629">
        <v>1428007</v>
      </c>
      <c r="CS45" s="618"/>
      <c r="CT45" s="618"/>
      <c r="CU45" s="618"/>
      <c r="CV45" s="618"/>
      <c r="CW45" s="618"/>
      <c r="CX45" s="618"/>
      <c r="CY45" s="619"/>
      <c r="CZ45" s="632">
        <v>20.6</v>
      </c>
      <c r="DA45" s="657"/>
      <c r="DB45" s="657"/>
      <c r="DC45" s="658"/>
      <c r="DD45" s="617">
        <v>16811</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360</v>
      </c>
      <c r="CG46" s="627"/>
      <c r="CH46" s="627"/>
      <c r="CI46" s="627"/>
      <c r="CJ46" s="627"/>
      <c r="CK46" s="627"/>
      <c r="CL46" s="627"/>
      <c r="CM46" s="627"/>
      <c r="CN46" s="627"/>
      <c r="CO46" s="627"/>
      <c r="CP46" s="627"/>
      <c r="CQ46" s="628"/>
      <c r="CR46" s="629">
        <v>61446</v>
      </c>
      <c r="CS46" s="630"/>
      <c r="CT46" s="630"/>
      <c r="CU46" s="630"/>
      <c r="CV46" s="630"/>
      <c r="CW46" s="630"/>
      <c r="CX46" s="630"/>
      <c r="CY46" s="631"/>
      <c r="CZ46" s="632">
        <v>0.9</v>
      </c>
      <c r="DA46" s="633"/>
      <c r="DB46" s="633"/>
      <c r="DC46" s="634"/>
      <c r="DD46" s="617">
        <v>23613</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361</v>
      </c>
      <c r="CG47" s="627"/>
      <c r="CH47" s="627"/>
      <c r="CI47" s="627"/>
      <c r="CJ47" s="627"/>
      <c r="CK47" s="627"/>
      <c r="CL47" s="627"/>
      <c r="CM47" s="627"/>
      <c r="CN47" s="627"/>
      <c r="CO47" s="627"/>
      <c r="CP47" s="627"/>
      <c r="CQ47" s="628"/>
      <c r="CR47" s="629">
        <v>2477</v>
      </c>
      <c r="CS47" s="618"/>
      <c r="CT47" s="618"/>
      <c r="CU47" s="618"/>
      <c r="CV47" s="618"/>
      <c r="CW47" s="618"/>
      <c r="CX47" s="618"/>
      <c r="CY47" s="619"/>
      <c r="CZ47" s="632">
        <v>0</v>
      </c>
      <c r="DA47" s="657"/>
      <c r="DB47" s="657"/>
      <c r="DC47" s="658"/>
      <c r="DD47" s="617">
        <v>2477</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362</v>
      </c>
      <c r="CG48" s="627"/>
      <c r="CH48" s="627"/>
      <c r="CI48" s="627"/>
      <c r="CJ48" s="627"/>
      <c r="CK48" s="627"/>
      <c r="CL48" s="627"/>
      <c r="CM48" s="627"/>
      <c r="CN48" s="627"/>
      <c r="CO48" s="627"/>
      <c r="CP48" s="627"/>
      <c r="CQ48" s="628"/>
      <c r="CR48" s="629" t="s">
        <v>129</v>
      </c>
      <c r="CS48" s="630"/>
      <c r="CT48" s="630"/>
      <c r="CU48" s="630"/>
      <c r="CV48" s="630"/>
      <c r="CW48" s="630"/>
      <c r="CX48" s="630"/>
      <c r="CY48" s="631"/>
      <c r="CZ48" s="632" t="s">
        <v>247</v>
      </c>
      <c r="DA48" s="633"/>
      <c r="DB48" s="633"/>
      <c r="DC48" s="634"/>
      <c r="DD48" s="617" t="s">
        <v>235</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363</v>
      </c>
      <c r="CE49" s="636"/>
      <c r="CF49" s="636"/>
      <c r="CG49" s="636"/>
      <c r="CH49" s="636"/>
      <c r="CI49" s="636"/>
      <c r="CJ49" s="636"/>
      <c r="CK49" s="636"/>
      <c r="CL49" s="636"/>
      <c r="CM49" s="636"/>
      <c r="CN49" s="636"/>
      <c r="CO49" s="636"/>
      <c r="CP49" s="636"/>
      <c r="CQ49" s="637"/>
      <c r="CR49" s="638">
        <v>6929645</v>
      </c>
      <c r="CS49" s="639"/>
      <c r="CT49" s="639"/>
      <c r="CU49" s="639"/>
      <c r="CV49" s="639"/>
      <c r="CW49" s="639"/>
      <c r="CX49" s="639"/>
      <c r="CY49" s="640"/>
      <c r="CZ49" s="641">
        <v>100</v>
      </c>
      <c r="DA49" s="642"/>
      <c r="DB49" s="642"/>
      <c r="DC49" s="643"/>
      <c r="DD49" s="644">
        <v>3394893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Cd9faK8OS3hdWj7p9711+OdiSFQfFvbRNoXkiA/Qv/muuGCMCk42reJPF0Nv2heyFHGxUBoq671psI8NwueZ0A==" saltValue="xYdmHCDZtC91nyvGO6DL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G18" sqref="BG1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365</v>
      </c>
      <c r="DK2" s="1162"/>
      <c r="DL2" s="1162"/>
      <c r="DM2" s="1162"/>
      <c r="DN2" s="1162"/>
      <c r="DO2" s="1163"/>
      <c r="DP2" s="249"/>
      <c r="DQ2" s="1161" t="s">
        <v>366</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367</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369</v>
      </c>
      <c r="B5" s="1047"/>
      <c r="C5" s="1047"/>
      <c r="D5" s="1047"/>
      <c r="E5" s="1047"/>
      <c r="F5" s="1047"/>
      <c r="G5" s="1047"/>
      <c r="H5" s="1047"/>
      <c r="I5" s="1047"/>
      <c r="J5" s="1047"/>
      <c r="K5" s="1047"/>
      <c r="L5" s="1047"/>
      <c r="M5" s="1047"/>
      <c r="N5" s="1047"/>
      <c r="O5" s="1047"/>
      <c r="P5" s="1048"/>
      <c r="Q5" s="1052" t="s">
        <v>370</v>
      </c>
      <c r="R5" s="1053"/>
      <c r="S5" s="1053"/>
      <c r="T5" s="1053"/>
      <c r="U5" s="1054"/>
      <c r="V5" s="1052" t="s">
        <v>371</v>
      </c>
      <c r="W5" s="1053"/>
      <c r="X5" s="1053"/>
      <c r="Y5" s="1053"/>
      <c r="Z5" s="1054"/>
      <c r="AA5" s="1052" t="s">
        <v>372</v>
      </c>
      <c r="AB5" s="1053"/>
      <c r="AC5" s="1053"/>
      <c r="AD5" s="1053"/>
      <c r="AE5" s="1053"/>
      <c r="AF5" s="1164" t="s">
        <v>373</v>
      </c>
      <c r="AG5" s="1053"/>
      <c r="AH5" s="1053"/>
      <c r="AI5" s="1053"/>
      <c r="AJ5" s="1068"/>
      <c r="AK5" s="1053" t="s">
        <v>374</v>
      </c>
      <c r="AL5" s="1053"/>
      <c r="AM5" s="1053"/>
      <c r="AN5" s="1053"/>
      <c r="AO5" s="1054"/>
      <c r="AP5" s="1052" t="s">
        <v>375</v>
      </c>
      <c r="AQ5" s="1053"/>
      <c r="AR5" s="1053"/>
      <c r="AS5" s="1053"/>
      <c r="AT5" s="1054"/>
      <c r="AU5" s="1052" t="s">
        <v>376</v>
      </c>
      <c r="AV5" s="1053"/>
      <c r="AW5" s="1053"/>
      <c r="AX5" s="1053"/>
      <c r="AY5" s="1068"/>
      <c r="AZ5" s="256"/>
      <c r="BA5" s="256"/>
      <c r="BB5" s="256"/>
      <c r="BC5" s="256"/>
      <c r="BD5" s="256"/>
      <c r="BE5" s="257"/>
      <c r="BF5" s="257"/>
      <c r="BG5" s="257"/>
      <c r="BH5" s="257"/>
      <c r="BI5" s="257"/>
      <c r="BJ5" s="257"/>
      <c r="BK5" s="257"/>
      <c r="BL5" s="257"/>
      <c r="BM5" s="257"/>
      <c r="BN5" s="257"/>
      <c r="BO5" s="257"/>
      <c r="BP5" s="257"/>
      <c r="BQ5" s="1046" t="s">
        <v>377</v>
      </c>
      <c r="BR5" s="1047"/>
      <c r="BS5" s="1047"/>
      <c r="BT5" s="1047"/>
      <c r="BU5" s="1047"/>
      <c r="BV5" s="1047"/>
      <c r="BW5" s="1047"/>
      <c r="BX5" s="1047"/>
      <c r="BY5" s="1047"/>
      <c r="BZ5" s="1047"/>
      <c r="CA5" s="1047"/>
      <c r="CB5" s="1047"/>
      <c r="CC5" s="1047"/>
      <c r="CD5" s="1047"/>
      <c r="CE5" s="1047"/>
      <c r="CF5" s="1047"/>
      <c r="CG5" s="1048"/>
      <c r="CH5" s="1052" t="s">
        <v>378</v>
      </c>
      <c r="CI5" s="1053"/>
      <c r="CJ5" s="1053"/>
      <c r="CK5" s="1053"/>
      <c r="CL5" s="1054"/>
      <c r="CM5" s="1052" t="s">
        <v>379</v>
      </c>
      <c r="CN5" s="1053"/>
      <c r="CO5" s="1053"/>
      <c r="CP5" s="1053"/>
      <c r="CQ5" s="1054"/>
      <c r="CR5" s="1052" t="s">
        <v>380</v>
      </c>
      <c r="CS5" s="1053"/>
      <c r="CT5" s="1053"/>
      <c r="CU5" s="1053"/>
      <c r="CV5" s="1054"/>
      <c r="CW5" s="1052" t="s">
        <v>381</v>
      </c>
      <c r="CX5" s="1053"/>
      <c r="CY5" s="1053"/>
      <c r="CZ5" s="1053"/>
      <c r="DA5" s="1054"/>
      <c r="DB5" s="1052" t="s">
        <v>382</v>
      </c>
      <c r="DC5" s="1053"/>
      <c r="DD5" s="1053"/>
      <c r="DE5" s="1053"/>
      <c r="DF5" s="1054"/>
      <c r="DG5" s="1149" t="s">
        <v>383</v>
      </c>
      <c r="DH5" s="1150"/>
      <c r="DI5" s="1150"/>
      <c r="DJ5" s="1150"/>
      <c r="DK5" s="1151"/>
      <c r="DL5" s="1149" t="s">
        <v>384</v>
      </c>
      <c r="DM5" s="1150"/>
      <c r="DN5" s="1150"/>
      <c r="DO5" s="1150"/>
      <c r="DP5" s="1151"/>
      <c r="DQ5" s="1052" t="s">
        <v>385</v>
      </c>
      <c r="DR5" s="1053"/>
      <c r="DS5" s="1053"/>
      <c r="DT5" s="1053"/>
      <c r="DU5" s="1054"/>
      <c r="DV5" s="1052" t="s">
        <v>376</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386</v>
      </c>
      <c r="C7" s="1102"/>
      <c r="D7" s="1102"/>
      <c r="E7" s="1102"/>
      <c r="F7" s="1102"/>
      <c r="G7" s="1102"/>
      <c r="H7" s="1102"/>
      <c r="I7" s="1102"/>
      <c r="J7" s="1102"/>
      <c r="K7" s="1102"/>
      <c r="L7" s="1102"/>
      <c r="M7" s="1102"/>
      <c r="N7" s="1102"/>
      <c r="O7" s="1102"/>
      <c r="P7" s="1103"/>
      <c r="Q7" s="1155"/>
      <c r="R7" s="1156"/>
      <c r="S7" s="1156"/>
      <c r="T7" s="1156"/>
      <c r="U7" s="1156"/>
      <c r="V7" s="1156"/>
      <c r="W7" s="1156"/>
      <c r="X7" s="1156"/>
      <c r="Y7" s="1156"/>
      <c r="Z7" s="1156"/>
      <c r="AA7" s="1156"/>
      <c r="AB7" s="1156"/>
      <c r="AC7" s="1156"/>
      <c r="AD7" s="1156"/>
      <c r="AE7" s="1157"/>
      <c r="AF7" s="1158">
        <v>232</v>
      </c>
      <c r="AG7" s="1159"/>
      <c r="AH7" s="1159"/>
      <c r="AI7" s="1159"/>
      <c r="AJ7" s="1160"/>
      <c r="AK7" s="1142"/>
      <c r="AL7" s="1143"/>
      <c r="AM7" s="1143"/>
      <c r="AN7" s="1143"/>
      <c r="AO7" s="1143"/>
      <c r="AP7" s="1143"/>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387</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232</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369</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376</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c r="R28" s="1105"/>
      <c r="S28" s="1105"/>
      <c r="T28" s="1105"/>
      <c r="U28" s="1105"/>
      <c r="V28" s="1105"/>
      <c r="W28" s="1105"/>
      <c r="X28" s="1105"/>
      <c r="Y28" s="1105"/>
      <c r="Z28" s="1105"/>
      <c r="AA28" s="1105"/>
      <c r="AB28" s="1105"/>
      <c r="AC28" s="1105"/>
      <c r="AD28" s="1105"/>
      <c r="AE28" s="1106"/>
      <c r="AF28" s="1107">
        <v>-39</v>
      </c>
      <c r="AG28" s="1105"/>
      <c r="AH28" s="1105"/>
      <c r="AI28" s="1105"/>
      <c r="AJ28" s="1108"/>
      <c r="AK28" s="1109"/>
      <c r="AL28" s="1097"/>
      <c r="AM28" s="1097"/>
      <c r="AN28" s="1097"/>
      <c r="AO28" s="1097"/>
      <c r="AP28" s="1097"/>
      <c r="AQ28" s="1097"/>
      <c r="AR28" s="1097"/>
      <c r="AS28" s="1097"/>
      <c r="AT28" s="1097"/>
      <c r="AU28" s="1097"/>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401</v>
      </c>
      <c r="C29" s="1083"/>
      <c r="D29" s="1083"/>
      <c r="E29" s="1083"/>
      <c r="F29" s="1083"/>
      <c r="G29" s="1083"/>
      <c r="H29" s="1083"/>
      <c r="I29" s="1083"/>
      <c r="J29" s="1083"/>
      <c r="K29" s="1083"/>
      <c r="L29" s="1083"/>
      <c r="M29" s="1083"/>
      <c r="N29" s="1083"/>
      <c r="O29" s="1083"/>
      <c r="P29" s="1084"/>
      <c r="Q29" s="1094"/>
      <c r="R29" s="1095"/>
      <c r="S29" s="1095"/>
      <c r="T29" s="1095"/>
      <c r="U29" s="1095"/>
      <c r="V29" s="1095"/>
      <c r="W29" s="1095"/>
      <c r="X29" s="1095"/>
      <c r="Y29" s="1095"/>
      <c r="Z29" s="1095"/>
      <c r="AA29" s="1095"/>
      <c r="AB29" s="1095"/>
      <c r="AC29" s="1095"/>
      <c r="AD29" s="1095"/>
      <c r="AE29" s="1096"/>
      <c r="AF29" s="1088">
        <v>1</v>
      </c>
      <c r="AG29" s="1089"/>
      <c r="AH29" s="1089"/>
      <c r="AI29" s="1089"/>
      <c r="AJ29" s="1090"/>
      <c r="AK29" s="1031"/>
      <c r="AL29" s="1022"/>
      <c r="AM29" s="1022"/>
      <c r="AN29" s="1022"/>
      <c r="AO29" s="1022"/>
      <c r="AP29" s="1022"/>
      <c r="AQ29" s="1022"/>
      <c r="AR29" s="1022"/>
      <c r="AS29" s="1022"/>
      <c r="AT29" s="1022"/>
      <c r="AU29" s="1022"/>
      <c r="AV29" s="1022"/>
      <c r="AW29" s="1022"/>
      <c r="AX29" s="1022"/>
      <c r="AY29" s="1022"/>
      <c r="AZ29" s="1093"/>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402</v>
      </c>
      <c r="C30" s="1083"/>
      <c r="D30" s="1083"/>
      <c r="E30" s="1083"/>
      <c r="F30" s="1083"/>
      <c r="G30" s="1083"/>
      <c r="H30" s="1083"/>
      <c r="I30" s="1083"/>
      <c r="J30" s="1083"/>
      <c r="K30" s="1083"/>
      <c r="L30" s="1083"/>
      <c r="M30" s="1083"/>
      <c r="N30" s="1083"/>
      <c r="O30" s="1083"/>
      <c r="P30" s="1084"/>
      <c r="Q30" s="1094"/>
      <c r="R30" s="1095"/>
      <c r="S30" s="1095"/>
      <c r="T30" s="1095"/>
      <c r="U30" s="1095"/>
      <c r="V30" s="1095"/>
      <c r="W30" s="1095"/>
      <c r="X30" s="1095"/>
      <c r="Y30" s="1095"/>
      <c r="Z30" s="1095"/>
      <c r="AA30" s="1095"/>
      <c r="AB30" s="1095"/>
      <c r="AC30" s="1095"/>
      <c r="AD30" s="1095"/>
      <c r="AE30" s="1096"/>
      <c r="AF30" s="1088">
        <v>-110</v>
      </c>
      <c r="AG30" s="1089"/>
      <c r="AH30" s="1089"/>
      <c r="AI30" s="1089"/>
      <c r="AJ30" s="1090"/>
      <c r="AK30" s="1031"/>
      <c r="AL30" s="1022"/>
      <c r="AM30" s="1022"/>
      <c r="AN30" s="1022"/>
      <c r="AO30" s="1022"/>
      <c r="AP30" s="1022"/>
      <c r="AQ30" s="1022"/>
      <c r="AR30" s="1022"/>
      <c r="AS30" s="1022"/>
      <c r="AT30" s="1022"/>
      <c r="AU30" s="1022"/>
      <c r="AV30" s="1022"/>
      <c r="AW30" s="1022"/>
      <c r="AX30" s="1022"/>
      <c r="AY30" s="1022"/>
      <c r="AZ30" s="1093"/>
      <c r="BA30" s="1093"/>
      <c r="BB30" s="1093"/>
      <c r="BC30" s="1093"/>
      <c r="BD30" s="1093"/>
      <c r="BE30" s="1077" t="s">
        <v>403</v>
      </c>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c r="C31" s="1083"/>
      <c r="D31" s="1083"/>
      <c r="E31" s="1083"/>
      <c r="F31" s="1083"/>
      <c r="G31" s="1083"/>
      <c r="H31" s="1083"/>
      <c r="I31" s="1083"/>
      <c r="J31" s="1083"/>
      <c r="K31" s="1083"/>
      <c r="L31" s="1083"/>
      <c r="M31" s="1083"/>
      <c r="N31" s="1083"/>
      <c r="O31" s="1083"/>
      <c r="P31" s="1084"/>
      <c r="Q31" s="1094"/>
      <c r="R31" s="1095"/>
      <c r="S31" s="1095"/>
      <c r="T31" s="1095"/>
      <c r="U31" s="1095"/>
      <c r="V31" s="1095"/>
      <c r="W31" s="1095"/>
      <c r="X31" s="1095"/>
      <c r="Y31" s="1095"/>
      <c r="Z31" s="1095"/>
      <c r="AA31" s="1095"/>
      <c r="AB31" s="1095"/>
      <c r="AC31" s="1095"/>
      <c r="AD31" s="1095"/>
      <c r="AE31" s="1096"/>
      <c r="AF31" s="1088"/>
      <c r="AG31" s="1089"/>
      <c r="AH31" s="1089"/>
      <c r="AI31" s="1089"/>
      <c r="AJ31" s="1090"/>
      <c r="AK31" s="1031"/>
      <c r="AL31" s="1022"/>
      <c r="AM31" s="1022"/>
      <c r="AN31" s="1022"/>
      <c r="AO31" s="1022"/>
      <c r="AP31" s="1022"/>
      <c r="AQ31" s="1022"/>
      <c r="AR31" s="1022"/>
      <c r="AS31" s="1022"/>
      <c r="AT31" s="1022"/>
      <c r="AU31" s="1022"/>
      <c r="AV31" s="1022"/>
      <c r="AW31" s="1022"/>
      <c r="AX31" s="1022"/>
      <c r="AY31" s="1022"/>
      <c r="AZ31" s="1093"/>
      <c r="BA31" s="1093"/>
      <c r="BB31" s="1093"/>
      <c r="BC31" s="1093"/>
      <c r="BD31" s="1093"/>
      <c r="BE31" s="1077"/>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404</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-148</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406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411</v>
      </c>
      <c r="AB66" s="1053"/>
      <c r="AC66" s="1053"/>
      <c r="AD66" s="1053"/>
      <c r="AE66" s="1054"/>
      <c r="AF66" s="1058" t="s">
        <v>412</v>
      </c>
      <c r="AG66" s="1059"/>
      <c r="AH66" s="1059"/>
      <c r="AI66" s="1059"/>
      <c r="AJ66" s="1060"/>
      <c r="AK66" s="1052" t="s">
        <v>413</v>
      </c>
      <c r="AL66" s="1047"/>
      <c r="AM66" s="1047"/>
      <c r="AN66" s="1047"/>
      <c r="AO66" s="1048"/>
      <c r="AP66" s="1052" t="s">
        <v>397</v>
      </c>
      <c r="AQ66" s="1053"/>
      <c r="AR66" s="1053"/>
      <c r="AS66" s="1053"/>
      <c r="AT66" s="1054"/>
      <c r="AU66" s="1052" t="s">
        <v>414</v>
      </c>
      <c r="AV66" s="1053"/>
      <c r="AW66" s="1053"/>
      <c r="AX66" s="1053"/>
      <c r="AY66" s="1054"/>
      <c r="AZ66" s="1052" t="s">
        <v>376</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571</v>
      </c>
      <c r="C68" s="1037"/>
      <c r="D68" s="1037"/>
      <c r="E68" s="1037"/>
      <c r="F68" s="1037"/>
      <c r="G68" s="1037"/>
      <c r="H68" s="1037"/>
      <c r="I68" s="1037"/>
      <c r="J68" s="1037"/>
      <c r="K68" s="1037"/>
      <c r="L68" s="1037"/>
      <c r="M68" s="1037"/>
      <c r="N68" s="1037"/>
      <c r="O68" s="1037"/>
      <c r="P68" s="1038"/>
      <c r="Q68" s="1039">
        <v>3494</v>
      </c>
      <c r="R68" s="1033"/>
      <c r="S68" s="1033"/>
      <c r="T68" s="1033"/>
      <c r="U68" s="1033"/>
      <c r="V68" s="1033">
        <v>2787</v>
      </c>
      <c r="W68" s="1033"/>
      <c r="X68" s="1033"/>
      <c r="Y68" s="1033"/>
      <c r="Z68" s="1033"/>
      <c r="AA68" s="1033">
        <f>Q68-V68</f>
        <v>707</v>
      </c>
      <c r="AB68" s="1033"/>
      <c r="AC68" s="1033"/>
      <c r="AD68" s="1033"/>
      <c r="AE68" s="1033"/>
      <c r="AF68" s="1033">
        <v>707</v>
      </c>
      <c r="AG68" s="1033"/>
      <c r="AH68" s="1033"/>
      <c r="AI68" s="1033"/>
      <c r="AJ68" s="1033"/>
      <c r="AK68" s="1033">
        <v>1110</v>
      </c>
      <c r="AL68" s="1033"/>
      <c r="AM68" s="1033"/>
      <c r="AN68" s="1033"/>
      <c r="AO68" s="1033"/>
      <c r="AP68" s="1033">
        <v>141</v>
      </c>
      <c r="AQ68" s="1033"/>
      <c r="AR68" s="1033"/>
      <c r="AS68" s="1033"/>
      <c r="AT68" s="1033"/>
      <c r="AU68" s="1033">
        <v>13</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572</v>
      </c>
      <c r="C69" s="1026"/>
      <c r="D69" s="1026"/>
      <c r="E69" s="1026"/>
      <c r="F69" s="1026"/>
      <c r="G69" s="1026"/>
      <c r="H69" s="1026"/>
      <c r="I69" s="1026"/>
      <c r="J69" s="1026"/>
      <c r="K69" s="1026"/>
      <c r="L69" s="1026"/>
      <c r="M69" s="1026"/>
      <c r="N69" s="1026"/>
      <c r="O69" s="1026"/>
      <c r="P69" s="1027"/>
      <c r="Q69" s="1028">
        <v>496</v>
      </c>
      <c r="R69" s="1022"/>
      <c r="S69" s="1022"/>
      <c r="T69" s="1022"/>
      <c r="U69" s="1022"/>
      <c r="V69" s="1022">
        <v>480</v>
      </c>
      <c r="W69" s="1022"/>
      <c r="X69" s="1022"/>
      <c r="Y69" s="1022"/>
      <c r="Z69" s="1022"/>
      <c r="AA69" s="1022">
        <f>Q69-V69</f>
        <v>16</v>
      </c>
      <c r="AB69" s="1022"/>
      <c r="AC69" s="1022"/>
      <c r="AD69" s="1022"/>
      <c r="AE69" s="1022"/>
      <c r="AF69" s="1022">
        <v>16</v>
      </c>
      <c r="AG69" s="1022"/>
      <c r="AH69" s="1022"/>
      <c r="AI69" s="1022"/>
      <c r="AJ69" s="1022"/>
      <c r="AK69" s="1022">
        <v>0</v>
      </c>
      <c r="AL69" s="1022"/>
      <c r="AM69" s="1022"/>
      <c r="AN69" s="1022"/>
      <c r="AO69" s="1022"/>
      <c r="AP69" s="1022">
        <v>857</v>
      </c>
      <c r="AQ69" s="1022"/>
      <c r="AR69" s="1022"/>
      <c r="AS69" s="1022"/>
      <c r="AT69" s="1022"/>
      <c r="AU69" s="1022">
        <v>363</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573</v>
      </c>
      <c r="C70" s="1026"/>
      <c r="D70" s="1026"/>
      <c r="E70" s="1026"/>
      <c r="F70" s="1026"/>
      <c r="G70" s="1026"/>
      <c r="H70" s="1026"/>
      <c r="I70" s="1026"/>
      <c r="J70" s="1026"/>
      <c r="K70" s="1026"/>
      <c r="L70" s="1026"/>
      <c r="M70" s="1026"/>
      <c r="N70" s="1026"/>
      <c r="O70" s="1026"/>
      <c r="P70" s="1027"/>
      <c r="Q70" s="1028">
        <v>441</v>
      </c>
      <c r="R70" s="1022"/>
      <c r="S70" s="1022"/>
      <c r="T70" s="1022"/>
      <c r="U70" s="1022"/>
      <c r="V70" s="1022">
        <v>434</v>
      </c>
      <c r="W70" s="1022"/>
      <c r="X70" s="1022"/>
      <c r="Y70" s="1022"/>
      <c r="Z70" s="1022"/>
      <c r="AA70" s="1022">
        <f>Q70-V70</f>
        <v>7</v>
      </c>
      <c r="AB70" s="1022"/>
      <c r="AC70" s="1022"/>
      <c r="AD70" s="1022"/>
      <c r="AE70" s="1022"/>
      <c r="AF70" s="1022">
        <v>7</v>
      </c>
      <c r="AG70" s="1022"/>
      <c r="AH70" s="1022"/>
      <c r="AI70" s="1022"/>
      <c r="AJ70" s="1022"/>
      <c r="AK70" s="1022">
        <v>0</v>
      </c>
      <c r="AL70" s="1022"/>
      <c r="AM70" s="1022"/>
      <c r="AN70" s="1022"/>
      <c r="AO70" s="1022"/>
      <c r="AP70" s="1022">
        <v>247</v>
      </c>
      <c r="AQ70" s="1022"/>
      <c r="AR70" s="1022"/>
      <c r="AS70" s="1022"/>
      <c r="AT70" s="1022"/>
      <c r="AU70" s="1022">
        <v>106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574</v>
      </c>
      <c r="C71" s="1026"/>
      <c r="D71" s="1026"/>
      <c r="E71" s="1026"/>
      <c r="F71" s="1026"/>
      <c r="G71" s="1026"/>
      <c r="H71" s="1026"/>
      <c r="I71" s="1026"/>
      <c r="J71" s="1026"/>
      <c r="K71" s="1026"/>
      <c r="L71" s="1026"/>
      <c r="M71" s="1026"/>
      <c r="N71" s="1026"/>
      <c r="O71" s="1026"/>
      <c r="P71" s="1027"/>
      <c r="Q71" s="1028">
        <v>9353</v>
      </c>
      <c r="R71" s="1022"/>
      <c r="S71" s="1022"/>
      <c r="T71" s="1022"/>
      <c r="U71" s="1022"/>
      <c r="V71" s="1022">
        <v>8371</v>
      </c>
      <c r="W71" s="1022"/>
      <c r="X71" s="1022"/>
      <c r="Y71" s="1022"/>
      <c r="Z71" s="1022"/>
      <c r="AA71" s="1022">
        <f>Q71-V71</f>
        <v>982</v>
      </c>
      <c r="AB71" s="1022"/>
      <c r="AC71" s="1022"/>
      <c r="AD71" s="1022"/>
      <c r="AE71" s="1022"/>
      <c r="AF71" s="1022">
        <v>982</v>
      </c>
      <c r="AG71" s="1022"/>
      <c r="AH71" s="1022"/>
      <c r="AI71" s="1022"/>
      <c r="AJ71" s="1022"/>
      <c r="AK71" s="1022">
        <v>0</v>
      </c>
      <c r="AL71" s="1022"/>
      <c r="AM71" s="1022"/>
      <c r="AN71" s="1022"/>
      <c r="AO71" s="1022"/>
      <c r="AP71" s="1022">
        <v>0</v>
      </c>
      <c r="AQ71" s="1022"/>
      <c r="AR71" s="1022"/>
      <c r="AS71" s="1022"/>
      <c r="AT71" s="1022"/>
      <c r="AU71" s="1022">
        <v>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575</v>
      </c>
      <c r="C72" s="1026"/>
      <c r="D72" s="1026"/>
      <c r="E72" s="1026"/>
      <c r="F72" s="1026"/>
      <c r="G72" s="1026"/>
      <c r="H72" s="1026"/>
      <c r="I72" s="1026"/>
      <c r="J72" s="1026"/>
      <c r="K72" s="1026"/>
      <c r="L72" s="1026"/>
      <c r="M72" s="1026"/>
      <c r="N72" s="1026"/>
      <c r="O72" s="1026"/>
      <c r="P72" s="1027"/>
      <c r="Q72" s="1028">
        <v>211</v>
      </c>
      <c r="R72" s="1022"/>
      <c r="S72" s="1022"/>
      <c r="T72" s="1022"/>
      <c r="U72" s="1022"/>
      <c r="V72" s="1022">
        <v>200</v>
      </c>
      <c r="W72" s="1022"/>
      <c r="X72" s="1022"/>
      <c r="Y72" s="1022"/>
      <c r="Z72" s="1022"/>
      <c r="AA72" s="1022">
        <f>Q72-V72</f>
        <v>11</v>
      </c>
      <c r="AB72" s="1022"/>
      <c r="AC72" s="1022"/>
      <c r="AD72" s="1022"/>
      <c r="AE72" s="1022"/>
      <c r="AF72" s="1022">
        <v>11</v>
      </c>
      <c r="AG72" s="1022"/>
      <c r="AH72" s="1022"/>
      <c r="AI72" s="1022"/>
      <c r="AJ72" s="1022"/>
      <c r="AK72" s="1022">
        <v>0</v>
      </c>
      <c r="AL72" s="1022"/>
      <c r="AM72" s="1022"/>
      <c r="AN72" s="1022"/>
      <c r="AO72" s="1022"/>
      <c r="AP72" s="1022">
        <v>0</v>
      </c>
      <c r="AQ72" s="1022"/>
      <c r="AR72" s="1022"/>
      <c r="AS72" s="1022"/>
      <c r="AT72" s="1022"/>
      <c r="AU72" s="1022">
        <v>0</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576</v>
      </c>
      <c r="C73" s="1026"/>
      <c r="D73" s="1026"/>
      <c r="E73" s="1026"/>
      <c r="F73" s="1026"/>
      <c r="G73" s="1026"/>
      <c r="H73" s="1026"/>
      <c r="I73" s="1026"/>
      <c r="J73" s="1026"/>
      <c r="K73" s="1026"/>
      <c r="L73" s="1026"/>
      <c r="M73" s="1026"/>
      <c r="N73" s="1026"/>
      <c r="O73" s="1026"/>
      <c r="P73" s="1027"/>
      <c r="Q73" s="1028">
        <v>17</v>
      </c>
      <c r="R73" s="1022"/>
      <c r="S73" s="1022"/>
      <c r="T73" s="1022"/>
      <c r="U73" s="1022"/>
      <c r="V73" s="1022">
        <v>14</v>
      </c>
      <c r="W73" s="1022"/>
      <c r="X73" s="1022"/>
      <c r="Y73" s="1022"/>
      <c r="Z73" s="1022"/>
      <c r="AA73" s="1022">
        <v>3</v>
      </c>
      <c r="AB73" s="1022"/>
      <c r="AC73" s="1022"/>
      <c r="AD73" s="1022"/>
      <c r="AE73" s="1022"/>
      <c r="AF73" s="1022">
        <v>3</v>
      </c>
      <c r="AG73" s="1022"/>
      <c r="AH73" s="1022"/>
      <c r="AI73" s="1022"/>
      <c r="AJ73" s="1022"/>
      <c r="AK73" s="1022">
        <v>0</v>
      </c>
      <c r="AL73" s="1022"/>
      <c r="AM73" s="1022"/>
      <c r="AN73" s="1022"/>
      <c r="AO73" s="1022"/>
      <c r="AP73" s="1022">
        <v>0</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577</v>
      </c>
      <c r="C74" s="1026"/>
      <c r="D74" s="1026"/>
      <c r="E74" s="1026"/>
      <c r="F74" s="1026"/>
      <c r="G74" s="1026"/>
      <c r="H74" s="1026"/>
      <c r="I74" s="1026"/>
      <c r="J74" s="1026"/>
      <c r="K74" s="1026"/>
      <c r="L74" s="1026"/>
      <c r="M74" s="1026"/>
      <c r="N74" s="1026"/>
      <c r="O74" s="1026"/>
      <c r="P74" s="1027"/>
      <c r="Q74" s="1028">
        <v>569</v>
      </c>
      <c r="R74" s="1022"/>
      <c r="S74" s="1022"/>
      <c r="T74" s="1022"/>
      <c r="U74" s="1022"/>
      <c r="V74" s="1022">
        <v>538</v>
      </c>
      <c r="W74" s="1022"/>
      <c r="X74" s="1022"/>
      <c r="Y74" s="1022"/>
      <c r="Z74" s="1022"/>
      <c r="AA74" s="1022">
        <f>Q74-V74</f>
        <v>31</v>
      </c>
      <c r="AB74" s="1022"/>
      <c r="AC74" s="1022"/>
      <c r="AD74" s="1022"/>
      <c r="AE74" s="1022"/>
      <c r="AF74" s="1022">
        <v>31</v>
      </c>
      <c r="AG74" s="1022"/>
      <c r="AH74" s="1022"/>
      <c r="AI74" s="1022"/>
      <c r="AJ74" s="1022"/>
      <c r="AK74" s="1022">
        <v>1</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578</v>
      </c>
      <c r="C75" s="1026"/>
      <c r="D75" s="1026"/>
      <c r="E75" s="1026"/>
      <c r="F75" s="1026"/>
      <c r="G75" s="1026"/>
      <c r="H75" s="1026"/>
      <c r="I75" s="1026"/>
      <c r="J75" s="1026"/>
      <c r="K75" s="1026"/>
      <c r="L75" s="1026"/>
      <c r="M75" s="1026"/>
      <c r="N75" s="1026"/>
      <c r="O75" s="1026"/>
      <c r="P75" s="1027"/>
      <c r="Q75" s="1029">
        <v>34241</v>
      </c>
      <c r="R75" s="1030"/>
      <c r="S75" s="1030"/>
      <c r="T75" s="1030"/>
      <c r="U75" s="1031"/>
      <c r="V75" s="1032">
        <v>33377</v>
      </c>
      <c r="W75" s="1030"/>
      <c r="X75" s="1030"/>
      <c r="Y75" s="1030"/>
      <c r="Z75" s="1031"/>
      <c r="AA75" s="1032">
        <f>Q75-V75</f>
        <v>864</v>
      </c>
      <c r="AB75" s="1030"/>
      <c r="AC75" s="1030"/>
      <c r="AD75" s="1030"/>
      <c r="AE75" s="1031"/>
      <c r="AF75" s="1032">
        <v>864</v>
      </c>
      <c r="AG75" s="1030"/>
      <c r="AH75" s="1030"/>
      <c r="AI75" s="1030"/>
      <c r="AJ75" s="1031"/>
      <c r="AK75" s="1032">
        <v>4883</v>
      </c>
      <c r="AL75" s="1030"/>
      <c r="AM75" s="1030"/>
      <c r="AN75" s="1030"/>
      <c r="AO75" s="1031"/>
      <c r="AP75" s="1032">
        <v>0</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579</v>
      </c>
      <c r="C76" s="1026"/>
      <c r="D76" s="1026"/>
      <c r="E76" s="1026"/>
      <c r="F76" s="1026"/>
      <c r="G76" s="1026"/>
      <c r="H76" s="1026"/>
      <c r="I76" s="1026"/>
      <c r="J76" s="1026"/>
      <c r="K76" s="1026"/>
      <c r="L76" s="1026"/>
      <c r="M76" s="1026"/>
      <c r="N76" s="1026"/>
      <c r="O76" s="1026"/>
      <c r="P76" s="1027"/>
      <c r="Q76" s="1029">
        <v>149</v>
      </c>
      <c r="R76" s="1030"/>
      <c r="S76" s="1030"/>
      <c r="T76" s="1030"/>
      <c r="U76" s="1031"/>
      <c r="V76" s="1032">
        <v>117</v>
      </c>
      <c r="W76" s="1030"/>
      <c r="X76" s="1030"/>
      <c r="Y76" s="1030"/>
      <c r="Z76" s="1031"/>
      <c r="AA76" s="1032">
        <f>Q76-V76</f>
        <v>32</v>
      </c>
      <c r="AB76" s="1030"/>
      <c r="AC76" s="1030"/>
      <c r="AD76" s="1030"/>
      <c r="AE76" s="1031"/>
      <c r="AF76" s="1032">
        <v>32</v>
      </c>
      <c r="AG76" s="1030"/>
      <c r="AH76" s="1030"/>
      <c r="AI76" s="1030"/>
      <c r="AJ76" s="1031"/>
      <c r="AK76" s="1032">
        <v>0</v>
      </c>
      <c r="AL76" s="1030"/>
      <c r="AM76" s="1030"/>
      <c r="AN76" s="1030"/>
      <c r="AO76" s="1031"/>
      <c r="AP76" s="1032">
        <v>0</v>
      </c>
      <c r="AQ76" s="1030"/>
      <c r="AR76" s="1030"/>
      <c r="AS76" s="1030"/>
      <c r="AT76" s="1031"/>
      <c r="AU76" s="1032">
        <v>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580</v>
      </c>
      <c r="C77" s="1026"/>
      <c r="D77" s="1026"/>
      <c r="E77" s="1026"/>
      <c r="F77" s="1026"/>
      <c r="G77" s="1026"/>
      <c r="H77" s="1026"/>
      <c r="I77" s="1026"/>
      <c r="J77" s="1026"/>
      <c r="K77" s="1026"/>
      <c r="L77" s="1026"/>
      <c r="M77" s="1026"/>
      <c r="N77" s="1026"/>
      <c r="O77" s="1026"/>
      <c r="P77" s="1027"/>
      <c r="Q77" s="1029">
        <v>147150</v>
      </c>
      <c r="R77" s="1030"/>
      <c r="S77" s="1030"/>
      <c r="T77" s="1030"/>
      <c r="U77" s="1031"/>
      <c r="V77" s="1032">
        <v>142598</v>
      </c>
      <c r="W77" s="1030"/>
      <c r="X77" s="1030"/>
      <c r="Y77" s="1030"/>
      <c r="Z77" s="1031"/>
      <c r="AA77" s="1032">
        <f>Q77-V77</f>
        <v>4552</v>
      </c>
      <c r="AB77" s="1030"/>
      <c r="AC77" s="1030"/>
      <c r="AD77" s="1030"/>
      <c r="AE77" s="1031"/>
      <c r="AF77" s="1032">
        <v>4552</v>
      </c>
      <c r="AG77" s="1030"/>
      <c r="AH77" s="1030"/>
      <c r="AI77" s="1030"/>
      <c r="AJ77" s="1031"/>
      <c r="AK77" s="1032">
        <v>1023</v>
      </c>
      <c r="AL77" s="1030"/>
      <c r="AM77" s="1030"/>
      <c r="AN77" s="1030"/>
      <c r="AO77" s="1031"/>
      <c r="AP77" s="1032">
        <v>0</v>
      </c>
      <c r="AQ77" s="1030"/>
      <c r="AR77" s="1030"/>
      <c r="AS77" s="1030"/>
      <c r="AT77" s="1031"/>
      <c r="AU77" s="1032">
        <v>0</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415</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416</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417</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418</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421</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422</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423</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424</v>
      </c>
      <c r="AB109" s="945"/>
      <c r="AC109" s="945"/>
      <c r="AD109" s="945"/>
      <c r="AE109" s="946"/>
      <c r="AF109" s="947" t="s">
        <v>308</v>
      </c>
      <c r="AG109" s="945"/>
      <c r="AH109" s="945"/>
      <c r="AI109" s="945"/>
      <c r="AJ109" s="946"/>
      <c r="AK109" s="947" t="s">
        <v>307</v>
      </c>
      <c r="AL109" s="945"/>
      <c r="AM109" s="945"/>
      <c r="AN109" s="945"/>
      <c r="AO109" s="946"/>
      <c r="AP109" s="947" t="s">
        <v>425</v>
      </c>
      <c r="AQ109" s="945"/>
      <c r="AR109" s="945"/>
      <c r="AS109" s="945"/>
      <c r="AT109" s="976"/>
      <c r="AU109" s="944" t="s">
        <v>423</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424</v>
      </c>
      <c r="BR109" s="945"/>
      <c r="BS109" s="945"/>
      <c r="BT109" s="945"/>
      <c r="BU109" s="946"/>
      <c r="BV109" s="947" t="s">
        <v>308</v>
      </c>
      <c r="BW109" s="945"/>
      <c r="BX109" s="945"/>
      <c r="BY109" s="945"/>
      <c r="BZ109" s="946"/>
      <c r="CA109" s="947" t="s">
        <v>307</v>
      </c>
      <c r="CB109" s="945"/>
      <c r="CC109" s="945"/>
      <c r="CD109" s="945"/>
      <c r="CE109" s="946"/>
      <c r="CF109" s="983" t="s">
        <v>425</v>
      </c>
      <c r="CG109" s="983"/>
      <c r="CH109" s="983"/>
      <c r="CI109" s="983"/>
      <c r="CJ109" s="983"/>
      <c r="CK109" s="947" t="s">
        <v>426</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424</v>
      </c>
      <c r="DH109" s="945"/>
      <c r="DI109" s="945"/>
      <c r="DJ109" s="945"/>
      <c r="DK109" s="946"/>
      <c r="DL109" s="947" t="s">
        <v>308</v>
      </c>
      <c r="DM109" s="945"/>
      <c r="DN109" s="945"/>
      <c r="DO109" s="945"/>
      <c r="DP109" s="946"/>
      <c r="DQ109" s="947" t="s">
        <v>307</v>
      </c>
      <c r="DR109" s="945"/>
      <c r="DS109" s="945"/>
      <c r="DT109" s="945"/>
      <c r="DU109" s="946"/>
      <c r="DV109" s="947" t="s">
        <v>425</v>
      </c>
      <c r="DW109" s="945"/>
      <c r="DX109" s="945"/>
      <c r="DY109" s="945"/>
      <c r="DZ109" s="976"/>
    </row>
    <row r="110" spans="1:131" s="246" customFormat="1" ht="26.25" customHeight="1" x14ac:dyDescent="0.15">
      <c r="A110" s="847" t="s">
        <v>427</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445196</v>
      </c>
      <c r="AB110" s="938"/>
      <c r="AC110" s="938"/>
      <c r="AD110" s="938"/>
      <c r="AE110" s="939"/>
      <c r="AF110" s="940">
        <v>451432</v>
      </c>
      <c r="AG110" s="938"/>
      <c r="AH110" s="938"/>
      <c r="AI110" s="938"/>
      <c r="AJ110" s="939"/>
      <c r="AK110" s="940">
        <v>423384</v>
      </c>
      <c r="AL110" s="938"/>
      <c r="AM110" s="938"/>
      <c r="AN110" s="938"/>
      <c r="AO110" s="939"/>
      <c r="AP110" s="941">
        <v>15.6</v>
      </c>
      <c r="AQ110" s="942"/>
      <c r="AR110" s="942"/>
      <c r="AS110" s="942"/>
      <c r="AT110" s="943"/>
      <c r="AU110" s="977" t="s">
        <v>73</v>
      </c>
      <c r="AV110" s="978"/>
      <c r="AW110" s="978"/>
      <c r="AX110" s="978"/>
      <c r="AY110" s="978"/>
      <c r="AZ110" s="903" t="s">
        <v>428</v>
      </c>
      <c r="BA110" s="848"/>
      <c r="BB110" s="848"/>
      <c r="BC110" s="848"/>
      <c r="BD110" s="848"/>
      <c r="BE110" s="848"/>
      <c r="BF110" s="848"/>
      <c r="BG110" s="848"/>
      <c r="BH110" s="848"/>
      <c r="BI110" s="848"/>
      <c r="BJ110" s="848"/>
      <c r="BK110" s="848"/>
      <c r="BL110" s="848"/>
      <c r="BM110" s="848"/>
      <c r="BN110" s="848"/>
      <c r="BO110" s="848"/>
      <c r="BP110" s="849"/>
      <c r="BQ110" s="904">
        <v>3103813</v>
      </c>
      <c r="BR110" s="885"/>
      <c r="BS110" s="885"/>
      <c r="BT110" s="885"/>
      <c r="BU110" s="885"/>
      <c r="BV110" s="885">
        <v>3084514</v>
      </c>
      <c r="BW110" s="885"/>
      <c r="BX110" s="885"/>
      <c r="BY110" s="885"/>
      <c r="BZ110" s="885"/>
      <c r="CA110" s="885">
        <v>3023786</v>
      </c>
      <c r="CB110" s="885"/>
      <c r="CC110" s="885"/>
      <c r="CD110" s="885"/>
      <c r="CE110" s="885"/>
      <c r="CF110" s="909">
        <v>111.5</v>
      </c>
      <c r="CG110" s="910"/>
      <c r="CH110" s="910"/>
      <c r="CI110" s="910"/>
      <c r="CJ110" s="910"/>
      <c r="CK110" s="973" t="s">
        <v>429</v>
      </c>
      <c r="CL110" s="859"/>
      <c r="CM110" s="934" t="s">
        <v>430</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129</v>
      </c>
      <c r="DH110" s="885"/>
      <c r="DI110" s="885"/>
      <c r="DJ110" s="885"/>
      <c r="DK110" s="885"/>
      <c r="DL110" s="885" t="s">
        <v>129</v>
      </c>
      <c r="DM110" s="885"/>
      <c r="DN110" s="885"/>
      <c r="DO110" s="885"/>
      <c r="DP110" s="885"/>
      <c r="DQ110" s="885" t="s">
        <v>431</v>
      </c>
      <c r="DR110" s="885"/>
      <c r="DS110" s="885"/>
      <c r="DT110" s="885"/>
      <c r="DU110" s="885"/>
      <c r="DV110" s="886" t="s">
        <v>129</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431</v>
      </c>
      <c r="AB111" s="966"/>
      <c r="AC111" s="966"/>
      <c r="AD111" s="966"/>
      <c r="AE111" s="967"/>
      <c r="AF111" s="968" t="s">
        <v>129</v>
      </c>
      <c r="AG111" s="966"/>
      <c r="AH111" s="966"/>
      <c r="AI111" s="966"/>
      <c r="AJ111" s="967"/>
      <c r="AK111" s="968" t="s">
        <v>129</v>
      </c>
      <c r="AL111" s="966"/>
      <c r="AM111" s="966"/>
      <c r="AN111" s="966"/>
      <c r="AO111" s="967"/>
      <c r="AP111" s="969" t="s">
        <v>433</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v>80094</v>
      </c>
      <c r="BR111" s="857"/>
      <c r="BS111" s="857"/>
      <c r="BT111" s="857"/>
      <c r="BU111" s="857"/>
      <c r="BV111" s="857">
        <v>68652</v>
      </c>
      <c r="BW111" s="857"/>
      <c r="BX111" s="857"/>
      <c r="BY111" s="857"/>
      <c r="BZ111" s="857"/>
      <c r="CA111" s="857">
        <v>58479</v>
      </c>
      <c r="CB111" s="857"/>
      <c r="CC111" s="857"/>
      <c r="CD111" s="857"/>
      <c r="CE111" s="857"/>
      <c r="CF111" s="918">
        <v>2.2000000000000002</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431</v>
      </c>
      <c r="DM111" s="857"/>
      <c r="DN111" s="857"/>
      <c r="DO111" s="857"/>
      <c r="DP111" s="857"/>
      <c r="DQ111" s="857" t="s">
        <v>129</v>
      </c>
      <c r="DR111" s="857"/>
      <c r="DS111" s="857"/>
      <c r="DT111" s="857"/>
      <c r="DU111" s="857"/>
      <c r="DV111" s="834" t="s">
        <v>129</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129</v>
      </c>
      <c r="AB112" s="820"/>
      <c r="AC112" s="820"/>
      <c r="AD112" s="820"/>
      <c r="AE112" s="821"/>
      <c r="AF112" s="822" t="s">
        <v>129</v>
      </c>
      <c r="AG112" s="820"/>
      <c r="AH112" s="820"/>
      <c r="AI112" s="820"/>
      <c r="AJ112" s="821"/>
      <c r="AK112" s="822" t="s">
        <v>129</v>
      </c>
      <c r="AL112" s="820"/>
      <c r="AM112" s="820"/>
      <c r="AN112" s="820"/>
      <c r="AO112" s="821"/>
      <c r="AP112" s="867" t="s">
        <v>129</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795908</v>
      </c>
      <c r="BR112" s="857"/>
      <c r="BS112" s="857"/>
      <c r="BT112" s="857"/>
      <c r="BU112" s="857"/>
      <c r="BV112" s="857">
        <v>972040</v>
      </c>
      <c r="BW112" s="857"/>
      <c r="BX112" s="857"/>
      <c r="BY112" s="857"/>
      <c r="BZ112" s="857"/>
      <c r="CA112" s="857">
        <v>957196</v>
      </c>
      <c r="CB112" s="857"/>
      <c r="CC112" s="857"/>
      <c r="CD112" s="857"/>
      <c r="CE112" s="857"/>
      <c r="CF112" s="918">
        <v>35.299999999999997</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80094</v>
      </c>
      <c r="DH112" s="857"/>
      <c r="DI112" s="857"/>
      <c r="DJ112" s="857"/>
      <c r="DK112" s="857"/>
      <c r="DL112" s="857">
        <v>68652</v>
      </c>
      <c r="DM112" s="857"/>
      <c r="DN112" s="857"/>
      <c r="DO112" s="857"/>
      <c r="DP112" s="857"/>
      <c r="DQ112" s="857">
        <v>57210</v>
      </c>
      <c r="DR112" s="857"/>
      <c r="DS112" s="857"/>
      <c r="DT112" s="857"/>
      <c r="DU112" s="857"/>
      <c r="DV112" s="834">
        <v>2.1</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30000</v>
      </c>
      <c r="AB113" s="966"/>
      <c r="AC113" s="966"/>
      <c r="AD113" s="966"/>
      <c r="AE113" s="967"/>
      <c r="AF113" s="968">
        <v>32000</v>
      </c>
      <c r="AG113" s="966"/>
      <c r="AH113" s="966"/>
      <c r="AI113" s="966"/>
      <c r="AJ113" s="967"/>
      <c r="AK113" s="968">
        <v>30000</v>
      </c>
      <c r="AL113" s="966"/>
      <c r="AM113" s="966"/>
      <c r="AN113" s="966"/>
      <c r="AO113" s="967"/>
      <c r="AP113" s="969">
        <v>1.1000000000000001</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v>603282</v>
      </c>
      <c r="BR113" s="857"/>
      <c r="BS113" s="857"/>
      <c r="BT113" s="857"/>
      <c r="BU113" s="857"/>
      <c r="BV113" s="857">
        <v>552530</v>
      </c>
      <c r="BW113" s="857"/>
      <c r="BX113" s="857"/>
      <c r="BY113" s="857"/>
      <c r="BZ113" s="857"/>
      <c r="CA113" s="857">
        <v>482665</v>
      </c>
      <c r="CB113" s="857"/>
      <c r="CC113" s="857"/>
      <c r="CD113" s="857"/>
      <c r="CE113" s="857"/>
      <c r="CF113" s="918">
        <v>17.8</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433</v>
      </c>
      <c r="DH113" s="820"/>
      <c r="DI113" s="820"/>
      <c r="DJ113" s="820"/>
      <c r="DK113" s="821"/>
      <c r="DL113" s="822" t="s">
        <v>433</v>
      </c>
      <c r="DM113" s="820"/>
      <c r="DN113" s="820"/>
      <c r="DO113" s="820"/>
      <c r="DP113" s="821"/>
      <c r="DQ113" s="822" t="s">
        <v>129</v>
      </c>
      <c r="DR113" s="820"/>
      <c r="DS113" s="820"/>
      <c r="DT113" s="820"/>
      <c r="DU113" s="821"/>
      <c r="DV113" s="867" t="s">
        <v>129</v>
      </c>
      <c r="DW113" s="868"/>
      <c r="DX113" s="868"/>
      <c r="DY113" s="868"/>
      <c r="DZ113" s="869"/>
    </row>
    <row r="114" spans="1:130" s="246" customFormat="1" ht="26.25" customHeight="1" x14ac:dyDescent="0.15">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58607</v>
      </c>
      <c r="AB114" s="820"/>
      <c r="AC114" s="820"/>
      <c r="AD114" s="820"/>
      <c r="AE114" s="821"/>
      <c r="AF114" s="822">
        <v>66846</v>
      </c>
      <c r="AG114" s="820"/>
      <c r="AH114" s="820"/>
      <c r="AI114" s="820"/>
      <c r="AJ114" s="821"/>
      <c r="AK114" s="822">
        <v>82492</v>
      </c>
      <c r="AL114" s="820"/>
      <c r="AM114" s="820"/>
      <c r="AN114" s="820"/>
      <c r="AO114" s="821"/>
      <c r="AP114" s="867">
        <v>3</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198996</v>
      </c>
      <c r="BR114" s="857"/>
      <c r="BS114" s="857"/>
      <c r="BT114" s="857"/>
      <c r="BU114" s="857"/>
      <c r="BV114" s="857">
        <v>164629</v>
      </c>
      <c r="BW114" s="857"/>
      <c r="BX114" s="857"/>
      <c r="BY114" s="857"/>
      <c r="BZ114" s="857"/>
      <c r="CA114" s="857">
        <v>158994</v>
      </c>
      <c r="CB114" s="857"/>
      <c r="CC114" s="857"/>
      <c r="CD114" s="857"/>
      <c r="CE114" s="857"/>
      <c r="CF114" s="918">
        <v>5.9</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433</v>
      </c>
      <c r="DH114" s="820"/>
      <c r="DI114" s="820"/>
      <c r="DJ114" s="820"/>
      <c r="DK114" s="821"/>
      <c r="DL114" s="822" t="s">
        <v>431</v>
      </c>
      <c r="DM114" s="820"/>
      <c r="DN114" s="820"/>
      <c r="DO114" s="820"/>
      <c r="DP114" s="821"/>
      <c r="DQ114" s="822" t="s">
        <v>129</v>
      </c>
      <c r="DR114" s="820"/>
      <c r="DS114" s="820"/>
      <c r="DT114" s="820"/>
      <c r="DU114" s="821"/>
      <c r="DV114" s="867" t="s">
        <v>433</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11442</v>
      </c>
      <c r="AB115" s="966"/>
      <c r="AC115" s="966"/>
      <c r="AD115" s="966"/>
      <c r="AE115" s="967"/>
      <c r="AF115" s="968">
        <v>11442</v>
      </c>
      <c r="AG115" s="966"/>
      <c r="AH115" s="966"/>
      <c r="AI115" s="966"/>
      <c r="AJ115" s="967"/>
      <c r="AK115" s="968">
        <v>11442</v>
      </c>
      <c r="AL115" s="966"/>
      <c r="AM115" s="966"/>
      <c r="AN115" s="966"/>
      <c r="AO115" s="967"/>
      <c r="AP115" s="969">
        <v>0.4</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433</v>
      </c>
      <c r="BW115" s="857"/>
      <c r="BX115" s="857"/>
      <c r="BY115" s="857"/>
      <c r="BZ115" s="857"/>
      <c r="CA115" s="857" t="s">
        <v>129</v>
      </c>
      <c r="CB115" s="857"/>
      <c r="CC115" s="857"/>
      <c r="CD115" s="857"/>
      <c r="CE115" s="857"/>
      <c r="CF115" s="918" t="s">
        <v>129</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433</v>
      </c>
      <c r="DH115" s="820"/>
      <c r="DI115" s="820"/>
      <c r="DJ115" s="820"/>
      <c r="DK115" s="821"/>
      <c r="DL115" s="822" t="s">
        <v>433</v>
      </c>
      <c r="DM115" s="820"/>
      <c r="DN115" s="820"/>
      <c r="DO115" s="820"/>
      <c r="DP115" s="821"/>
      <c r="DQ115" s="822" t="s">
        <v>129</v>
      </c>
      <c r="DR115" s="820"/>
      <c r="DS115" s="820"/>
      <c r="DT115" s="820"/>
      <c r="DU115" s="821"/>
      <c r="DV115" s="867" t="s">
        <v>129</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957</v>
      </c>
      <c r="AB116" s="820"/>
      <c r="AC116" s="820"/>
      <c r="AD116" s="820"/>
      <c r="AE116" s="821"/>
      <c r="AF116" s="822">
        <v>242</v>
      </c>
      <c r="AG116" s="820"/>
      <c r="AH116" s="820"/>
      <c r="AI116" s="820"/>
      <c r="AJ116" s="821"/>
      <c r="AK116" s="822">
        <v>233</v>
      </c>
      <c r="AL116" s="820"/>
      <c r="AM116" s="820"/>
      <c r="AN116" s="820"/>
      <c r="AO116" s="821"/>
      <c r="AP116" s="867">
        <v>0</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129</v>
      </c>
      <c r="BR116" s="857"/>
      <c r="BS116" s="857"/>
      <c r="BT116" s="857"/>
      <c r="BU116" s="857"/>
      <c r="BV116" s="857" t="s">
        <v>433</v>
      </c>
      <c r="BW116" s="857"/>
      <c r="BX116" s="857"/>
      <c r="BY116" s="857"/>
      <c r="BZ116" s="857"/>
      <c r="CA116" s="857" t="s">
        <v>431</v>
      </c>
      <c r="CB116" s="857"/>
      <c r="CC116" s="857"/>
      <c r="CD116" s="857"/>
      <c r="CE116" s="857"/>
      <c r="CF116" s="918" t="s">
        <v>129</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129</v>
      </c>
      <c r="DH116" s="820"/>
      <c r="DI116" s="820"/>
      <c r="DJ116" s="820"/>
      <c r="DK116" s="821"/>
      <c r="DL116" s="822" t="s">
        <v>433</v>
      </c>
      <c r="DM116" s="820"/>
      <c r="DN116" s="820"/>
      <c r="DO116" s="820"/>
      <c r="DP116" s="821"/>
      <c r="DQ116" s="822" t="s">
        <v>129</v>
      </c>
      <c r="DR116" s="820"/>
      <c r="DS116" s="820"/>
      <c r="DT116" s="820"/>
      <c r="DU116" s="821"/>
      <c r="DV116" s="867" t="s">
        <v>431</v>
      </c>
      <c r="DW116" s="868"/>
      <c r="DX116" s="868"/>
      <c r="DY116" s="868"/>
      <c r="DZ116" s="869"/>
    </row>
    <row r="117" spans="1:130" s="246" customFormat="1" ht="26.25" customHeight="1" x14ac:dyDescent="0.15">
      <c r="A117" s="94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546202</v>
      </c>
      <c r="AB117" s="952"/>
      <c r="AC117" s="952"/>
      <c r="AD117" s="952"/>
      <c r="AE117" s="953"/>
      <c r="AF117" s="954">
        <v>561962</v>
      </c>
      <c r="AG117" s="952"/>
      <c r="AH117" s="952"/>
      <c r="AI117" s="952"/>
      <c r="AJ117" s="953"/>
      <c r="AK117" s="954">
        <v>547551</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431</v>
      </c>
      <c r="BR117" s="857"/>
      <c r="BS117" s="857"/>
      <c r="BT117" s="857"/>
      <c r="BU117" s="857"/>
      <c r="BV117" s="857" t="s">
        <v>431</v>
      </c>
      <c r="BW117" s="857"/>
      <c r="BX117" s="857"/>
      <c r="BY117" s="857"/>
      <c r="BZ117" s="857"/>
      <c r="CA117" s="857" t="s">
        <v>433</v>
      </c>
      <c r="CB117" s="857"/>
      <c r="CC117" s="857"/>
      <c r="CD117" s="857"/>
      <c r="CE117" s="857"/>
      <c r="CF117" s="918" t="s">
        <v>129</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431</v>
      </c>
      <c r="DH117" s="820"/>
      <c r="DI117" s="820"/>
      <c r="DJ117" s="820"/>
      <c r="DK117" s="821"/>
      <c r="DL117" s="822" t="s">
        <v>431</v>
      </c>
      <c r="DM117" s="820"/>
      <c r="DN117" s="820"/>
      <c r="DO117" s="820"/>
      <c r="DP117" s="821"/>
      <c r="DQ117" s="822">
        <v>1269</v>
      </c>
      <c r="DR117" s="820"/>
      <c r="DS117" s="820"/>
      <c r="DT117" s="820"/>
      <c r="DU117" s="821"/>
      <c r="DV117" s="867">
        <v>0</v>
      </c>
      <c r="DW117" s="868"/>
      <c r="DX117" s="868"/>
      <c r="DY117" s="868"/>
      <c r="DZ117" s="869"/>
    </row>
    <row r="118" spans="1:130" s="246" customFormat="1" ht="26.25" customHeight="1" x14ac:dyDescent="0.15">
      <c r="A118" s="944" t="s">
        <v>426</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424</v>
      </c>
      <c r="AB118" s="945"/>
      <c r="AC118" s="945"/>
      <c r="AD118" s="945"/>
      <c r="AE118" s="946"/>
      <c r="AF118" s="947" t="s">
        <v>308</v>
      </c>
      <c r="AG118" s="945"/>
      <c r="AH118" s="945"/>
      <c r="AI118" s="945"/>
      <c r="AJ118" s="946"/>
      <c r="AK118" s="947" t="s">
        <v>307</v>
      </c>
      <c r="AL118" s="945"/>
      <c r="AM118" s="945"/>
      <c r="AN118" s="945"/>
      <c r="AO118" s="946"/>
      <c r="AP118" s="948" t="s">
        <v>425</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129</v>
      </c>
      <c r="BR118" s="888"/>
      <c r="BS118" s="888"/>
      <c r="BT118" s="888"/>
      <c r="BU118" s="888"/>
      <c r="BV118" s="888" t="s">
        <v>431</v>
      </c>
      <c r="BW118" s="888"/>
      <c r="BX118" s="888"/>
      <c r="BY118" s="888"/>
      <c r="BZ118" s="888"/>
      <c r="CA118" s="888" t="s">
        <v>129</v>
      </c>
      <c r="CB118" s="888"/>
      <c r="CC118" s="888"/>
      <c r="CD118" s="888"/>
      <c r="CE118" s="888"/>
      <c r="CF118" s="918" t="s">
        <v>431</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431</v>
      </c>
      <c r="DH118" s="820"/>
      <c r="DI118" s="820"/>
      <c r="DJ118" s="820"/>
      <c r="DK118" s="821"/>
      <c r="DL118" s="822" t="s">
        <v>129</v>
      </c>
      <c r="DM118" s="820"/>
      <c r="DN118" s="820"/>
      <c r="DO118" s="820"/>
      <c r="DP118" s="821"/>
      <c r="DQ118" s="822" t="s">
        <v>431</v>
      </c>
      <c r="DR118" s="820"/>
      <c r="DS118" s="820"/>
      <c r="DT118" s="820"/>
      <c r="DU118" s="821"/>
      <c r="DV118" s="867" t="s">
        <v>129</v>
      </c>
      <c r="DW118" s="868"/>
      <c r="DX118" s="868"/>
      <c r="DY118" s="868"/>
      <c r="DZ118" s="869"/>
    </row>
    <row r="119" spans="1:130" s="246" customFormat="1" ht="26.25" customHeight="1" x14ac:dyDescent="0.15">
      <c r="A119" s="858" t="s">
        <v>429</v>
      </c>
      <c r="B119" s="859"/>
      <c r="C119" s="934" t="s">
        <v>430</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431</v>
      </c>
      <c r="AB119" s="938"/>
      <c r="AC119" s="938"/>
      <c r="AD119" s="938"/>
      <c r="AE119" s="939"/>
      <c r="AF119" s="940" t="s">
        <v>431</v>
      </c>
      <c r="AG119" s="938"/>
      <c r="AH119" s="938"/>
      <c r="AI119" s="938"/>
      <c r="AJ119" s="939"/>
      <c r="AK119" s="940" t="s">
        <v>431</v>
      </c>
      <c r="AL119" s="938"/>
      <c r="AM119" s="938"/>
      <c r="AN119" s="938"/>
      <c r="AO119" s="939"/>
      <c r="AP119" s="941" t="s">
        <v>431</v>
      </c>
      <c r="AQ119" s="942"/>
      <c r="AR119" s="942"/>
      <c r="AS119" s="942"/>
      <c r="AT119" s="943"/>
      <c r="AU119" s="981"/>
      <c r="AV119" s="982"/>
      <c r="AW119" s="982"/>
      <c r="AX119" s="982"/>
      <c r="AY119" s="982"/>
      <c r="AZ119" s="277" t="s">
        <v>188</v>
      </c>
      <c r="BA119" s="277"/>
      <c r="BB119" s="277"/>
      <c r="BC119" s="277"/>
      <c r="BD119" s="277"/>
      <c r="BE119" s="277"/>
      <c r="BF119" s="277"/>
      <c r="BG119" s="277"/>
      <c r="BH119" s="277"/>
      <c r="BI119" s="277"/>
      <c r="BJ119" s="277"/>
      <c r="BK119" s="277"/>
      <c r="BL119" s="277"/>
      <c r="BM119" s="277"/>
      <c r="BN119" s="277"/>
      <c r="BO119" s="920" t="s">
        <v>457</v>
      </c>
      <c r="BP119" s="921"/>
      <c r="BQ119" s="925">
        <v>4782093</v>
      </c>
      <c r="BR119" s="888"/>
      <c r="BS119" s="888"/>
      <c r="BT119" s="888"/>
      <c r="BU119" s="888"/>
      <c r="BV119" s="888">
        <v>4842365</v>
      </c>
      <c r="BW119" s="888"/>
      <c r="BX119" s="888"/>
      <c r="BY119" s="888"/>
      <c r="BZ119" s="888"/>
      <c r="CA119" s="888">
        <v>4681120</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129</v>
      </c>
      <c r="DH119" s="803"/>
      <c r="DI119" s="803"/>
      <c r="DJ119" s="803"/>
      <c r="DK119" s="804"/>
      <c r="DL119" s="805" t="s">
        <v>129</v>
      </c>
      <c r="DM119" s="803"/>
      <c r="DN119" s="803"/>
      <c r="DO119" s="803"/>
      <c r="DP119" s="804"/>
      <c r="DQ119" s="805" t="s">
        <v>129</v>
      </c>
      <c r="DR119" s="803"/>
      <c r="DS119" s="803"/>
      <c r="DT119" s="803"/>
      <c r="DU119" s="804"/>
      <c r="DV119" s="891" t="s">
        <v>129</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129</v>
      </c>
      <c r="AB120" s="820"/>
      <c r="AC120" s="820"/>
      <c r="AD120" s="820"/>
      <c r="AE120" s="821"/>
      <c r="AF120" s="822" t="s">
        <v>129</v>
      </c>
      <c r="AG120" s="820"/>
      <c r="AH120" s="820"/>
      <c r="AI120" s="820"/>
      <c r="AJ120" s="821"/>
      <c r="AK120" s="822" t="s">
        <v>433</v>
      </c>
      <c r="AL120" s="820"/>
      <c r="AM120" s="820"/>
      <c r="AN120" s="820"/>
      <c r="AO120" s="821"/>
      <c r="AP120" s="867" t="s">
        <v>129</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1255602</v>
      </c>
      <c r="BR120" s="885"/>
      <c r="BS120" s="885"/>
      <c r="BT120" s="885"/>
      <c r="BU120" s="885"/>
      <c r="BV120" s="885">
        <v>1420303</v>
      </c>
      <c r="BW120" s="885"/>
      <c r="BX120" s="885"/>
      <c r="BY120" s="885"/>
      <c r="BZ120" s="885"/>
      <c r="CA120" s="885">
        <v>1766060</v>
      </c>
      <c r="CB120" s="885"/>
      <c r="CC120" s="885"/>
      <c r="CD120" s="885"/>
      <c r="CE120" s="885"/>
      <c r="CF120" s="909">
        <v>65.099999999999994</v>
      </c>
      <c r="CG120" s="910"/>
      <c r="CH120" s="910"/>
      <c r="CI120" s="910"/>
      <c r="CJ120" s="910"/>
      <c r="CK120" s="911" t="s">
        <v>461</v>
      </c>
      <c r="CL120" s="895"/>
      <c r="CM120" s="895"/>
      <c r="CN120" s="895"/>
      <c r="CO120" s="896"/>
      <c r="CP120" s="915" t="s">
        <v>462</v>
      </c>
      <c r="CQ120" s="916"/>
      <c r="CR120" s="916"/>
      <c r="CS120" s="916"/>
      <c r="CT120" s="916"/>
      <c r="CU120" s="916"/>
      <c r="CV120" s="916"/>
      <c r="CW120" s="916"/>
      <c r="CX120" s="916"/>
      <c r="CY120" s="916"/>
      <c r="CZ120" s="916"/>
      <c r="DA120" s="916"/>
      <c r="DB120" s="916"/>
      <c r="DC120" s="916"/>
      <c r="DD120" s="916"/>
      <c r="DE120" s="916"/>
      <c r="DF120" s="917"/>
      <c r="DG120" s="904">
        <v>795908</v>
      </c>
      <c r="DH120" s="885"/>
      <c r="DI120" s="885"/>
      <c r="DJ120" s="885"/>
      <c r="DK120" s="885"/>
      <c r="DL120" s="885">
        <v>972040</v>
      </c>
      <c r="DM120" s="885"/>
      <c r="DN120" s="885"/>
      <c r="DO120" s="885"/>
      <c r="DP120" s="885"/>
      <c r="DQ120" s="885">
        <v>957196</v>
      </c>
      <c r="DR120" s="885"/>
      <c r="DS120" s="885"/>
      <c r="DT120" s="885"/>
      <c r="DU120" s="885"/>
      <c r="DV120" s="886">
        <v>35.299999999999997</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11442</v>
      </c>
      <c r="AB121" s="820"/>
      <c r="AC121" s="820"/>
      <c r="AD121" s="820"/>
      <c r="AE121" s="821"/>
      <c r="AF121" s="822">
        <v>11442</v>
      </c>
      <c r="AG121" s="820"/>
      <c r="AH121" s="820"/>
      <c r="AI121" s="820"/>
      <c r="AJ121" s="821"/>
      <c r="AK121" s="822">
        <v>11442</v>
      </c>
      <c r="AL121" s="820"/>
      <c r="AM121" s="820"/>
      <c r="AN121" s="820"/>
      <c r="AO121" s="821"/>
      <c r="AP121" s="867">
        <v>0.4</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t="s">
        <v>129</v>
      </c>
      <c r="BR121" s="857"/>
      <c r="BS121" s="857"/>
      <c r="BT121" s="857"/>
      <c r="BU121" s="857"/>
      <c r="BV121" s="857" t="s">
        <v>433</v>
      </c>
      <c r="BW121" s="857"/>
      <c r="BX121" s="857"/>
      <c r="BY121" s="857"/>
      <c r="BZ121" s="857"/>
      <c r="CA121" s="857">
        <v>152468</v>
      </c>
      <c r="CB121" s="857"/>
      <c r="CC121" s="857"/>
      <c r="CD121" s="857"/>
      <c r="CE121" s="857"/>
      <c r="CF121" s="918">
        <v>5.6</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t="s">
        <v>129</v>
      </c>
      <c r="DH121" s="857"/>
      <c r="DI121" s="857"/>
      <c r="DJ121" s="857"/>
      <c r="DK121" s="857"/>
      <c r="DL121" s="857" t="s">
        <v>129</v>
      </c>
      <c r="DM121" s="857"/>
      <c r="DN121" s="857"/>
      <c r="DO121" s="857"/>
      <c r="DP121" s="857"/>
      <c r="DQ121" s="857" t="s">
        <v>129</v>
      </c>
      <c r="DR121" s="857"/>
      <c r="DS121" s="857"/>
      <c r="DT121" s="857"/>
      <c r="DU121" s="857"/>
      <c r="DV121" s="834" t="s">
        <v>129</v>
      </c>
      <c r="DW121" s="834"/>
      <c r="DX121" s="834"/>
      <c r="DY121" s="834"/>
      <c r="DZ121" s="835"/>
    </row>
    <row r="122" spans="1:130" s="246" customFormat="1" ht="26.25" customHeight="1" x14ac:dyDescent="0.15">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129</v>
      </c>
      <c r="AB122" s="820"/>
      <c r="AC122" s="820"/>
      <c r="AD122" s="820"/>
      <c r="AE122" s="821"/>
      <c r="AF122" s="822" t="s">
        <v>129</v>
      </c>
      <c r="AG122" s="820"/>
      <c r="AH122" s="820"/>
      <c r="AI122" s="820"/>
      <c r="AJ122" s="821"/>
      <c r="AK122" s="822" t="s">
        <v>129</v>
      </c>
      <c r="AL122" s="820"/>
      <c r="AM122" s="820"/>
      <c r="AN122" s="820"/>
      <c r="AO122" s="821"/>
      <c r="AP122" s="867" t="s">
        <v>431</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3043382</v>
      </c>
      <c r="BR122" s="888"/>
      <c r="BS122" s="888"/>
      <c r="BT122" s="888"/>
      <c r="BU122" s="888"/>
      <c r="BV122" s="888">
        <v>2964184</v>
      </c>
      <c r="BW122" s="888"/>
      <c r="BX122" s="888"/>
      <c r="BY122" s="888"/>
      <c r="BZ122" s="888"/>
      <c r="CA122" s="888">
        <v>2956973</v>
      </c>
      <c r="CB122" s="888"/>
      <c r="CC122" s="888"/>
      <c r="CD122" s="888"/>
      <c r="CE122" s="888"/>
      <c r="CF122" s="889">
        <v>109.1</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t="s">
        <v>129</v>
      </c>
      <c r="DH122" s="857"/>
      <c r="DI122" s="857"/>
      <c r="DJ122" s="857"/>
      <c r="DK122" s="857"/>
      <c r="DL122" s="857" t="s">
        <v>129</v>
      </c>
      <c r="DM122" s="857"/>
      <c r="DN122" s="857"/>
      <c r="DO122" s="857"/>
      <c r="DP122" s="857"/>
      <c r="DQ122" s="857" t="s">
        <v>129</v>
      </c>
      <c r="DR122" s="857"/>
      <c r="DS122" s="857"/>
      <c r="DT122" s="857"/>
      <c r="DU122" s="857"/>
      <c r="DV122" s="834" t="s">
        <v>129</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433</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188</v>
      </c>
      <c r="BA123" s="277"/>
      <c r="BB123" s="277"/>
      <c r="BC123" s="277"/>
      <c r="BD123" s="277"/>
      <c r="BE123" s="277"/>
      <c r="BF123" s="277"/>
      <c r="BG123" s="277"/>
      <c r="BH123" s="277"/>
      <c r="BI123" s="277"/>
      <c r="BJ123" s="277"/>
      <c r="BK123" s="277"/>
      <c r="BL123" s="277"/>
      <c r="BM123" s="277"/>
      <c r="BN123" s="277"/>
      <c r="BO123" s="920" t="s">
        <v>468</v>
      </c>
      <c r="BP123" s="921"/>
      <c r="BQ123" s="875">
        <v>4298984</v>
      </c>
      <c r="BR123" s="876"/>
      <c r="BS123" s="876"/>
      <c r="BT123" s="876"/>
      <c r="BU123" s="876"/>
      <c r="BV123" s="876">
        <v>4384487</v>
      </c>
      <c r="BW123" s="876"/>
      <c r="BX123" s="876"/>
      <c r="BY123" s="876"/>
      <c r="BZ123" s="876"/>
      <c r="CA123" s="876">
        <v>4875501</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433</v>
      </c>
      <c r="AG124" s="820"/>
      <c r="AH124" s="820"/>
      <c r="AI124" s="820"/>
      <c r="AJ124" s="821"/>
      <c r="AK124" s="822" t="s">
        <v>433</v>
      </c>
      <c r="AL124" s="820"/>
      <c r="AM124" s="820"/>
      <c r="AN124" s="820"/>
      <c r="AO124" s="821"/>
      <c r="AP124" s="867" t="s">
        <v>129</v>
      </c>
      <c r="AQ124" s="868"/>
      <c r="AR124" s="868"/>
      <c r="AS124" s="868"/>
      <c r="AT124" s="869"/>
      <c r="AU124" s="870" t="s">
        <v>469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17.3</v>
      </c>
      <c r="BR124" s="874"/>
      <c r="BS124" s="874"/>
      <c r="BT124" s="874"/>
      <c r="BU124" s="874"/>
      <c r="BV124" s="874">
        <v>16.100000000000001</v>
      </c>
      <c r="BW124" s="874"/>
      <c r="BX124" s="874"/>
      <c r="BY124" s="874"/>
      <c r="BZ124" s="874"/>
      <c r="CA124" s="874" t="s">
        <v>129</v>
      </c>
      <c r="CB124" s="874"/>
      <c r="CC124" s="874"/>
      <c r="CD124" s="874"/>
      <c r="CE124" s="874"/>
      <c r="CF124" s="764"/>
      <c r="CG124" s="765"/>
      <c r="CH124" s="765"/>
      <c r="CI124" s="765"/>
      <c r="CJ124" s="905"/>
      <c r="CK124" s="913"/>
      <c r="CL124" s="913"/>
      <c r="CM124" s="913"/>
      <c r="CN124" s="913"/>
      <c r="CO124" s="914"/>
      <c r="CP124" s="878" t="s">
        <v>470</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433</v>
      </c>
      <c r="DM124" s="803"/>
      <c r="DN124" s="803"/>
      <c r="DO124" s="803"/>
      <c r="DP124" s="804"/>
      <c r="DQ124" s="805" t="s">
        <v>129</v>
      </c>
      <c r="DR124" s="803"/>
      <c r="DS124" s="803"/>
      <c r="DT124" s="803"/>
      <c r="DU124" s="804"/>
      <c r="DV124" s="891" t="s">
        <v>129</v>
      </c>
      <c r="DW124" s="892"/>
      <c r="DX124" s="892"/>
      <c r="DY124" s="892"/>
      <c r="DZ124" s="893"/>
    </row>
    <row r="125" spans="1:130" s="246" customFormat="1" ht="26.25" customHeight="1" x14ac:dyDescent="0.15">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471</v>
      </c>
      <c r="CL125" s="895"/>
      <c r="CM125" s="895"/>
      <c r="CN125" s="895"/>
      <c r="CO125" s="896"/>
      <c r="CP125" s="903" t="s">
        <v>472</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129</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129</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473</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x14ac:dyDescent="0.15">
      <c r="A127" s="862"/>
      <c r="B127" s="863"/>
      <c r="C127" s="881" t="s">
        <v>474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129</v>
      </c>
      <c r="AB127" s="820"/>
      <c r="AC127" s="820"/>
      <c r="AD127" s="820"/>
      <c r="AE127" s="821"/>
      <c r="AF127" s="822" t="s">
        <v>129</v>
      </c>
      <c r="AG127" s="820"/>
      <c r="AH127" s="820"/>
      <c r="AI127" s="820"/>
      <c r="AJ127" s="821"/>
      <c r="AK127" s="822" t="s">
        <v>129</v>
      </c>
      <c r="AL127" s="820"/>
      <c r="AM127" s="820"/>
      <c r="AN127" s="820"/>
      <c r="AO127" s="821"/>
      <c r="AP127" s="867" t="s">
        <v>129</v>
      </c>
      <c r="AQ127" s="868"/>
      <c r="AR127" s="868"/>
      <c r="AS127" s="868"/>
      <c r="AT127" s="869"/>
      <c r="AU127" s="282"/>
      <c r="AV127" s="282"/>
      <c r="AW127" s="282"/>
      <c r="AX127" s="884" t="s">
        <v>475</v>
      </c>
      <c r="AY127" s="852"/>
      <c r="AZ127" s="852"/>
      <c r="BA127" s="852"/>
      <c r="BB127" s="852"/>
      <c r="BC127" s="852"/>
      <c r="BD127" s="852"/>
      <c r="BE127" s="853"/>
      <c r="BF127" s="851" t="s">
        <v>476</v>
      </c>
      <c r="BG127" s="852"/>
      <c r="BH127" s="852"/>
      <c r="BI127" s="852"/>
      <c r="BJ127" s="852"/>
      <c r="BK127" s="852"/>
      <c r="BL127" s="853"/>
      <c r="BM127" s="851" t="s">
        <v>477</v>
      </c>
      <c r="BN127" s="852"/>
      <c r="BO127" s="852"/>
      <c r="BP127" s="852"/>
      <c r="BQ127" s="852"/>
      <c r="BR127" s="852"/>
      <c r="BS127" s="853"/>
      <c r="BT127" s="851" t="s">
        <v>478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479</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129</v>
      </c>
      <c r="DR127" s="857"/>
      <c r="DS127" s="857"/>
      <c r="DT127" s="857"/>
      <c r="DU127" s="857"/>
      <c r="DV127" s="834" t="s">
        <v>129</v>
      </c>
      <c r="DW127" s="834"/>
      <c r="DX127" s="834"/>
      <c r="DY127" s="834"/>
      <c r="DZ127" s="835"/>
    </row>
    <row r="128" spans="1:130" s="246" customFormat="1" ht="26.25" customHeight="1" thickBot="1" x14ac:dyDescent="0.2">
      <c r="A128" s="836" t="s">
        <v>480</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481</v>
      </c>
      <c r="X128" s="838"/>
      <c r="Y128" s="838"/>
      <c r="Z128" s="839"/>
      <c r="AA128" s="840" t="s">
        <v>129</v>
      </c>
      <c r="AB128" s="841"/>
      <c r="AC128" s="841"/>
      <c r="AD128" s="841"/>
      <c r="AE128" s="842"/>
      <c r="AF128" s="843" t="s">
        <v>129</v>
      </c>
      <c r="AG128" s="841"/>
      <c r="AH128" s="841"/>
      <c r="AI128" s="841"/>
      <c r="AJ128" s="842"/>
      <c r="AK128" s="843">
        <v>14714</v>
      </c>
      <c r="AL128" s="841"/>
      <c r="AM128" s="841"/>
      <c r="AN128" s="841"/>
      <c r="AO128" s="842"/>
      <c r="AP128" s="844"/>
      <c r="AQ128" s="845"/>
      <c r="AR128" s="845"/>
      <c r="AS128" s="845"/>
      <c r="AT128" s="846"/>
      <c r="AU128" s="282"/>
      <c r="AV128" s="282"/>
      <c r="AW128" s="282"/>
      <c r="AX128" s="847" t="s">
        <v>482</v>
      </c>
      <c r="AY128" s="848"/>
      <c r="AZ128" s="848"/>
      <c r="BA128" s="848"/>
      <c r="BB128" s="848"/>
      <c r="BC128" s="848"/>
      <c r="BD128" s="848"/>
      <c r="BE128" s="849"/>
      <c r="BF128" s="826" t="s">
        <v>129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129</v>
      </c>
      <c r="DH128" s="831"/>
      <c r="DI128" s="831"/>
      <c r="DJ128" s="831"/>
      <c r="DK128" s="831"/>
      <c r="DL128" s="831" t="s">
        <v>431</v>
      </c>
      <c r="DM128" s="831"/>
      <c r="DN128" s="831"/>
      <c r="DO128" s="831"/>
      <c r="DP128" s="831"/>
      <c r="DQ128" s="831" t="s">
        <v>431</v>
      </c>
      <c r="DR128" s="831"/>
      <c r="DS128" s="831"/>
      <c r="DT128" s="831"/>
      <c r="DU128" s="831"/>
      <c r="DV128" s="832" t="s">
        <v>431</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3061156</v>
      </c>
      <c r="AB129" s="820"/>
      <c r="AC129" s="820"/>
      <c r="AD129" s="820"/>
      <c r="AE129" s="821"/>
      <c r="AF129" s="822">
        <v>3109484</v>
      </c>
      <c r="AG129" s="820"/>
      <c r="AH129" s="820"/>
      <c r="AI129" s="820"/>
      <c r="AJ129" s="821"/>
      <c r="AK129" s="822">
        <v>2998046</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129</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273080</v>
      </c>
      <c r="AB130" s="820"/>
      <c r="AC130" s="820"/>
      <c r="AD130" s="820"/>
      <c r="AE130" s="821"/>
      <c r="AF130" s="822">
        <v>282113</v>
      </c>
      <c r="AG130" s="820"/>
      <c r="AH130" s="820"/>
      <c r="AI130" s="820"/>
      <c r="AJ130" s="821"/>
      <c r="AK130" s="822">
        <v>286939</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9.5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2788076</v>
      </c>
      <c r="AB131" s="803"/>
      <c r="AC131" s="803"/>
      <c r="AD131" s="803"/>
      <c r="AE131" s="804"/>
      <c r="AF131" s="805">
        <v>2827371</v>
      </c>
      <c r="AG131" s="803"/>
      <c r="AH131" s="803"/>
      <c r="AI131" s="803"/>
      <c r="AJ131" s="804"/>
      <c r="AK131" s="805">
        <v>2711107</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9.7960744260000006</v>
      </c>
      <c r="AB132" s="783"/>
      <c r="AC132" s="783"/>
      <c r="AD132" s="783"/>
      <c r="AE132" s="784"/>
      <c r="AF132" s="785">
        <v>9.897852104</v>
      </c>
      <c r="AG132" s="783"/>
      <c r="AH132" s="783"/>
      <c r="AI132" s="783"/>
      <c r="AJ132" s="784"/>
      <c r="AK132" s="785">
        <v>9.0700219499999992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10</v>
      </c>
      <c r="AB133" s="762"/>
      <c r="AC133" s="762"/>
      <c r="AD133" s="762"/>
      <c r="AE133" s="763"/>
      <c r="AF133" s="761">
        <v>9.9</v>
      </c>
      <c r="AG133" s="762"/>
      <c r="AH133" s="762"/>
      <c r="AI133" s="762"/>
      <c r="AJ133" s="763"/>
      <c r="AK133" s="761">
        <v>9.5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TnZku8wA60M4BeXCKy327NyVd5T6HLAKKA/uY5Vb1L1cYYOfjme7w331gtvI9pcrGmeVq+d/tbGajyJsqX1EQ==" saltValue="obqV1Z/ZPM2binDVfCOG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6raISIsGHSgxQg7SQZET1okPSaW/EWNs/DddAWEcetIbXu6QnBgiMa9ay8aEmtEDUOD3+E+2o/f6TAmhxmS+w==" saltValue="svTOlSryWsG4yWvXLk6R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55k583bMWN/EEflbTOvb+XzfqN+GTu2rQ2lkjQKvX08estIszOZ+VmIet+LP5bRMKwNBFchKMf2kRamWr4Hgg==" saltValue="bd/gftBf6c00aIydQ/GN7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A12"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913205</v>
      </c>
      <c r="AP9" s="312">
        <v>97036</v>
      </c>
      <c r="AQ9" s="313">
        <v>137457</v>
      </c>
      <c r="AR9" s="314">
        <v>-29.4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243416</v>
      </c>
      <c r="AP10" s="315">
        <v>25865</v>
      </c>
      <c r="AQ10" s="316">
        <v>16552</v>
      </c>
      <c r="AR10" s="317">
        <v>56.3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190091</v>
      </c>
      <c r="AP11" s="315">
        <v>20199</v>
      </c>
      <c r="AQ11" s="316">
        <v>23820</v>
      </c>
      <c r="AR11" s="317">
        <v>-15.2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t="s">
        <v>506</v>
      </c>
      <c r="AP12" s="315" t="s">
        <v>506</v>
      </c>
      <c r="AQ12" s="316">
        <v>3889</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507</v>
      </c>
      <c r="AL13" s="1189"/>
      <c r="AM13" s="1189"/>
      <c r="AN13" s="1190"/>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t="s">
        <v>506</v>
      </c>
      <c r="AP14" s="315" t="s">
        <v>506</v>
      </c>
      <c r="AQ14" s="316">
        <v>6581</v>
      </c>
      <c r="AR14" s="317" t="s">
        <v>506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t="s">
        <v>506</v>
      </c>
      <c r="AP15" s="315" t="s">
        <v>506</v>
      </c>
      <c r="AQ15" s="316">
        <v>3467</v>
      </c>
      <c r="AR15" s="317" t="s">
        <v>506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-102954</v>
      </c>
      <c r="AP16" s="315">
        <v>-10940</v>
      </c>
      <c r="AQ16" s="316">
        <v>-13853</v>
      </c>
      <c r="AR16" s="317">
        <v>-21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188</v>
      </c>
      <c r="AL17" s="1192"/>
      <c r="AM17" s="1192"/>
      <c r="AN17" s="1193"/>
      <c r="AO17" s="315">
        <v>1243758</v>
      </c>
      <c r="AP17" s="315">
        <v>132160</v>
      </c>
      <c r="AQ17" s="316">
        <v>177914</v>
      </c>
      <c r="AR17" s="317">
        <v>-25.7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11.9</v>
      </c>
      <c r="AP21" s="328">
        <v>15.77</v>
      </c>
      <c r="AQ21" s="329">
        <v>-3.87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91.2</v>
      </c>
      <c r="AP22" s="333">
        <v>96</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423384</v>
      </c>
      <c r="AP32" s="342">
        <v>44988</v>
      </c>
      <c r="AQ32" s="343">
        <v>107318</v>
      </c>
      <c r="AR32" s="344">
        <v>-58.1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506</v>
      </c>
      <c r="AP33" s="342" t="s">
        <v>506</v>
      </c>
      <c r="AQ33" s="343">
        <v>192</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506</v>
      </c>
      <c r="AP34" s="342" t="s">
        <v>506</v>
      </c>
      <c r="AQ34" s="343">
        <v>281</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30000</v>
      </c>
      <c r="AP35" s="342">
        <v>3188</v>
      </c>
      <c r="AQ35" s="343">
        <v>22732</v>
      </c>
      <c r="AR35" s="344">
        <v>-86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v>82492</v>
      </c>
      <c r="AP36" s="342">
        <v>8765</v>
      </c>
      <c r="AQ36" s="343">
        <v>3735</v>
      </c>
      <c r="AR36" s="344">
        <v>134.69999999999999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v>11442</v>
      </c>
      <c r="AP37" s="342">
        <v>1216</v>
      </c>
      <c r="AQ37" s="343">
        <v>1596</v>
      </c>
      <c r="AR37" s="344">
        <v>-23.8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v>233</v>
      </c>
      <c r="AP38" s="345">
        <v>25</v>
      </c>
      <c r="AQ38" s="346">
        <v>19</v>
      </c>
      <c r="AR38" s="334">
        <v>31.6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-14714</v>
      </c>
      <c r="AP39" s="342">
        <v>-1563</v>
      </c>
      <c r="AQ39" s="343">
        <v>-5126</v>
      </c>
      <c r="AR39" s="344">
        <v>-69.5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-286939</v>
      </c>
      <c r="AP40" s="342">
        <v>-30490</v>
      </c>
      <c r="AQ40" s="343">
        <v>-92432</v>
      </c>
      <c r="AR40" s="344">
        <v>-67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245898</v>
      </c>
      <c r="AP41" s="342">
        <v>26129</v>
      </c>
      <c r="AQ41" s="343">
        <v>38314</v>
      </c>
      <c r="AR41" s="344">
        <v>-31.8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1426095</v>
      </c>
      <c r="AN51" s="364">
        <v>148120</v>
      </c>
      <c r="AO51" s="365">
        <v>-8.9</v>
      </c>
      <c r="AP51" s="366">
        <v>175675</v>
      </c>
      <c r="AQ51" s="367">
        <v>0.6</v>
      </c>
      <c r="AR51" s="368">
        <v>-9.5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39043</v>
      </c>
      <c r="AN52" s="372">
        <v>4055</v>
      </c>
      <c r="AO52" s="373">
        <v>-25.5</v>
      </c>
      <c r="AP52" s="374">
        <v>87698</v>
      </c>
      <c r="AQ52" s="375">
        <v>10</v>
      </c>
      <c r="AR52" s="376">
        <v>-35.5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930786</v>
      </c>
      <c r="AN53" s="364">
        <v>96846</v>
      </c>
      <c r="AO53" s="365">
        <v>-34.6</v>
      </c>
      <c r="AP53" s="366">
        <v>162193</v>
      </c>
      <c r="AQ53" s="367">
        <v>-7.7</v>
      </c>
      <c r="AR53" s="368">
        <v>-26.9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37945</v>
      </c>
      <c r="AN54" s="372">
        <v>3948</v>
      </c>
      <c r="AO54" s="373">
        <v>-2.6</v>
      </c>
      <c r="AP54" s="374">
        <v>79985</v>
      </c>
      <c r="AQ54" s="375">
        <v>-8.8000000000000007</v>
      </c>
      <c r="AR54" s="376">
        <v>6.2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1391461</v>
      </c>
      <c r="AN55" s="364">
        <v>144883</v>
      </c>
      <c r="AO55" s="365">
        <v>49.6</v>
      </c>
      <c r="AP55" s="366">
        <v>168868</v>
      </c>
      <c r="AQ55" s="367">
        <v>4.0999999999999996</v>
      </c>
      <c r="AR55" s="368">
        <v>45.5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67612</v>
      </c>
      <c r="AN56" s="372">
        <v>7040</v>
      </c>
      <c r="AO56" s="373">
        <v>78.3</v>
      </c>
      <c r="AP56" s="374">
        <v>79360</v>
      </c>
      <c r="AQ56" s="375">
        <v>-0.8</v>
      </c>
      <c r="AR56" s="376">
        <v>79.099999999999994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2522946</v>
      </c>
      <c r="AN57" s="364">
        <v>265741</v>
      </c>
      <c r="AO57" s="365">
        <v>83.4</v>
      </c>
      <c r="AP57" s="366">
        <v>202870</v>
      </c>
      <c r="AQ57" s="367">
        <v>20.100000000000001</v>
      </c>
      <c r="AR57" s="368">
        <v>63.3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182744</v>
      </c>
      <c r="AN58" s="372">
        <v>19248</v>
      </c>
      <c r="AO58" s="373">
        <v>173.4</v>
      </c>
      <c r="AP58" s="374">
        <v>79735</v>
      </c>
      <c r="AQ58" s="375">
        <v>0.5</v>
      </c>
      <c r="AR58" s="376">
        <v>172.9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1489453</v>
      </c>
      <c r="AN59" s="364">
        <v>158267</v>
      </c>
      <c r="AO59" s="365">
        <v>-40.4</v>
      </c>
      <c r="AP59" s="366">
        <v>167497</v>
      </c>
      <c r="AQ59" s="367">
        <v>-17.399999999999999</v>
      </c>
      <c r="AR59" s="368">
        <v>-23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61446</v>
      </c>
      <c r="AN60" s="372">
        <v>6529</v>
      </c>
      <c r="AO60" s="373">
        <v>-66.099999999999994</v>
      </c>
      <c r="AP60" s="374">
        <v>82571</v>
      </c>
      <c r="AQ60" s="375">
        <v>3.6</v>
      </c>
      <c r="AR60" s="376">
        <v>-69.7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1552148</v>
      </c>
      <c r="AN61" s="379">
        <v>162771</v>
      </c>
      <c r="AO61" s="380">
        <v>9.8000000000000007</v>
      </c>
      <c r="AP61" s="381">
        <v>175421</v>
      </c>
      <c r="AQ61" s="382">
        <v>-0.1</v>
      </c>
      <c r="AR61" s="368">
        <v>9.9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77758</v>
      </c>
      <c r="AN62" s="372">
        <v>8164</v>
      </c>
      <c r="AO62" s="373">
        <v>31.5</v>
      </c>
      <c r="AP62" s="374">
        <v>81870</v>
      </c>
      <c r="AQ62" s="375">
        <v>0.9</v>
      </c>
      <c r="AR62" s="376">
        <v>30.6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gm2BsOBIIncWgYiAMaSkHAb6TWYBKkUDsCp6OE0juQsGhgp5xQ6FQAVvOZdeMvviuDQE01hpnSuXd4up1GDlA==" saltValue="v6iDhqwHDJ+yQk3rB/YqH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75" zoomScaleNormal="75" zoomScaleSheetLayoutView="55" workbookViewId="0">
      <selection activeCell="CN72" sqref="CN72"/>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bimPkAS5ieKNJT8x0+iGlGQAqS61F+8i7kbVUxU4XDswdRM0C0DpgEtP8nI/86h7GC5/WcCBnJXdUpJRJaAxA==" saltValue="9ka6v8heyFfOCjfQalWr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S13" zoomScaleNormal="100" zoomScaleSheetLayoutView="55" workbookViewId="0">
      <selection activeCell="CO49" sqref="CO49"/>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TqAXRCUllN/Xayx2Y7UVPeG0v1XxmLadbxb03ldbZzdZehbVff7vzXPCTWfBD5NW9oojl7hNAEbimUapfUq9g==" saltValue="+moJFkW2pCfOTw8/PtLU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12.77</v>
      </c>
      <c r="G47" s="12">
        <v>16.2</v>
      </c>
      <c r="H47" s="12">
        <v>16.63</v>
      </c>
      <c r="I47" s="12">
        <v>16.39</v>
      </c>
      <c r="J47" s="13">
        <v>17.38</v>
      </c>
    </row>
    <row r="48" spans="2:10" ht="57.75" customHeight="1" x14ac:dyDescent="0.15">
      <c r="B48" s="14"/>
      <c r="C48" s="1196" t="s">
        <v>4</v>
      </c>
      <c r="D48" s="1196"/>
      <c r="E48" s="1197"/>
      <c r="F48" s="15">
        <v>8.4600000000000009</v>
      </c>
      <c r="G48" s="16">
        <v>8.76</v>
      </c>
      <c r="H48" s="16">
        <v>9.65</v>
      </c>
      <c r="I48" s="16">
        <v>6.1</v>
      </c>
      <c r="J48" s="17">
        <v>7.73</v>
      </c>
    </row>
    <row r="49" spans="2:10" ht="57.75" customHeight="1" thickBot="1" x14ac:dyDescent="0.2">
      <c r="B49" s="18"/>
      <c r="C49" s="1198" t="s">
        <v>5</v>
      </c>
      <c r="D49" s="1198"/>
      <c r="E49" s="1199"/>
      <c r="F49" s="19">
        <v>3.56</v>
      </c>
      <c r="G49" s="20">
        <v>4.2300000000000004</v>
      </c>
      <c r="H49" s="20">
        <v>1.07</v>
      </c>
      <c r="I49" s="20" t="s">
        <v>553</v>
      </c>
      <c r="J49" s="21">
        <v>1.79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t8VHzP8UGcxSCjDrfMPCAQHydYQVLYoWnq5igs8ev2/XdMnic/3wPcvwqfk4KtZZI6Vd7qNylwCh1squD7Yw==" saltValue="RXMEaLj5PMLzzpHpE5cn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user08</cp:lastModifiedBy>
  <dcterms:created xsi:type="dcterms:W3CDTF">2020-02-10T06:39:10Z</dcterms:created>
  <dcterms:modified xsi:type="dcterms:W3CDTF">2020-09-18T08:03:09Z</dcterms:modified>
  <cp:category/>
</cp:coreProperties>
</file>