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35" i="9"/>
  <c r="CO34" i="9"/>
  <c r="BW34"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<sst xmlns="http://schemas.openxmlformats.org/spreadsheetml/2006/main" count="1040" uniqueCount="540">
  <si>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</si>
  <si>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</si>
  <si>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</si>
  <si>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</si>
  <si>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</si>
  <si>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</si>
  <si>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</si>
  <si>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</si>
  <si>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</si>
  <si>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</si>
  <si>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</si>
  <si>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</si>
  <si>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</si>
  <si>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</si>
  <si>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</si>
  <si>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</si>
  <si>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</si>
  <si>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</si>
  <si>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</si>
  <si>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</si>
  <si>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</si>
  <si>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</si>
  <si>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</si>
  <si>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</si>
  <si>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</si>
  <si>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</si>
  <si>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</si>
  <si>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</si>
  <si>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</si>
  <si>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</si>
  <si>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</si>
  <si>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</si>
  <si>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</si>
  <si>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</si>
  <si>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</si>
  <si>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</si>
  <si>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</si>
  <si>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</si>
  <si>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</si>
  <si>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</si>
  <si>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</si>
  <si>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</si>
  <si>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</si>
  <si>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</si>
  <si>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</si>
  <si>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</si>
  <si>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</si>
  <si>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</si>
  <si>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</si>
  <si>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</si>
  <si>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</si>
  <si>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</si>
  <si>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</si>
  <si>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</si>
  <si>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</si>
  <si>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</si>
  <si>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</si>
  <si>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</si>
  <si>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</si>
  <si>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</si>
  <si>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</si>
  <si>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</si>
  <si>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</si>
  <si>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</si>
  <si>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</si>
  <si>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</si>
  <si>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</si>
  <si>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</si>
  <si>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</si>
  <si>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</si>
  <si>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</si>
  <si>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</si>
  <si>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</si>
  <si>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</si>
  <si>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</si>
  <si>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</si>
  <si>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</si>
  <si>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</si>
  <si>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</si>
  <si>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</si>
  <si>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</si>
  <si>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</si>
  <si>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竹富町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</si>
  <si>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</si>
  <si>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</si>
  <si>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</si>
  <si>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</si>
  <si>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</si>
  <si>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</si>
  <si>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</si>
  <si>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</si>
  <si>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</si>
  <si>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</si>
  <si>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</si>
  <si>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</si>
  <si>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</si>
  <si>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</si>
  <si>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</si>
  <si>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</si>
  <si>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</si>
  <si>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</si>
  <si>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</si>
  <si>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</si>
  <si>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</si>
  <si>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</si>
  <si>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</si>
  <si>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</si>
  <si>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</si>
  <si>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</si>
  <si>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</si>
  <si>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</si>
  <si>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</si>
  <si>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</si>
  <si>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</si>
  <si>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</si>
  <si>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</si>
  <si>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</si>
  <si>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</si>
  <si>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</si>
  <si>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</si>
  <si>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</si>
  <si>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</si>
  <si>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</si>
  <si>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</si>
  <si>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</si>
  <si>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</si>
  <si>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</si>
  <si>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</si>
  <si>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</si>
  <si>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</si>
  <si>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</si>
  <si>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</si>
  <si>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</si>
  <si>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</si>
  <si>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</si>
  <si>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</si>
  <si>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</si>
  <si>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</si>
  <si>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</si>
  <si>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</si>
  <si>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</si>
  <si>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</si>
  <si>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</si>
  <si>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</si>
  <si>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</si>
  <si>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</si>
  <si>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</si>
  <si>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</si>
  <si>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</si>
  <si>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</si>
  <si>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</si>
  <si>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</si>
  <si>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</si>
  <si>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</si>
  <si>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</si>
  <si>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</si>
  <si>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</si>
  <si>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</si>
  <si>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</si>
  <si>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</si>
  <si>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</si>
  <si>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</si>
  <si>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</si>
  <si>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</si>
  <si>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</si>
  <si>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</si>
  <si>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</si>
  <si>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</si>
  <si>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</si>
  <si>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</si>
  <si>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</si>
  <si>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</si>
  <si>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</si>
  <si>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</si>
  <si>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</si>
  <si>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</si>
  <si>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</si>
  <si>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</si>
  <si>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</si>
  <si>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</si>
  <si>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</si>
  <si>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</si>
  <si>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</si>
  <si>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</si>
  <si>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</si>
  <si>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</si>
  <si>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</si>
  <si>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</si>
  <si>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</si>
  <si>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</si>
  <si>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</si>
  <si>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</si>
  <si>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</si>
  <si>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</si>
  <si>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</si>
  <si>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</si>
  <si>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</si>
  <si>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沖縄県竹富町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</si>
  <si>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</si>
  <si>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</si>
  <si>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</si>
  <si>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</si>
  <si>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</si>
  <si>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</si>
  <si>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</si>
  <si>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</si>
  <si>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</si>
  <si>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</si>
  <si>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</si>
  <si>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</si>
  <si>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</si>
  <si>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</si>
  <si>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</si>
  <si>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</si>
  <si>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</si>
  <si>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</si>
  <si>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</si>
  <si>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</si>
  <si>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</si>
  <si>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</si>
  <si>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</si>
  <si>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</si>
  <si>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</si>
  <si>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</si>
  <si>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</si>
  <si>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</si>
  <si>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</si>
  <si>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</si>
  <si>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</si>
  <si>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</si>
  <si>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</si>
  <si>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</si>
  <si>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</si>
  <si>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</si>
  <si>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</si>
  <si>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</si>
  <si>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</si>
  <si>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</si>
  <si>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</si>
  <si>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</si>
  <si>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</si>
  <si>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</si>
  <si>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</si>
  <si>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</si>
  <si>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</si>
  <si>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</si>
  <si>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</si>
  <si>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</si>
  <si>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</si>
  <si>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</si>
  <si>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</si>
  <si>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</si>
  <si>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</si>
  <si>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</si>
  <si>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</si>
  <si>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</si>
  <si>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</si>
  <si>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</si>
  <si>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</si>
  <si>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</si>
  <si>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</si>
  <si>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</si>
  <si>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</si>
  <si>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</si>
  <si>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</si>
  <si>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</si>
  <si>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</si>
  <si>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</si>
  <si>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</si>
  <si>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</si>
  <si>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</si>
  <si>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</si>
  <si>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</si>
  <si>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</si>
  <si>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</si>
  <si>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</si>
  <si>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</si>
  <si>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</si>
  <si>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</si>
  <si>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</si>
  <si>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</si>
  <si>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</si>
  <si>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</si>
  <si>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</si>
  <si>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</si>
  <si>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</si>
  <si>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</si>
  <si>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</si>
  <si>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</si>
  <si>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</si>
  <si>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</si>
  <si>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</si>
  <si>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</si>
  <si>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</si>
  <si>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</si>
  <si>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</si>
  <si>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</si>
  <si>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</si>
  <si>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</si>
  <si>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</si>
  <si>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</si>
  <si>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</si>
  <si>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</si>
  <si>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</si>
  <si>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</si>
  <si>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</si>
  <si>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</si>
  <si>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</si>
  <si>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</si>
  <si>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</si>
  <si>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</si>
  <si>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</si>
  <si>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</si>
  <si>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</si>
  <si>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</si>
  <si>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</si>
  <si>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</si>
  <si>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</si>
  <si>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</si>
  <si>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</si>
  <si>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</si>
  <si>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</si>
  <si>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</si>
  <si>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</si>
  <si>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</si>
  <si>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</si>
  <si>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</si>
  <si>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</si>
  <si>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</si>
  <si>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</si>
  <si>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</si>
  <si>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</si>
  <si>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</si>
  <si>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</si>
  <si>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</si>
  <si>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</si>
  <si>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</si>
  <si>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</si>
  <si>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</si>
  <si>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</si>
  <si>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</si>
  <si>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</si>
  <si>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</si>
  <si>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</si>
  <si>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</si>
  <si>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</si>
  <si>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沖縄県竹富町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</si>
  <si>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</si>
  <si>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</si>
  <si>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</si>
  <si>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</si>
  <si>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</si>
  <si>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</si>
  <si>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</si>
  <si>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</si>
  <si>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</si>
  <si>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</si>
  <si>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</si>
  <si>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</si>
  <si>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</si>
  <si>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</si>
  <si>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</si>
  <si>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</si>
  <si>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</si>
  <si>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</si>
  <si>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</si>
  <si>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</si>
  <si>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</si>
  <si>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</si>
  <si>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</si>
  <si>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</si>
  <si>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</si>
  <si>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</si>
  <si>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</si>
  <si>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</si>
  <si>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</si>
  <si>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</si>
  <si>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</si>
  <si>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</si>
  <si>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</si>
  <si>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</si>
  <si>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</si>
  <si>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</si>
  <si>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</si>
  <si>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</si>
  <si>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</si>
  <si>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</si>
  <si>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</si>
  <si>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</si>
  <si>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</si>
  <si>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</si>
  <si>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</si>
  <si>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</si>
  <si>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</si>
  <si>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</si>
  <si>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</si>
  <si>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</si>
  <si>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</si>
  <si>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</si>
  <si>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</si>
  <si>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</si>
  <si>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</si>
  <si>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</si>
  <si>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</si>
  <si>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</si>
  <si>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</si>
  <si>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</si>
  <si>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</si>
  <si>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</si>
  <si>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</si>
  <si>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</si>
  <si>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</si>
  <si>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</si>
  <si>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</si>
  <si>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</si>
  <si>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</si>
  <si>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</si>
  <si>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</si>
  <si>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</si>
  <si>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</si>
  <si>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</si>
  <si>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</si>
  <si>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</si>
  <si>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</si>
  <si>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</si>
  <si>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</si>
  <si>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</si>
  <si>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</si>
  <si>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</si>
  <si>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</si>
  <si>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</si>
  <si>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</si>
  <si>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</si>
  <si>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</si>
  <si>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</si>
  <si>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</si>
  <si>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</si>
  <si>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</si>
  <si>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</si>
  <si>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</si>
  <si>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</si>
  <si>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</si>
  <si>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</si>
  <si>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</si>
  <si>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</si>
  <si>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</si>
  <si>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</si>
  <si>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</si>
  <si>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</si>
  <si>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</si>
  <si>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</si>
  <si>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</si>
  <si>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</si>
  <si>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</si>
  <si>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</si>
  <si>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</si>
  <si>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</si>
  <si>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</si>
  <si>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</si>
  <si>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</si>
  <si>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</si>
  <si>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</si>
  <si>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</si>
  <si>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</si>
  <si>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</si>
  <si>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</si>
  <si>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</si>
  <si>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</si>
  <si>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</si>
  <si>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</si>
  <si>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</si>
  <si>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</si>
  <si>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</si>
  <si>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</si>
  <si>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</si>
  <si>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</si>
  <si>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</si>
  <si>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</si>
  <si>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</si>
  <si>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</si>
  <si>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</si>
  <si>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</si>
  <si>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</si>
  <si>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</si>
  <si>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</si>
  <si>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</si>
  <si>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</si>
  <si>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</si>
  <si>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</si>
  <si>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</si>
  <si>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</si>
  <si>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</si>
  <si>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</si>
  <si>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</si>
  <si>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</si>
  <si>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</si>
  <si>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</si>
  <si>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</si>
  <si>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</si>
  <si>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</si>
  <si>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</si>
  <si>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</si>
  <si>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</si>
  <si>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</si>
  <si>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</si>
  <si>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</si>
  <si>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</si>
  <si>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</si>
  <si>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</si>
  <si>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</si>
  <si>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</si>
  <si>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</si>
  <si>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</si>
  <si>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</si>
  <si>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</si>
  <si>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</si>
  <si>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</si>
  <si>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</si>
  <si>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</si>
  <si>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</si>
  <si>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</si>
  <si>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</si>
  <si>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</si>
  <si>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</si>
  <si>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</si>
  <si>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</si>
  <si>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</si>
  <si>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</si>
  <si>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国民健康保険事業特別会計</t>
  </si>
  <si>
    <t>水道事業特別会計</t>
  </si>
  <si>
    <t>介護保険事業特別会計</t>
  </si>
  <si>
    <t>下水道事業特別会計</t>
  </si>
  <si>
    <t>農業集落排水事業特別会計</t>
  </si>
  <si>
    <t>後期高齢者医療特別会計</t>
  </si>
  <si>
    <t>その他会計（赤字）</t>
  </si>
  <si>
    <t>その他会計（黒字）</t>
  </si>
  <si>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
  </si>
  <si>
    <t>（有）ぱいぬ島海洋観光</t>
    <rPh sb="1" eb="2">
      <t>ユウ</t>
    </rPh>
    <rPh sb="6" eb="7">
      <t>シマ</t>
    </rPh>
    <rPh sb="7" eb="9">
      <t>カイヨウ</t>
    </rPh>
    <rPh sb="9" eb="11">
      <t>カンコウ</t>
    </rPh>
    <phoneticPr fontId="2"/>
  </si>
  <si>
    <t>八重山漁協協同組合</t>
    <rPh sb="0" eb="3">
      <t>ヤエヤマ</t>
    </rPh>
    <rPh sb="3" eb="5">
      <t>ギョキョウ</t>
    </rPh>
    <rPh sb="5" eb="7">
      <t>キョウドウ</t>
    </rPh>
    <rPh sb="7" eb="9">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</si>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</sst>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xmlns:c16r2="http://schemas.microsoft.com/office/drawing/2015/06/chart">
            <c:ext xmlns:c16="http://schemas.microsoft.com/office/drawing/2014/chart" uri="{C3380CC4-5D6E-409C-BE32-E72D297353CC}">
              <c16:uniqueId val="{00000000-8F94-4188-A451-B3C5C1E4F9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549844</c:v>
                </c:pt>
                <c:pt idx="1">
                  <c:v>1165975</c:v>
                </c:pt>
                <c:pt idx="2">
                  <c:v>989923</c:v>
                </c:pt>
                <c:pt idx="3">
                  <c:v>311777</c:v>
                </c:pt>
                <c:pt idx="4">
                  <c:v>380631</c:v>
                </c:pt>
              </c:numCache>
            </c:numRef>
          </c:val>
          <c:smooth val="0"/>
          <c:extLst xmlns:c16r2="http://schemas.microsoft.com/office/drawing/2015/06/chart">
            <c:ext xmlns:c16="http://schemas.microsoft.com/office/drawing/2014/chart" uri="{C3380CC4-5D6E-409C-BE32-E72D297353CC}">
              <c16:uniqueId val="{00000001-8F94-4188-A451-B3C5C1E4F95B}"/>
            </c:ext>
          </c:extLst>
        </c:ser>
        <c:dLbls>
          <c:showLegendKey val="0"/>
          <c:showVal val="0"/>
          <c:showCatName val="0"/>
          <c:showSerName val="0"/>
          <c:showPercent val="0"/>
          <c:showBubbleSize val="0"/>
        </c:dLbls>
        <c:marker val="1"/>
        <c:smooth val="0"/>
        <c:axId val="126092416"/>
        <c:axId val="126094336"/>
      </c:lineChart>
      <c:catAx>
        <c:axId val="126092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094336"/>
        <c:crosses val="autoZero"/>
        <c:auto val="1"/>
        <c:lblAlgn val="ctr"/>
        <c:lblOffset val="100"/>
        <c:tickLblSkip val="1"/>
        <c:tickMarkSkip val="1"/>
        <c:noMultiLvlLbl val="0"/>
      </c:catAx>
      <c:valAx>
        <c:axId val="126094336"/>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092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11.45</c:v>
                </c:pt>
                <c:pt idx="1">
                  <c:v>13.39</c:v>
                </c:pt>
                <c:pt idx="2">
                  <c:v>10.31</c:v>
                </c:pt>
                <c:pt idx="3">
                  <c:v>13.08</c:v>
                </c:pt>
                <c:pt idx="4">
                  <c:v>11.21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32.049999999999997</c:v>
                </c:pt>
                <c:pt idx="1">
                  <c:v>34.78</c:v>
                </c:pt>
                <c:pt idx="2">
                  <c:v>39.9</c:v>
                </c:pt>
                <c:pt idx="3">
                  <c:v>44.61</c:v>
                </c:pt>
                <c:pt idx="4">
                  <c:v>53.41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3051904"/>
        <c:axId val="133053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3.48</c:v>
                </c:pt>
                <c:pt idx="1">
                  <c:v>4.01</c:v>
                </c:pt>
                <c:pt idx="2">
                  <c:v>1.68</c:v>
                </c:pt>
                <c:pt idx="3">
                  <c:v>11.63</c:v>
                </c:pt>
                <c:pt idx="4">
                  <c:v>8.07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3051904"/>
        <c:axId val="133053824"/>
      </c:lineChart>
      <c:catAx>
        <c:axId val="13305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053824"/>
        <c:crosses val="autoZero"/>
        <c:auto val="1"/>
        <c:lblAlgn val="ctr"/>
        <c:lblOffset val="100"/>
        <c:tickLblSkip val="1"/>
        <c:tickMarkSkip val="1"/>
        <c:noMultiLvlLbl val="0"/>
      </c:catAx>
      <c:valAx>
        <c:axId val="133053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05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0.04</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0.02</c:v>
                </c:pt>
                <c:pt idx="4">
                  <c:v>#N/A</c:v>
                </c:pt>
                <c:pt idx="5">
                  <c:v>0.21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0.25</c:v>
                </c:pt>
                <c:pt idx="2">
                  <c:v>#N/A</c:v>
                </c:pt>
                <c:pt idx="3">
                  <c:v>0.13</c:v>
                </c:pt>
                <c:pt idx="4">
                  <c:v>#N/A</c:v>
                </c:pt>
                <c:pt idx="5">
                  <c:v>0.21</c:v>
                </c:pt>
                <c:pt idx="6">
                  <c:v>#N/A</c:v>
                </c:pt>
                <c:pt idx="7">
                  <c:v>0.09</c:v>
                </c:pt>
                <c:pt idx="8">
                  <c:v>#N/A</c:v>
                </c:pt>
                <c:pt idx="9">
                  <c:v>7.0000000000000007E-2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c:v>
                </c:pt>
                <c:pt idx="2">
                  <c:v>#N/A</c:v>
                </c:pt>
                <c:pt idx="3">
                  <c:v>0.71</c:v>
                </c:pt>
                <c:pt idx="4">
                  <c:v>#N/A</c:v>
                </c:pt>
                <c:pt idx="5">
                  <c:v>0.24</c:v>
                </c:pt>
                <c:pt idx="6">
                  <c:v>#N/A</c:v>
                </c:pt>
                <c:pt idx="7">
                  <c:v>0.73</c:v>
                </c:pt>
                <c:pt idx="8">
                  <c:v>#N/A</c:v>
                </c:pt>
                <c:pt idx="9">
                  <c:v>0.39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0.59</c:v>
                </c:pt>
                <c:pt idx="2">
                  <c:v>#N/A</c:v>
                </c:pt>
                <c:pt idx="3">
                  <c:v>1.1599999999999999</c:v>
                </c:pt>
                <c:pt idx="4">
                  <c:v>#N/A</c:v>
                </c:pt>
                <c:pt idx="5">
                  <c:v>6.14</c:v>
                </c:pt>
                <c:pt idx="6">
                  <c:v>#N/A</c:v>
                </c:pt>
                <c:pt idx="7">
                  <c:v>1.08</c:v>
                </c:pt>
                <c:pt idx="8">
                  <c:v>#N/A</c:v>
                </c:pt>
                <c:pt idx="9">
                  <c:v>0.64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0.19</c:v>
                </c:pt>
                <c:pt idx="2">
                  <c:v>#N/A</c:v>
                </c:pt>
                <c:pt idx="3">
                  <c:v>0.98</c:v>
                </c:pt>
                <c:pt idx="4">
                  <c:v>#N/A</c:v>
                </c:pt>
                <c:pt idx="5">
                  <c:v>1.65</c:v>
                </c:pt>
                <c:pt idx="6">
                  <c:v>#N/A</c:v>
                </c:pt>
                <c:pt idx="7">
                  <c:v>3.6</c:v>
                </c:pt>
                <c:pt idx="8">
                  <c:v>#N/A</c:v>
                </c:pt>
                <c:pt idx="9">
                  <c:v>1.6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11.44</c:v>
                </c:pt>
                <c:pt idx="2">
                  <c:v>#N/A</c:v>
                </c:pt>
                <c:pt idx="3">
                  <c:v>13.38</c:v>
                </c:pt>
                <c:pt idx="4">
                  <c:v>#N/A</c:v>
                </c:pt>
                <c:pt idx="5">
                  <c:v>10.31</c:v>
                </c:pt>
                <c:pt idx="6">
                  <c:v>#N/A</c:v>
                </c:pt>
                <c:pt idx="7">
                  <c:v>13.07</c:v>
                </c:pt>
                <c:pt idx="8">
                  <c:v>#N/A</c:v>
                </c:pt>
                <c:pt idx="9">
                  <c:v>11.2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3156224"/>
        <c:axId val="133166208"/>
      </c:barChart>
      <c:catAx>
        <c:axId val="13315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166208"/>
        <c:crosses val="autoZero"/>
        <c:auto val="1"/>
        <c:lblAlgn val="ctr"/>
        <c:lblOffset val="100"/>
        <c:tickLblSkip val="1"/>
        <c:tickMarkSkip val="1"/>
        <c:noMultiLvlLbl val="0"/>
      </c:catAx>
      <c:valAx>
        <c:axId val="133166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156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402</c:v>
                </c:pt>
                <c:pt idx="5">
                  <c:v>388</c:v>
                </c:pt>
                <c:pt idx="8">
                  <c:v>408</c:v>
                </c:pt>
                <c:pt idx="11">
                  <c:v>418</c:v>
                </c:pt>
                <c:pt idx="14">
                  <c:v>446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137</c:v>
                </c:pt>
                <c:pt idx="3">
                  <c:v>110</c:v>
                </c:pt>
                <c:pt idx="6">
                  <c:v>116</c:v>
                </c:pt>
                <c:pt idx="9">
                  <c:v>85</c:v>
                </c:pt>
                <c:pt idx="12">
                  <c:v>68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435</c:v>
                </c:pt>
                <c:pt idx="3">
                  <c:v>415</c:v>
                </c:pt>
                <c:pt idx="6">
                  <c:v>429</c:v>
                </c:pt>
                <c:pt idx="9">
                  <c:v>448</c:v>
                </c:pt>
                <c:pt idx="12">
                  <c:v>484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3277184"/>
        <c:axId val="113287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170</c:v>
                </c:pt>
                <c:pt idx="2">
                  <c:v>#N/A</c:v>
                </c:pt>
                <c:pt idx="3">
                  <c:v>#N/A</c:v>
                </c:pt>
                <c:pt idx="4">
                  <c:v>137</c:v>
                </c:pt>
                <c:pt idx="5">
                  <c:v>#N/A</c:v>
                </c:pt>
                <c:pt idx="6">
                  <c:v>#N/A</c:v>
                </c:pt>
                <c:pt idx="7">
                  <c:v>137</c:v>
                </c:pt>
                <c:pt idx="8">
                  <c:v>#N/A</c:v>
                </c:pt>
                <c:pt idx="9">
                  <c:v>#N/A</c:v>
                </c:pt>
                <c:pt idx="10">
                  <c:v>115</c:v>
                </c:pt>
                <c:pt idx="11">
                  <c:v>#N/A</c:v>
                </c:pt>
                <c:pt idx="12">
                  <c:v>#N/A</c:v>
                </c:pt>
                <c:pt idx="13">
                  <c:v>106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3277184"/>
        <c:axId val="113287552"/>
      </c:lineChart>
      <c:catAx>
        <c:axId val="11327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287552"/>
        <c:crosses val="autoZero"/>
        <c:auto val="1"/>
        <c:lblAlgn val="ctr"/>
        <c:lblOffset val="100"/>
        <c:tickLblSkip val="1"/>
        <c:tickMarkSkip val="1"/>
        <c:noMultiLvlLbl val="0"/>
      </c:catAx>
      <c:valAx>
        <c:axId val="113287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27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3442</c:v>
                </c:pt>
                <c:pt idx="5">
                  <c:v>5597</c:v>
                </c:pt>
                <c:pt idx="8">
                  <c:v>5781</c:v>
                </c:pt>
                <c:pt idx="11">
                  <c:v>6437</c:v>
                </c:pt>
                <c:pt idx="14">
                  <c:v>6191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301</c:v>
                </c:pt>
                <c:pt idx="5">
                  <c:v>327</c:v>
                </c:pt>
                <c:pt idx="8">
                  <c:v>266</c:v>
                </c:pt>
                <c:pt idx="11">
                  <c:v>253</c:v>
                </c:pt>
                <c:pt idx="14">
                  <c:v>704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3485</c:v>
                </c:pt>
                <c:pt idx="5">
                  <c:v>3838</c:v>
                </c:pt>
                <c:pt idx="8">
                  <c:v>3757</c:v>
                </c:pt>
                <c:pt idx="11">
                  <c:v>4445</c:v>
                </c:pt>
                <c:pt idx="14">
                  <c:v>5024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15</c:v>
                </c:pt>
                <c:pt idx="3">
                  <c:v>12</c:v>
                </c:pt>
                <c:pt idx="6">
                  <c:v>13</c:v>
                </c:pt>
                <c:pt idx="9">
                  <c:v>1</c:v>
                </c:pt>
                <c:pt idx="12">
                  <c:v>9</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595</c:v>
                </c:pt>
                <c:pt idx="3">
                  <c:v>566</c:v>
                </c:pt>
                <c:pt idx="6">
                  <c:v>405</c:v>
                </c:pt>
                <c:pt idx="9">
                  <c:v>275</c:v>
                </c:pt>
                <c:pt idx="12">
                  <c:v>154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1029</c:v>
                </c:pt>
                <c:pt idx="3">
                  <c:v>981</c:v>
                </c:pt>
                <c:pt idx="6">
                  <c:v>980</c:v>
                </c:pt>
                <c:pt idx="9">
                  <c:v>873</c:v>
                </c:pt>
                <c:pt idx="12">
                  <c:v>760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4563</c:v>
                </c:pt>
                <c:pt idx="3">
                  <c:v>4982</c:v>
                </c:pt>
                <c:pt idx="6">
                  <c:v>5738</c:v>
                </c:pt>
                <c:pt idx="9">
                  <c:v>6103</c:v>
                </c:pt>
                <c:pt idx="12">
                  <c:v>6302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3675648"/>
        <c:axId val="132977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3675648"/>
        <c:axId val="132977408"/>
      </c:lineChart>
      <c:catAx>
        <c:axId val="13367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977408"/>
        <c:crosses val="autoZero"/>
        <c:auto val="1"/>
        <c:lblAlgn val="ctr"/>
        <c:lblOffset val="100"/>
        <c:tickLblSkip val="1"/>
        <c:tickMarkSkip val="1"/>
        <c:noMultiLvlLbl val="0"/>
      </c:catAx>
      <c:valAx>
        <c:axId val="132977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67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元利償還金等については、地方債元利償還金が増加、平成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からの大型事業の償還開始により増加すると見込める。また、公営企業債の元利償還金に対する繰入金も増加しており、海底送水管の敷設更新計画に伴い公営企業債元利償還金の繰入金の増加に伴う分子が増加することが見込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算入公債費についても昨年に比べ増となっており、沖縄振興特別推進交付金事業等の増加に伴い新発債が増加傾向にあり、今後も起債依存度の高い事業が増加すると見込めることから、後年度の財政措置が有効な起債区分の活用を図るなど町債の適正運用や新発債の抑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将来負担比率は前年度に引き続きマイナスとなり、類似団体等と比較しても良好である。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比率を構成する分子構造数値をみると、将来負担額では、大型事業に伴う地方債残高や公営企業債等繰入見込額が増加傾向にあり、充当可能財源等では財政調整基金の積み増しにより充当可能基金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見通しについて、大型事業に伴う新発債の増加により地方債残高が増加することや、地方交付税の頭打ちが見込めることから、高利率の積極的な繰上償還の実施や、庁舎建設基金に偏らない資産更新等に充当可能な基金積立など計画的・適正な基金の管理運営に取組み将来負担の抑制に努める。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沖縄県竹富町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4,269
4,218
334.39
6,705,733
6,230,055
358,678
3,200,711
6,301,755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近年人口においては、ほぼ横ばいが続いているとこに加え、基幹産業である農業就業者（農家）の高齢化等により財政基盤が弱く、全国及び沖縄県平均を大きく下回っている。</a:t>
          </a:r>
          <a:endParaRPr kumimoji="1" lang="en-US" altLang="ja-JP" sz="1300">
            <a:latin typeface="ＭＳ Ｐゴシック"/>
          </a:endParaRPr>
        </a:p>
        <a:p>
          <a:r>
            <a:rPr kumimoji="1" lang="ja-JP" altLang="en-US" sz="1300">
              <a:latin typeface="ＭＳ Ｐゴシック"/>
            </a:rPr>
            <a:t>　今後も人口増加や税の増収に繋がる大きな要因がないことから、徹底した事務事業の峻別やクレジット収納等の納税チャンネルの拡充・促進や、昨年に引き続き県税職員及び近隣市との併任による徴収の強化に取り組むなど歳入の確保に努め、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10668</xdr:rowOff>
    </xdr:from>
    <xdr:to>
      <xdr:col>7</xdr:col>
      <xdr:colOff>152400</xdr:colOff>
      <xdr:row>44</xdr:row>
      <xdr:rowOff>20320</xdr:rowOff>
    </xdr:to>
    <xdr:cxnSp macro="">
      <xdr:nvCxnSpPr>
        <xdr:cNvPr id="65" name="直線コネクタ 64"/>
        <xdr:cNvCxnSpPr/>
      </xdr:nvCxnSpPr>
      <xdr:spPr>
        <a:xfrm flipV="1">
          <a:off x="4114800" y="75544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20320</xdr:rowOff>
    </xdr:from>
    <xdr:to>
      <xdr:col>6</xdr:col>
      <xdr:colOff>0</xdr:colOff>
      <xdr:row>44</xdr:row>
      <xdr:rowOff>20320</xdr:rowOff>
    </xdr:to>
    <xdr:cxnSp macro="">
      <xdr:nvCxnSpPr>
        <xdr:cNvPr id="68" name="直線コネクタ 67"/>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20320</xdr:rowOff>
    </xdr:from>
    <xdr:to>
      <xdr:col>4</xdr:col>
      <xdr:colOff>482600</xdr:colOff>
      <xdr:row>44</xdr:row>
      <xdr:rowOff>20320</xdr:rowOff>
    </xdr:to>
    <xdr:cxnSp macro="">
      <xdr:nvCxnSpPr>
        <xdr:cNvPr id="71" name="直線コネクタ 70"/>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10668</xdr:rowOff>
    </xdr:from>
    <xdr:to>
      <xdr:col>3</xdr:col>
      <xdr:colOff>279400</xdr:colOff>
      <xdr:row>44</xdr:row>
      <xdr:rowOff>20320</xdr:rowOff>
    </xdr:to>
    <xdr:cxnSp macro="">
      <xdr:nvCxnSpPr>
        <xdr:cNvPr id="74" name="直線コネクタ 73"/>
        <xdr:cNvCxnSpPr/>
      </xdr:nvCxnSpPr>
      <xdr:spPr>
        <a:xfrm>
          <a:off x="1447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131318</xdr:rowOff>
    </xdr:from>
    <xdr:to>
      <xdr:col>7</xdr:col>
      <xdr:colOff>203200</xdr:colOff>
      <xdr:row>44</xdr:row>
      <xdr:rowOff>61468</xdr:rowOff>
    </xdr:to>
    <xdr:sp macro="" textlink="">
      <xdr:nvSpPr>
        <xdr:cNvPr id="84" name="円/楕円 83"/>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140970</xdr:rowOff>
    </xdr:from>
    <xdr:to>
      <xdr:col>6</xdr:col>
      <xdr:colOff>50800</xdr:colOff>
      <xdr:row>44</xdr:row>
      <xdr:rowOff>71120</xdr:rowOff>
    </xdr:to>
    <xdr:sp macro="" textlink="">
      <xdr:nvSpPr>
        <xdr:cNvPr id="86" name="円/楕円 85"/>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55897</xdr:rowOff>
    </xdr:from>
    <xdr:ext cx="736600" cy="259045"/>
    <xdr:sp macro="" textlink="">
      <xdr:nvSpPr>
        <xdr:cNvPr id="87" name="テキスト ボックス 86"/>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140970</xdr:rowOff>
    </xdr:from>
    <xdr:to>
      <xdr:col>4</xdr:col>
      <xdr:colOff>533400</xdr:colOff>
      <xdr:row>44</xdr:row>
      <xdr:rowOff>71120</xdr:rowOff>
    </xdr:to>
    <xdr:sp macro="" textlink="">
      <xdr:nvSpPr>
        <xdr:cNvPr id="88" name="円/楕円 87"/>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55897</xdr:rowOff>
    </xdr:from>
    <xdr:ext cx="762000" cy="259045"/>
    <xdr:sp macro="" textlink="">
      <xdr:nvSpPr>
        <xdr:cNvPr id="89" name="テキスト ボックス 88"/>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140970</xdr:rowOff>
    </xdr:from>
    <xdr:to>
      <xdr:col>3</xdr:col>
      <xdr:colOff>330200</xdr:colOff>
      <xdr:row>44</xdr:row>
      <xdr:rowOff>71120</xdr:rowOff>
    </xdr:to>
    <xdr:sp macro="" textlink="">
      <xdr:nvSpPr>
        <xdr:cNvPr id="90" name="円/楕円 89"/>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55897</xdr:rowOff>
    </xdr:from>
    <xdr:ext cx="762000" cy="259045"/>
    <xdr:sp macro="" textlink="">
      <xdr:nvSpPr>
        <xdr:cNvPr id="91" name="テキスト ボックス 90"/>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131318</xdr:rowOff>
    </xdr:from>
    <xdr:to>
      <xdr:col>2</xdr:col>
      <xdr:colOff>127000</xdr:colOff>
      <xdr:row>44</xdr:row>
      <xdr:rowOff>61468</xdr:rowOff>
    </xdr:to>
    <xdr:sp macro="" textlink="">
      <xdr:nvSpPr>
        <xdr:cNvPr id="92" name="円/楕円 91"/>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46245</xdr:rowOff>
    </xdr:from>
    <xdr:ext cx="762000" cy="259045"/>
    <xdr:sp macro="" textlink="">
      <xdr:nvSpPr>
        <xdr:cNvPr id="93" name="テキスト ボックス 92"/>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前年度対比△</a:t>
          </a:r>
          <a:r>
            <a:rPr kumimoji="1" lang="en-US" altLang="ja-JP" sz="1100">
              <a:latin typeface="ＭＳ Ｐゴシック"/>
            </a:rPr>
            <a:t>1.7</a:t>
          </a:r>
          <a:r>
            <a:rPr kumimoji="1" lang="ja-JP" altLang="en-US" sz="1100">
              <a:latin typeface="ＭＳ Ｐゴシック"/>
            </a:rPr>
            <a:t>ポイントの</a:t>
          </a:r>
          <a:r>
            <a:rPr kumimoji="1" lang="en-US" altLang="ja-JP" sz="1100">
              <a:latin typeface="ＭＳ Ｐゴシック"/>
            </a:rPr>
            <a:t>76.3</a:t>
          </a:r>
          <a:r>
            <a:rPr kumimoji="1" lang="ja-JP" altLang="en-US" sz="1100">
              <a:latin typeface="ＭＳ Ｐゴシック"/>
            </a:rPr>
            <a:t>％と類似団体平均を下回っている。しかし、多様な地域住民ニーズ及び新たな事業の展開に伴い増加する町債の新規発行の影響により今後の公債費の</a:t>
          </a:r>
          <a:r>
            <a:rPr kumimoji="1" lang="ja-JP" altLang="en-US" sz="1050">
              <a:latin typeface="ＭＳ Ｐゴシック"/>
            </a:rPr>
            <a:t>増加が見込まれることから、</a:t>
          </a:r>
          <a:r>
            <a:rPr kumimoji="1" lang="ja-JP" altLang="en-US" sz="1100">
              <a:latin typeface="ＭＳ Ｐゴシック"/>
            </a:rPr>
            <a:t>補助金等の終期設定や徹底した峻別による消費的経費の抑制や高利率の既発債の積極的な繰上償還を実施し、公債費残高の縮減に努める。また、クレジット収納の導入・促進によるチャンネルの拡充にあわせ、県税職員及び近隣市との併任による徴収体制の強化を図るなど、財源の確保に努めるとともに、</a:t>
          </a:r>
          <a:r>
            <a:rPr kumimoji="1" lang="en-US" altLang="ja-JP" sz="1100">
              <a:latin typeface="ＭＳ Ｐゴシック"/>
            </a:rPr>
            <a:t>IT</a:t>
          </a:r>
          <a:r>
            <a:rPr kumimoji="1" lang="ja-JP" altLang="en-US" sz="1100">
              <a:latin typeface="ＭＳ Ｐゴシック"/>
            </a:rPr>
            <a:t>システムの活用・導入促進等による事務の軽減、効率化により、経常経費の削減を図る。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38463</xdr:rowOff>
    </xdr:from>
    <xdr:to>
      <xdr:col>7</xdr:col>
      <xdr:colOff>152400</xdr:colOff>
      <xdr:row>63</xdr:row>
      <xdr:rowOff>97065</xdr:rowOff>
    </xdr:to>
    <xdr:cxnSp macro="">
      <xdr:nvCxnSpPr>
        <xdr:cNvPr id="130" name="直線コネクタ 129"/>
        <xdr:cNvCxnSpPr/>
      </xdr:nvCxnSpPr>
      <xdr:spPr>
        <a:xfrm flipV="1">
          <a:off x="4114800" y="10839813"/>
          <a:ext cx="838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97065</xdr:rowOff>
    </xdr:from>
    <xdr:to>
      <xdr:col>6</xdr:col>
      <xdr:colOff>0</xdr:colOff>
      <xdr:row>63</xdr:row>
      <xdr:rowOff>159113</xdr:rowOff>
    </xdr:to>
    <xdr:cxnSp macro="">
      <xdr:nvCxnSpPr>
        <xdr:cNvPr id="133" name="直線コネクタ 132"/>
        <xdr:cNvCxnSpPr/>
      </xdr:nvCxnSpPr>
      <xdr:spPr>
        <a:xfrm flipV="1">
          <a:off x="3225800" y="10898415"/>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109946</xdr:rowOff>
    </xdr:from>
    <xdr:to>
      <xdr:col>4</xdr:col>
      <xdr:colOff>482600</xdr:colOff>
      <xdr:row>63</xdr:row>
      <xdr:rowOff>159113</xdr:rowOff>
    </xdr:to>
    <xdr:cxnSp macro="">
      <xdr:nvCxnSpPr>
        <xdr:cNvPr id="136" name="直線コネクタ 135"/>
        <xdr:cNvCxnSpPr/>
      </xdr:nvCxnSpPr>
      <xdr:spPr>
        <a:xfrm>
          <a:off x="2336800" y="10739846"/>
          <a:ext cx="8890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92710</xdr:rowOff>
    </xdr:from>
    <xdr:to>
      <xdr:col>3</xdr:col>
      <xdr:colOff>279400</xdr:colOff>
      <xdr:row>62</xdr:row>
      <xdr:rowOff>109946</xdr:rowOff>
    </xdr:to>
    <xdr:cxnSp macro="">
      <xdr:nvCxnSpPr>
        <xdr:cNvPr id="139" name="直線コネクタ 138"/>
        <xdr:cNvCxnSpPr/>
      </xdr:nvCxnSpPr>
      <xdr:spPr>
        <a:xfrm>
          <a:off x="1447800" y="1072261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159113</xdr:rowOff>
    </xdr:from>
    <xdr:to>
      <xdr:col>7</xdr:col>
      <xdr:colOff>203200</xdr:colOff>
      <xdr:row>63</xdr:row>
      <xdr:rowOff>89263</xdr:rowOff>
    </xdr:to>
    <xdr:sp macro="" textlink="">
      <xdr:nvSpPr>
        <xdr:cNvPr id="149" name="円/楕円 148"/>
        <xdr:cNvSpPr/>
      </xdr:nvSpPr>
      <xdr:spPr>
        <a:xfrm>
          <a:off x="49022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4190</xdr:rowOff>
    </xdr:from>
    <xdr:ext cx="762000" cy="259045"/>
    <xdr:sp macro="" textlink="">
      <xdr:nvSpPr>
        <xdr:cNvPr id="150" name="財政構造の弾力性該当値テキスト"/>
        <xdr:cNvSpPr txBox="1"/>
      </xdr:nvSpPr>
      <xdr:spPr>
        <a:xfrm>
          <a:off x="50419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46265</xdr:rowOff>
    </xdr:from>
    <xdr:to>
      <xdr:col>6</xdr:col>
      <xdr:colOff>50800</xdr:colOff>
      <xdr:row>63</xdr:row>
      <xdr:rowOff>147865</xdr:rowOff>
    </xdr:to>
    <xdr:sp macro="" textlink="">
      <xdr:nvSpPr>
        <xdr:cNvPr id="151" name="円/楕円 150"/>
        <xdr:cNvSpPr/>
      </xdr:nvSpPr>
      <xdr:spPr>
        <a:xfrm>
          <a:off x="4064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158042</xdr:rowOff>
    </xdr:from>
    <xdr:ext cx="736600" cy="259045"/>
    <xdr:sp macro="" textlink="">
      <xdr:nvSpPr>
        <xdr:cNvPr id="152" name="テキスト ボックス 151"/>
        <xdr:cNvSpPr txBox="1"/>
      </xdr:nvSpPr>
      <xdr:spPr>
        <a:xfrm>
          <a:off x="3733800" y="1061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108313</xdr:rowOff>
    </xdr:from>
    <xdr:to>
      <xdr:col>4</xdr:col>
      <xdr:colOff>533400</xdr:colOff>
      <xdr:row>64</xdr:row>
      <xdr:rowOff>38463</xdr:rowOff>
    </xdr:to>
    <xdr:sp macro="" textlink="">
      <xdr:nvSpPr>
        <xdr:cNvPr id="153" name="円/楕円 152"/>
        <xdr:cNvSpPr/>
      </xdr:nvSpPr>
      <xdr:spPr>
        <a:xfrm>
          <a:off x="3175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48640</xdr:rowOff>
    </xdr:from>
    <xdr:ext cx="762000" cy="259045"/>
    <xdr:sp macro="" textlink="">
      <xdr:nvSpPr>
        <xdr:cNvPr id="154" name="テキスト ボックス 153"/>
        <xdr:cNvSpPr txBox="1"/>
      </xdr:nvSpPr>
      <xdr:spPr>
        <a:xfrm>
          <a:off x="2844800" y="1067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59146</xdr:rowOff>
    </xdr:from>
    <xdr:to>
      <xdr:col>3</xdr:col>
      <xdr:colOff>330200</xdr:colOff>
      <xdr:row>62</xdr:row>
      <xdr:rowOff>160746</xdr:rowOff>
    </xdr:to>
    <xdr:sp macro="" textlink="">
      <xdr:nvSpPr>
        <xdr:cNvPr id="155" name="円/楕円 154"/>
        <xdr:cNvSpPr/>
      </xdr:nvSpPr>
      <xdr:spPr>
        <a:xfrm>
          <a:off x="2286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170923</xdr:rowOff>
    </xdr:from>
    <xdr:ext cx="762000" cy="259045"/>
    <xdr:sp macro="" textlink="">
      <xdr:nvSpPr>
        <xdr:cNvPr id="156" name="テキスト ボックス 155"/>
        <xdr:cNvSpPr txBox="1"/>
      </xdr:nvSpPr>
      <xdr:spPr>
        <a:xfrm>
          <a:off x="1955800" y="1045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41910</xdr:rowOff>
    </xdr:from>
    <xdr:to>
      <xdr:col>2</xdr:col>
      <xdr:colOff>127000</xdr:colOff>
      <xdr:row>62</xdr:row>
      <xdr:rowOff>143510</xdr:rowOff>
    </xdr:to>
    <xdr:sp macro="" textlink="">
      <xdr:nvSpPr>
        <xdr:cNvPr id="157" name="円/楕円 156"/>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153687</xdr:rowOff>
    </xdr:from>
    <xdr:ext cx="762000" cy="259045"/>
    <xdr:sp macro="" textlink="">
      <xdr:nvSpPr>
        <xdr:cNvPr id="158" name="テキスト ボックス 157"/>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[543,877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類似団体に比べ</a:t>
          </a:r>
          <a:r>
            <a:rPr kumimoji="1" lang="en-US" altLang="ja-JP" sz="1200">
              <a:latin typeface="ＭＳ Ｐゴシック"/>
            </a:rPr>
            <a:t>136,474</a:t>
          </a:r>
          <a:r>
            <a:rPr kumimoji="1" lang="ja-JP" altLang="en-US" sz="1200">
              <a:latin typeface="ＭＳ Ｐゴシック"/>
            </a:rPr>
            <a:t>円上回っており、前年度比では</a:t>
          </a:r>
          <a:r>
            <a:rPr kumimoji="1" lang="en-US" altLang="ja-JP" sz="1200">
              <a:latin typeface="ＭＳ Ｐゴシック"/>
            </a:rPr>
            <a:t>29,656</a:t>
          </a:r>
          <a:r>
            <a:rPr kumimoji="1" lang="ja-JP" altLang="en-US" sz="1200">
              <a:latin typeface="ＭＳ Ｐゴシック"/>
            </a:rPr>
            <a:t>円増となっている。類似団体に比べ高くなっている主な要因として、新規事業の計画策定等、大規模な調査等の委託業務の増加や、当該事業の業務量増加に伴う賃金職員の増により削減が進んでいない。また、本町は９つの島じまから行政区域が形成され、本庁舎を本町行政区域外（石垣市）に有する特殊な行政体制であること等から、各島毎の公共施設等へ人員配置や管理運営を行う必要がある。また、今後も継続した多額の経費負担が見込まれることから、より一層の指定管理制度の推進等、コスト削減を図るなど人件費、物件費の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103729</xdr:rowOff>
    </xdr:from>
    <xdr:to>
      <xdr:col>7</xdr:col>
      <xdr:colOff>152400</xdr:colOff>
      <xdr:row>83</xdr:row>
      <xdr:rowOff>137806</xdr:rowOff>
    </xdr:to>
    <xdr:cxnSp macro="">
      <xdr:nvCxnSpPr>
        <xdr:cNvPr id="194" name="直線コネクタ 193"/>
        <xdr:cNvCxnSpPr/>
      </xdr:nvCxnSpPr>
      <xdr:spPr>
        <a:xfrm>
          <a:off x="4114800" y="14334079"/>
          <a:ext cx="838200" cy="3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73482</xdr:rowOff>
    </xdr:from>
    <xdr:to>
      <xdr:col>6</xdr:col>
      <xdr:colOff>0</xdr:colOff>
      <xdr:row>83</xdr:row>
      <xdr:rowOff>103729</xdr:rowOff>
    </xdr:to>
    <xdr:cxnSp macro="">
      <xdr:nvCxnSpPr>
        <xdr:cNvPr id="197" name="直線コネクタ 196"/>
        <xdr:cNvCxnSpPr/>
      </xdr:nvCxnSpPr>
      <xdr:spPr>
        <a:xfrm>
          <a:off x="3225800" y="14303832"/>
          <a:ext cx="889000" cy="3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29640</xdr:rowOff>
    </xdr:from>
    <xdr:to>
      <xdr:col>4</xdr:col>
      <xdr:colOff>482600</xdr:colOff>
      <xdr:row>83</xdr:row>
      <xdr:rowOff>73482</xdr:rowOff>
    </xdr:to>
    <xdr:cxnSp macro="">
      <xdr:nvCxnSpPr>
        <xdr:cNvPr id="200" name="直線コネクタ 199"/>
        <xdr:cNvCxnSpPr/>
      </xdr:nvCxnSpPr>
      <xdr:spPr>
        <a:xfrm>
          <a:off x="2336800" y="14259990"/>
          <a:ext cx="889000" cy="4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29640</xdr:rowOff>
    </xdr:from>
    <xdr:to>
      <xdr:col>3</xdr:col>
      <xdr:colOff>279400</xdr:colOff>
      <xdr:row>83</xdr:row>
      <xdr:rowOff>78746</xdr:rowOff>
    </xdr:to>
    <xdr:cxnSp macro="">
      <xdr:nvCxnSpPr>
        <xdr:cNvPr id="203" name="直線コネクタ 202"/>
        <xdr:cNvCxnSpPr/>
      </xdr:nvCxnSpPr>
      <xdr:spPr>
        <a:xfrm flipV="1">
          <a:off x="1447800" y="14259990"/>
          <a:ext cx="889000" cy="4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87006</xdr:rowOff>
    </xdr:from>
    <xdr:to>
      <xdr:col>7</xdr:col>
      <xdr:colOff>203200</xdr:colOff>
      <xdr:row>84</xdr:row>
      <xdr:rowOff>17156</xdr:rowOff>
    </xdr:to>
    <xdr:sp macro="" textlink="">
      <xdr:nvSpPr>
        <xdr:cNvPr id="213" name="円/楕円 212"/>
        <xdr:cNvSpPr/>
      </xdr:nvSpPr>
      <xdr:spPr>
        <a:xfrm>
          <a:off x="4902200" y="1431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59083</xdr:rowOff>
    </xdr:from>
    <xdr:ext cx="762000" cy="259045"/>
    <xdr:sp macro="" textlink="">
      <xdr:nvSpPr>
        <xdr:cNvPr id="214" name="人件費・物件費等の状況該当値テキスト"/>
        <xdr:cNvSpPr txBox="1"/>
      </xdr:nvSpPr>
      <xdr:spPr>
        <a:xfrm>
          <a:off x="5041900" y="142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543,877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52929</xdr:rowOff>
    </xdr:from>
    <xdr:to>
      <xdr:col>6</xdr:col>
      <xdr:colOff>50800</xdr:colOff>
      <xdr:row>83</xdr:row>
      <xdr:rowOff>154529</xdr:rowOff>
    </xdr:to>
    <xdr:sp macro="" textlink="">
      <xdr:nvSpPr>
        <xdr:cNvPr id="215" name="円/楕円 214"/>
        <xdr:cNvSpPr/>
      </xdr:nvSpPr>
      <xdr:spPr>
        <a:xfrm>
          <a:off x="4064000" y="142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139306</xdr:rowOff>
    </xdr:from>
    <xdr:ext cx="736600" cy="259045"/>
    <xdr:sp macro="" textlink="">
      <xdr:nvSpPr>
        <xdr:cNvPr id="216" name="テキスト ボックス 215"/>
        <xdr:cNvSpPr txBox="1"/>
      </xdr:nvSpPr>
      <xdr:spPr>
        <a:xfrm>
          <a:off x="3733800" y="14369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514,221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22682</xdr:rowOff>
    </xdr:from>
    <xdr:to>
      <xdr:col>4</xdr:col>
      <xdr:colOff>533400</xdr:colOff>
      <xdr:row>83</xdr:row>
      <xdr:rowOff>124282</xdr:rowOff>
    </xdr:to>
    <xdr:sp macro="" textlink="">
      <xdr:nvSpPr>
        <xdr:cNvPr id="217" name="円/楕円 216"/>
        <xdr:cNvSpPr/>
      </xdr:nvSpPr>
      <xdr:spPr>
        <a:xfrm>
          <a:off x="3175000" y="1425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109059</xdr:rowOff>
    </xdr:from>
    <xdr:ext cx="762000" cy="259045"/>
    <xdr:sp macro="" textlink="">
      <xdr:nvSpPr>
        <xdr:cNvPr id="218" name="テキスト ボックス 217"/>
        <xdr:cNvSpPr txBox="1"/>
      </xdr:nvSpPr>
      <xdr:spPr>
        <a:xfrm>
          <a:off x="2844800" y="1433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487,898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150290</xdr:rowOff>
    </xdr:from>
    <xdr:to>
      <xdr:col>3</xdr:col>
      <xdr:colOff>330200</xdr:colOff>
      <xdr:row>83</xdr:row>
      <xdr:rowOff>80440</xdr:rowOff>
    </xdr:to>
    <xdr:sp macro="" textlink="">
      <xdr:nvSpPr>
        <xdr:cNvPr id="219" name="円/楕円 218"/>
        <xdr:cNvSpPr/>
      </xdr:nvSpPr>
      <xdr:spPr>
        <a:xfrm>
          <a:off x="2286000" y="1420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65217</xdr:rowOff>
    </xdr:from>
    <xdr:ext cx="762000" cy="259045"/>
    <xdr:sp macro="" textlink="">
      <xdr:nvSpPr>
        <xdr:cNvPr id="220" name="テキスト ボックス 219"/>
        <xdr:cNvSpPr txBox="1"/>
      </xdr:nvSpPr>
      <xdr:spPr>
        <a:xfrm>
          <a:off x="1955800" y="1429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449,743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27946</xdr:rowOff>
    </xdr:from>
    <xdr:to>
      <xdr:col>2</xdr:col>
      <xdr:colOff>127000</xdr:colOff>
      <xdr:row>83</xdr:row>
      <xdr:rowOff>129546</xdr:rowOff>
    </xdr:to>
    <xdr:sp macro="" textlink="">
      <xdr:nvSpPr>
        <xdr:cNvPr id="221" name="円/楕円 220"/>
        <xdr:cNvSpPr/>
      </xdr:nvSpPr>
      <xdr:spPr>
        <a:xfrm>
          <a:off x="1397000" y="1425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114323</xdr:rowOff>
    </xdr:from>
    <xdr:ext cx="762000" cy="259045"/>
    <xdr:sp macro="" textlink="">
      <xdr:nvSpPr>
        <xdr:cNvPr id="222" name="テキスト ボックス 221"/>
        <xdr:cNvSpPr txBox="1"/>
      </xdr:nvSpPr>
      <xdr:spPr>
        <a:xfrm>
          <a:off x="1066800" y="1434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492,479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a:t>
          </a:r>
          <a:r>
            <a:rPr kumimoji="1" lang="en-US" altLang="ja-JP" sz="1300">
              <a:latin typeface="ＭＳ Ｐゴシック"/>
            </a:rPr>
            <a:t>2.3</a:t>
          </a:r>
          <a:r>
            <a:rPr kumimoji="1" lang="ja-JP" altLang="en-US" sz="1300">
              <a:latin typeface="ＭＳ Ｐゴシック"/>
            </a:rPr>
            <a:t>ポイント、全国町村平均に比べ</a:t>
          </a:r>
          <a:r>
            <a:rPr kumimoji="1" lang="en-US" altLang="ja-JP" sz="1300">
              <a:latin typeface="ＭＳ Ｐゴシック"/>
            </a:rPr>
            <a:t>3.5</a:t>
          </a:r>
          <a:r>
            <a:rPr kumimoji="1" lang="ja-JP" altLang="en-US" sz="1300">
              <a:latin typeface="ＭＳ Ｐゴシック"/>
            </a:rPr>
            <a:t>ポイント低い</a:t>
          </a:r>
          <a:r>
            <a:rPr kumimoji="1" lang="en-US" altLang="ja-JP" sz="1300">
              <a:latin typeface="ＭＳ Ｐゴシック"/>
            </a:rPr>
            <a:t>92.9</a:t>
          </a:r>
          <a:r>
            <a:rPr kumimoji="1" lang="ja-JP" altLang="en-US" sz="1300">
              <a:latin typeface="ＭＳ Ｐゴシック"/>
            </a:rPr>
            <a:t>ポイントと全国平均の中でも低い水準にある。</a:t>
          </a:r>
          <a:endParaRPr kumimoji="1" lang="en-US" altLang="ja-JP" sz="1300">
            <a:latin typeface="ＭＳ Ｐゴシック"/>
          </a:endParaRPr>
        </a:p>
        <a:p>
          <a:r>
            <a:rPr kumimoji="1" lang="ja-JP" altLang="en-US" sz="1300">
              <a:latin typeface="ＭＳ Ｐゴシック"/>
            </a:rPr>
            <a:t>　地方公務員に比べ手当等の多い国家公務員とは単純比較することはできないが、本町における各種手当てについては概ね国家公務員に準拠しているほか、本指数を含めた給与水準については、今後とも住民への説明責任が果たせるよう適正な昇給や昇格制度を順守するとともに、定員管理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35243</xdr:rowOff>
    </xdr:from>
    <xdr:to>
      <xdr:col>24</xdr:col>
      <xdr:colOff>558800</xdr:colOff>
      <xdr:row>86</xdr:row>
      <xdr:rowOff>71438</xdr:rowOff>
    </xdr:to>
    <xdr:cxnSp macro="">
      <xdr:nvCxnSpPr>
        <xdr:cNvPr id="252" name="直線コネクタ 251"/>
        <xdr:cNvCxnSpPr/>
      </xdr:nvCxnSpPr>
      <xdr:spPr>
        <a:xfrm flipV="1">
          <a:off x="16179800" y="1477994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164464</xdr:rowOff>
    </xdr:from>
    <xdr:to>
      <xdr:col>23</xdr:col>
      <xdr:colOff>406400</xdr:colOff>
      <xdr:row>86</xdr:row>
      <xdr:rowOff>71438</xdr:rowOff>
    </xdr:to>
    <xdr:cxnSp macro="">
      <xdr:nvCxnSpPr>
        <xdr:cNvPr id="255" name="直線コネクタ 254"/>
        <xdr:cNvCxnSpPr/>
      </xdr:nvCxnSpPr>
      <xdr:spPr>
        <a:xfrm>
          <a:off x="15290800" y="14737714"/>
          <a:ext cx="8890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73977</xdr:rowOff>
    </xdr:from>
    <xdr:to>
      <xdr:col>22</xdr:col>
      <xdr:colOff>203200</xdr:colOff>
      <xdr:row>85</xdr:row>
      <xdr:rowOff>164464</xdr:rowOff>
    </xdr:to>
    <xdr:cxnSp macro="">
      <xdr:nvCxnSpPr>
        <xdr:cNvPr id="258" name="直線コネクタ 257"/>
        <xdr:cNvCxnSpPr/>
      </xdr:nvCxnSpPr>
      <xdr:spPr>
        <a:xfrm>
          <a:off x="14401800" y="14647227"/>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73977</xdr:rowOff>
    </xdr:from>
    <xdr:to>
      <xdr:col>21</xdr:col>
      <xdr:colOff>0</xdr:colOff>
      <xdr:row>88</xdr:row>
      <xdr:rowOff>78423</xdr:rowOff>
    </xdr:to>
    <xdr:cxnSp macro="">
      <xdr:nvCxnSpPr>
        <xdr:cNvPr id="261" name="直線コネクタ 260"/>
        <xdr:cNvCxnSpPr/>
      </xdr:nvCxnSpPr>
      <xdr:spPr>
        <a:xfrm flipV="1">
          <a:off x="13512800" y="14647227"/>
          <a:ext cx="889000" cy="5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155893</xdr:rowOff>
    </xdr:from>
    <xdr:to>
      <xdr:col>24</xdr:col>
      <xdr:colOff>609600</xdr:colOff>
      <xdr:row>86</xdr:row>
      <xdr:rowOff>86043</xdr:rowOff>
    </xdr:to>
    <xdr:sp macro="" textlink="">
      <xdr:nvSpPr>
        <xdr:cNvPr id="271" name="円/楕円 270"/>
        <xdr:cNvSpPr/>
      </xdr:nvSpPr>
      <xdr:spPr>
        <a:xfrm>
          <a:off x="169672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970</xdr:rowOff>
    </xdr:from>
    <xdr:ext cx="762000" cy="259045"/>
    <xdr:sp macro="" textlink="">
      <xdr:nvSpPr>
        <xdr:cNvPr id="272" name="給与水準   （国との比較）該当値テキスト"/>
        <xdr:cNvSpPr txBox="1"/>
      </xdr:nvSpPr>
      <xdr:spPr>
        <a:xfrm>
          <a:off x="17106900" y="1457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20638</xdr:rowOff>
    </xdr:from>
    <xdr:to>
      <xdr:col>23</xdr:col>
      <xdr:colOff>457200</xdr:colOff>
      <xdr:row>86</xdr:row>
      <xdr:rowOff>122238</xdr:rowOff>
    </xdr:to>
    <xdr:sp macro="" textlink="">
      <xdr:nvSpPr>
        <xdr:cNvPr id="273" name="円/楕円 272"/>
        <xdr:cNvSpPr/>
      </xdr:nvSpPr>
      <xdr:spPr>
        <a:xfrm>
          <a:off x="16129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132415</xdr:rowOff>
    </xdr:from>
    <xdr:ext cx="736600" cy="259045"/>
    <xdr:sp macro="" textlink="">
      <xdr:nvSpPr>
        <xdr:cNvPr id="274" name="テキスト ボックス 273"/>
        <xdr:cNvSpPr txBox="1"/>
      </xdr:nvSpPr>
      <xdr:spPr>
        <a:xfrm>
          <a:off x="15798800" y="14534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113664</xdr:rowOff>
    </xdr:from>
    <xdr:to>
      <xdr:col>22</xdr:col>
      <xdr:colOff>254000</xdr:colOff>
      <xdr:row>86</xdr:row>
      <xdr:rowOff>43814</xdr:rowOff>
    </xdr:to>
    <xdr:sp macro="" textlink="">
      <xdr:nvSpPr>
        <xdr:cNvPr id="275" name="円/楕円 274"/>
        <xdr:cNvSpPr/>
      </xdr:nvSpPr>
      <xdr:spPr>
        <a:xfrm>
          <a:off x="15240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53991</xdr:rowOff>
    </xdr:from>
    <xdr:ext cx="762000" cy="259045"/>
    <xdr:sp macro="" textlink="">
      <xdr:nvSpPr>
        <xdr:cNvPr id="276" name="テキスト ボックス 275"/>
        <xdr:cNvSpPr txBox="1"/>
      </xdr:nvSpPr>
      <xdr:spPr>
        <a:xfrm>
          <a:off x="14909800" y="1445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23177</xdr:rowOff>
    </xdr:from>
    <xdr:to>
      <xdr:col>21</xdr:col>
      <xdr:colOff>50800</xdr:colOff>
      <xdr:row>85</xdr:row>
      <xdr:rowOff>124777</xdr:rowOff>
    </xdr:to>
    <xdr:sp macro="" textlink="">
      <xdr:nvSpPr>
        <xdr:cNvPr id="277" name="円/楕円 276"/>
        <xdr:cNvSpPr/>
      </xdr:nvSpPr>
      <xdr:spPr>
        <a:xfrm>
          <a:off x="14351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134954</xdr:rowOff>
    </xdr:from>
    <xdr:ext cx="762000" cy="259045"/>
    <xdr:sp macro="" textlink="">
      <xdr:nvSpPr>
        <xdr:cNvPr id="278" name="テキスト ボックス 277"/>
        <xdr:cNvSpPr txBox="1"/>
      </xdr:nvSpPr>
      <xdr:spPr>
        <a:xfrm>
          <a:off x="14020800" y="1436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27623</xdr:rowOff>
    </xdr:from>
    <xdr:to>
      <xdr:col>19</xdr:col>
      <xdr:colOff>533400</xdr:colOff>
      <xdr:row>88</xdr:row>
      <xdr:rowOff>129223</xdr:rowOff>
    </xdr:to>
    <xdr:sp macro="" textlink="">
      <xdr:nvSpPr>
        <xdr:cNvPr id="279" name="円/楕円 278"/>
        <xdr:cNvSpPr/>
      </xdr:nvSpPr>
      <xdr:spPr>
        <a:xfrm>
          <a:off x="134620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139400</xdr:rowOff>
    </xdr:from>
    <xdr:ext cx="762000" cy="259045"/>
    <xdr:sp macro="" textlink="">
      <xdr:nvSpPr>
        <xdr:cNvPr id="280" name="テキスト ボックス 279"/>
        <xdr:cNvSpPr txBox="1"/>
      </xdr:nvSpPr>
      <xdr:spPr>
        <a:xfrm>
          <a:off x="13131800" y="1488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本町は</a:t>
          </a:r>
          <a:r>
            <a:rPr kumimoji="1" lang="en-US" altLang="ja-JP" sz="1100">
              <a:latin typeface="ＭＳ Ｐゴシック"/>
            </a:rPr>
            <a:t>9</a:t>
          </a:r>
          <a:r>
            <a:rPr kumimoji="1" lang="ja-JP" altLang="en-US" sz="1100">
              <a:latin typeface="ＭＳ Ｐゴシック"/>
            </a:rPr>
            <a:t>つの有人島を有し、町の総面積も</a:t>
          </a:r>
          <a:r>
            <a:rPr kumimoji="1" lang="en-US" altLang="ja-JP" sz="1100">
              <a:solidFill>
                <a:sysClr val="windowText" lastClr="000000"/>
              </a:solidFill>
              <a:latin typeface="ＭＳ Ｐゴシック"/>
            </a:rPr>
            <a:t>334.39</a:t>
          </a:r>
          <a:r>
            <a:rPr kumimoji="1" lang="ja-JP" altLang="en-US" sz="1100">
              <a:solidFill>
                <a:sysClr val="windowText" lastClr="000000"/>
              </a:solidFill>
              <a:latin typeface="ＭＳ Ｐゴシック"/>
            </a:rPr>
            <a:t>平方キロメートル</a:t>
          </a:r>
          <a:r>
            <a:rPr kumimoji="1" lang="ja-JP" altLang="en-US" sz="1100">
              <a:latin typeface="ＭＳ Ｐゴシック"/>
            </a:rPr>
            <a:t>（県内</a:t>
          </a:r>
          <a:r>
            <a:rPr kumimoji="1" lang="en-US" altLang="ja-JP" sz="1100">
              <a:latin typeface="ＭＳ Ｐゴシック"/>
            </a:rPr>
            <a:t>1</a:t>
          </a:r>
          <a:r>
            <a:rPr kumimoji="1" lang="ja-JP" altLang="en-US" sz="1100">
              <a:latin typeface="ＭＳ Ｐゴシック"/>
            </a:rPr>
            <a:t>位）と広大であることから、類似団体と比較し、出張所や学校、保育所等の公共施設に多く配置しなければならないことから、類似団体に比べ</a:t>
          </a:r>
          <a:r>
            <a:rPr kumimoji="1" lang="en-US" altLang="ja-JP" sz="1100">
              <a:latin typeface="ＭＳ Ｐゴシック"/>
            </a:rPr>
            <a:t>10.58</a:t>
          </a:r>
          <a:r>
            <a:rPr kumimoji="1" lang="ja-JP" altLang="en-US" sz="1100">
              <a:latin typeface="ＭＳ Ｐゴシック"/>
            </a:rPr>
            <a:t>人多い</a:t>
          </a:r>
          <a:r>
            <a:rPr kumimoji="1" lang="en-US" altLang="ja-JP" sz="1100">
              <a:latin typeface="ＭＳ Ｐゴシック"/>
            </a:rPr>
            <a:t>32.33</a:t>
          </a:r>
          <a:r>
            <a:rPr kumimoji="1" lang="ja-JP" altLang="en-US" sz="1100">
              <a:latin typeface="ＭＳ Ｐゴシック"/>
            </a:rPr>
            <a:t>人となっている。これまでも集中改革プラン等による定員適正化に努めてきたが、多様な住民ニーズや新規事業により増加する事務事業の展開に必要な人員を確保しなければならないことや、町土が島嶼で集落等が広域に散在していることから、各島じま（各地域）への配置人員に係る経費負担は今後も継続していく見込みである。したがってＩＴシステムの導入・活用による事務の効率化や適正配置等による、より適切な定数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4026</xdr:rowOff>
    </xdr:from>
    <xdr:to>
      <xdr:col>24</xdr:col>
      <xdr:colOff>558800</xdr:colOff>
      <xdr:row>63</xdr:row>
      <xdr:rowOff>49873</xdr:rowOff>
    </xdr:to>
    <xdr:cxnSp macro="">
      <xdr:nvCxnSpPr>
        <xdr:cNvPr id="312" name="直線コネクタ 311"/>
        <xdr:cNvCxnSpPr/>
      </xdr:nvCxnSpPr>
      <xdr:spPr>
        <a:xfrm>
          <a:off x="16179800" y="10805376"/>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3"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158585</xdr:rowOff>
    </xdr:from>
    <xdr:to>
      <xdr:col>23</xdr:col>
      <xdr:colOff>406400</xdr:colOff>
      <xdr:row>63</xdr:row>
      <xdr:rowOff>4026</xdr:rowOff>
    </xdr:to>
    <xdr:cxnSp macro="">
      <xdr:nvCxnSpPr>
        <xdr:cNvPr id="315" name="直線コネクタ 314"/>
        <xdr:cNvCxnSpPr/>
      </xdr:nvCxnSpPr>
      <xdr:spPr>
        <a:xfrm>
          <a:off x="15290800" y="1078848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7" name="テキスト ボックス 316"/>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158585</xdr:rowOff>
    </xdr:from>
    <xdr:to>
      <xdr:col>22</xdr:col>
      <xdr:colOff>203200</xdr:colOff>
      <xdr:row>62</xdr:row>
      <xdr:rowOff>164617</xdr:rowOff>
    </xdr:to>
    <xdr:cxnSp macro="">
      <xdr:nvCxnSpPr>
        <xdr:cNvPr id="318" name="直線コネクタ 317"/>
        <xdr:cNvCxnSpPr/>
      </xdr:nvCxnSpPr>
      <xdr:spPr>
        <a:xfrm flipV="1">
          <a:off x="14401800" y="1078848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0" name="テキスト ボックス 319"/>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164617</xdr:rowOff>
    </xdr:from>
    <xdr:to>
      <xdr:col>21</xdr:col>
      <xdr:colOff>0</xdr:colOff>
      <xdr:row>63</xdr:row>
      <xdr:rowOff>10782</xdr:rowOff>
    </xdr:to>
    <xdr:cxnSp macro="">
      <xdr:nvCxnSpPr>
        <xdr:cNvPr id="321" name="直線コネクタ 320"/>
        <xdr:cNvCxnSpPr/>
      </xdr:nvCxnSpPr>
      <xdr:spPr>
        <a:xfrm flipV="1">
          <a:off x="13512800" y="10794517"/>
          <a:ext cx="8890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3" name="テキスト ボックス 322"/>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5" name="テキスト ボックス 324"/>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170523</xdr:rowOff>
    </xdr:from>
    <xdr:to>
      <xdr:col>24</xdr:col>
      <xdr:colOff>609600</xdr:colOff>
      <xdr:row>63</xdr:row>
      <xdr:rowOff>100673</xdr:rowOff>
    </xdr:to>
    <xdr:sp macro="" textlink="">
      <xdr:nvSpPr>
        <xdr:cNvPr id="331" name="円/楕円 330"/>
        <xdr:cNvSpPr/>
      </xdr:nvSpPr>
      <xdr:spPr>
        <a:xfrm>
          <a:off x="16967200" y="1080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142600</xdr:rowOff>
    </xdr:from>
    <xdr:ext cx="762000" cy="259045"/>
    <xdr:sp macro="" textlink="">
      <xdr:nvSpPr>
        <xdr:cNvPr id="332" name="定員管理の状況該当値テキスト"/>
        <xdr:cNvSpPr txBox="1"/>
      </xdr:nvSpPr>
      <xdr:spPr>
        <a:xfrm>
          <a:off x="17106900" y="1077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32.33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124676</xdr:rowOff>
    </xdr:from>
    <xdr:to>
      <xdr:col>23</xdr:col>
      <xdr:colOff>457200</xdr:colOff>
      <xdr:row>63</xdr:row>
      <xdr:rowOff>54826</xdr:rowOff>
    </xdr:to>
    <xdr:sp macro="" textlink="">
      <xdr:nvSpPr>
        <xdr:cNvPr id="333" name="円/楕円 332"/>
        <xdr:cNvSpPr/>
      </xdr:nvSpPr>
      <xdr:spPr>
        <a:xfrm>
          <a:off x="16129000" y="1075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39603</xdr:rowOff>
    </xdr:from>
    <xdr:ext cx="736600" cy="259045"/>
    <xdr:sp macro="" textlink="">
      <xdr:nvSpPr>
        <xdr:cNvPr id="334" name="テキスト ボックス 333"/>
        <xdr:cNvSpPr txBox="1"/>
      </xdr:nvSpPr>
      <xdr:spPr>
        <a:xfrm>
          <a:off x="15798800" y="1084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107785</xdr:rowOff>
    </xdr:from>
    <xdr:to>
      <xdr:col>22</xdr:col>
      <xdr:colOff>254000</xdr:colOff>
      <xdr:row>63</xdr:row>
      <xdr:rowOff>37935</xdr:rowOff>
    </xdr:to>
    <xdr:sp macro="" textlink="">
      <xdr:nvSpPr>
        <xdr:cNvPr id="335" name="円/楕円 334"/>
        <xdr:cNvSpPr/>
      </xdr:nvSpPr>
      <xdr:spPr>
        <a:xfrm>
          <a:off x="15240000" y="107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22712</xdr:rowOff>
    </xdr:from>
    <xdr:ext cx="762000" cy="259045"/>
    <xdr:sp macro="" textlink="">
      <xdr:nvSpPr>
        <xdr:cNvPr id="336" name="テキスト ボックス 335"/>
        <xdr:cNvSpPr txBox="1"/>
      </xdr:nvSpPr>
      <xdr:spPr>
        <a:xfrm>
          <a:off x="14909800" y="1082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113817</xdr:rowOff>
    </xdr:from>
    <xdr:to>
      <xdr:col>21</xdr:col>
      <xdr:colOff>50800</xdr:colOff>
      <xdr:row>63</xdr:row>
      <xdr:rowOff>43967</xdr:rowOff>
    </xdr:to>
    <xdr:sp macro="" textlink="">
      <xdr:nvSpPr>
        <xdr:cNvPr id="337" name="円/楕円 336"/>
        <xdr:cNvSpPr/>
      </xdr:nvSpPr>
      <xdr:spPr>
        <a:xfrm>
          <a:off x="14351000" y="1074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28744</xdr:rowOff>
    </xdr:from>
    <xdr:ext cx="762000" cy="259045"/>
    <xdr:sp macro="" textlink="">
      <xdr:nvSpPr>
        <xdr:cNvPr id="338" name="テキスト ボックス 337"/>
        <xdr:cNvSpPr txBox="1"/>
      </xdr:nvSpPr>
      <xdr:spPr>
        <a:xfrm>
          <a:off x="14020800" y="10830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131432</xdr:rowOff>
    </xdr:from>
    <xdr:to>
      <xdr:col>19</xdr:col>
      <xdr:colOff>533400</xdr:colOff>
      <xdr:row>63</xdr:row>
      <xdr:rowOff>61582</xdr:rowOff>
    </xdr:to>
    <xdr:sp macro="" textlink="">
      <xdr:nvSpPr>
        <xdr:cNvPr id="339" name="円/楕円 338"/>
        <xdr:cNvSpPr/>
      </xdr:nvSpPr>
      <xdr:spPr>
        <a:xfrm>
          <a:off x="13462000" y="1076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46359</xdr:rowOff>
    </xdr:from>
    <xdr:ext cx="762000" cy="259045"/>
    <xdr:sp macro="" textlink="">
      <xdr:nvSpPr>
        <xdr:cNvPr id="340" name="テキスト ボックス 339"/>
        <xdr:cNvSpPr txBox="1"/>
      </xdr:nvSpPr>
      <xdr:spPr>
        <a:xfrm>
          <a:off x="13131800" y="1084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a:t>
          </a:r>
          <a:r>
            <a:rPr kumimoji="1" lang="en-US" altLang="ja-JP" sz="1300">
              <a:latin typeface="ＭＳ Ｐゴシック"/>
            </a:rPr>
            <a:t>0.4</a:t>
          </a:r>
          <a:r>
            <a:rPr kumimoji="1" lang="ja-JP" altLang="en-US" sz="1300">
              <a:latin typeface="ＭＳ Ｐゴシック"/>
            </a:rPr>
            <a:t>ポイント改善し、類似団体平均（</a:t>
          </a:r>
          <a:r>
            <a:rPr kumimoji="1" lang="en-US" altLang="ja-JP" sz="1300">
              <a:latin typeface="ＭＳ Ｐゴシック"/>
            </a:rPr>
            <a:t>7.4</a:t>
          </a:r>
          <a:r>
            <a:rPr kumimoji="1" lang="ja-JP" altLang="en-US" sz="1300">
              <a:latin typeface="ＭＳ Ｐゴシック"/>
            </a:rPr>
            <a:t>％）を</a:t>
          </a:r>
          <a:r>
            <a:rPr kumimoji="1" lang="en-US" altLang="ja-JP" sz="1300">
              <a:latin typeface="ＭＳ Ｐゴシック"/>
            </a:rPr>
            <a:t>3.1</a:t>
          </a:r>
          <a:r>
            <a:rPr kumimoji="1" lang="ja-JP" altLang="en-US" sz="1300">
              <a:latin typeface="ＭＳ Ｐゴシック"/>
            </a:rPr>
            <a:t>ポイント下回った。今後においても、学校教育施設や公営住宅等の更新に係る起債が増加する事や、公営企業繰出金の増加が見込まれる事などから、住民ニーズや地域の事情に即した事業の優先度、緊急性等を的確に峻別し、また、後年度の財源措置が有利となる起債区分の選択・借入を行うなど、新規発行債の適正運用や抑制に努める。</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93218</xdr:rowOff>
    </xdr:from>
    <xdr:to>
      <xdr:col>24</xdr:col>
      <xdr:colOff>558800</xdr:colOff>
      <xdr:row>40</xdr:row>
      <xdr:rowOff>112522</xdr:rowOff>
    </xdr:to>
    <xdr:cxnSp macro="">
      <xdr:nvCxnSpPr>
        <xdr:cNvPr id="371" name="直線コネクタ 370"/>
        <xdr:cNvCxnSpPr/>
      </xdr:nvCxnSpPr>
      <xdr:spPr>
        <a:xfrm flipV="1">
          <a:off x="16179800" y="695121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2"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112522</xdr:rowOff>
    </xdr:from>
    <xdr:to>
      <xdr:col>23</xdr:col>
      <xdr:colOff>406400</xdr:colOff>
      <xdr:row>40</xdr:row>
      <xdr:rowOff>146304</xdr:rowOff>
    </xdr:to>
    <xdr:cxnSp macro="">
      <xdr:nvCxnSpPr>
        <xdr:cNvPr id="374" name="直線コネクタ 373"/>
        <xdr:cNvCxnSpPr/>
      </xdr:nvCxnSpPr>
      <xdr:spPr>
        <a:xfrm flipV="1">
          <a:off x="15290800" y="697052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6" name="テキスト ボックス 375"/>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146304</xdr:rowOff>
    </xdr:from>
    <xdr:to>
      <xdr:col>22</xdr:col>
      <xdr:colOff>203200</xdr:colOff>
      <xdr:row>41</xdr:row>
      <xdr:rowOff>42418</xdr:rowOff>
    </xdr:to>
    <xdr:cxnSp macro="">
      <xdr:nvCxnSpPr>
        <xdr:cNvPr id="377" name="直線コネクタ 376"/>
        <xdr:cNvCxnSpPr/>
      </xdr:nvCxnSpPr>
      <xdr:spPr>
        <a:xfrm flipV="1">
          <a:off x="14401800" y="700430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79" name="テキスト ボックス 378"/>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42418</xdr:rowOff>
    </xdr:from>
    <xdr:to>
      <xdr:col>21</xdr:col>
      <xdr:colOff>0</xdr:colOff>
      <xdr:row>41</xdr:row>
      <xdr:rowOff>95504</xdr:rowOff>
    </xdr:to>
    <xdr:cxnSp macro="">
      <xdr:nvCxnSpPr>
        <xdr:cNvPr id="380" name="直線コネクタ 379"/>
        <xdr:cNvCxnSpPr/>
      </xdr:nvCxnSpPr>
      <xdr:spPr>
        <a:xfrm flipV="1">
          <a:off x="13512800" y="707186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2" name="テキスト ボックス 381"/>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4" name="テキスト ボックス 383"/>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42418</xdr:rowOff>
    </xdr:from>
    <xdr:to>
      <xdr:col>24</xdr:col>
      <xdr:colOff>609600</xdr:colOff>
      <xdr:row>40</xdr:row>
      <xdr:rowOff>144018</xdr:rowOff>
    </xdr:to>
    <xdr:sp macro="" textlink="">
      <xdr:nvSpPr>
        <xdr:cNvPr id="390" name="円/楕円 389"/>
        <xdr:cNvSpPr/>
      </xdr:nvSpPr>
      <xdr:spPr>
        <a:xfrm>
          <a:off x="169672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58945</xdr:rowOff>
    </xdr:from>
    <xdr:ext cx="762000" cy="259045"/>
    <xdr:sp macro="" textlink="">
      <xdr:nvSpPr>
        <xdr:cNvPr id="391" name="公債費負担の状況該当値テキスト"/>
        <xdr:cNvSpPr txBox="1"/>
      </xdr:nvSpPr>
      <xdr:spPr>
        <a:xfrm>
          <a:off x="171069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61722</xdr:rowOff>
    </xdr:from>
    <xdr:to>
      <xdr:col>23</xdr:col>
      <xdr:colOff>457200</xdr:colOff>
      <xdr:row>40</xdr:row>
      <xdr:rowOff>163322</xdr:rowOff>
    </xdr:to>
    <xdr:sp macro="" textlink="">
      <xdr:nvSpPr>
        <xdr:cNvPr id="392" name="円/楕円 391"/>
        <xdr:cNvSpPr/>
      </xdr:nvSpPr>
      <xdr:spPr>
        <a:xfrm>
          <a:off x="16129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2049</xdr:rowOff>
    </xdr:from>
    <xdr:ext cx="736600" cy="259045"/>
    <xdr:sp macro="" textlink="">
      <xdr:nvSpPr>
        <xdr:cNvPr id="393" name="テキスト ボックス 392"/>
        <xdr:cNvSpPr txBox="1"/>
      </xdr:nvSpPr>
      <xdr:spPr>
        <a:xfrm>
          <a:off x="15798800" y="668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95504</xdr:rowOff>
    </xdr:from>
    <xdr:to>
      <xdr:col>22</xdr:col>
      <xdr:colOff>254000</xdr:colOff>
      <xdr:row>41</xdr:row>
      <xdr:rowOff>25654</xdr:rowOff>
    </xdr:to>
    <xdr:sp macro="" textlink="">
      <xdr:nvSpPr>
        <xdr:cNvPr id="394" name="円/楕円 393"/>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95" name="テキスト ボックス 394"/>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163068</xdr:rowOff>
    </xdr:from>
    <xdr:to>
      <xdr:col>21</xdr:col>
      <xdr:colOff>50800</xdr:colOff>
      <xdr:row>41</xdr:row>
      <xdr:rowOff>93218</xdr:rowOff>
    </xdr:to>
    <xdr:sp macro="" textlink="">
      <xdr:nvSpPr>
        <xdr:cNvPr id="396" name="円/楕円 395"/>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103395</xdr:rowOff>
    </xdr:from>
    <xdr:ext cx="762000" cy="259045"/>
    <xdr:sp macro="" textlink="">
      <xdr:nvSpPr>
        <xdr:cNvPr id="397" name="テキスト ボックス 396"/>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44704</xdr:rowOff>
    </xdr:from>
    <xdr:to>
      <xdr:col>19</xdr:col>
      <xdr:colOff>533400</xdr:colOff>
      <xdr:row>41</xdr:row>
      <xdr:rowOff>146304</xdr:rowOff>
    </xdr:to>
    <xdr:sp macro="" textlink="">
      <xdr:nvSpPr>
        <xdr:cNvPr id="398" name="円/楕円 397"/>
        <xdr:cNvSpPr/>
      </xdr:nvSpPr>
      <xdr:spPr>
        <a:xfrm>
          <a:off x="13462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156481</xdr:rowOff>
    </xdr:from>
    <xdr:ext cx="762000" cy="259045"/>
    <xdr:sp macro="" textlink="">
      <xdr:nvSpPr>
        <xdr:cNvPr id="399" name="テキスト ボックス 398"/>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類似団体、沖縄県平均でみても良い位置づけとなっている。</a:t>
          </a:r>
          <a:endParaRPr kumimoji="1" lang="en-US" altLang="ja-JP" sz="1300">
            <a:latin typeface="ＭＳ Ｐゴシック"/>
          </a:endParaRPr>
        </a:p>
        <a:p>
          <a:r>
            <a:rPr kumimoji="1" lang="ja-JP" altLang="en-US" sz="1300">
              <a:latin typeface="ＭＳ Ｐゴシック"/>
            </a:rPr>
            <a:t>　今後も財政調整基金や減債基金等の充当可能基金の計画的な積立や高利率の既発債残高の繰上償還による将来負担の軽減、平準化に努め、当該比率の上昇抑制を図る。</a:t>
          </a: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3" name="フローチャート : 判断 44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4" name="テキスト ボックス 44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沖縄県竹富町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4,269
4,218
334.39
6,705,733
6,230,055
358,678
3,200,711
6,301,755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年度の人件費に係る収支比率は対前年度比</a:t>
          </a:r>
          <a:r>
            <a:rPr kumimoji="1" lang="en-US" altLang="ja-JP" sz="1300">
              <a:latin typeface="ＭＳ Ｐゴシック"/>
            </a:rPr>
            <a:t>0.4</a:t>
          </a:r>
          <a:r>
            <a:rPr kumimoji="1" lang="ja-JP" altLang="en-US" sz="1300">
              <a:latin typeface="ＭＳ Ｐゴシック"/>
            </a:rPr>
            <a:t>ポイント増の</a:t>
          </a:r>
          <a:r>
            <a:rPr kumimoji="1" lang="en-US" altLang="ja-JP" sz="1300">
              <a:latin typeface="ＭＳ Ｐゴシック"/>
            </a:rPr>
            <a:t>28.3</a:t>
          </a:r>
          <a:r>
            <a:rPr kumimoji="1" lang="ja-JP" altLang="en-US" sz="1300">
              <a:latin typeface="ＭＳ Ｐゴシック"/>
            </a:rPr>
            <a:t>％と類似団体平均と比べ</a:t>
          </a:r>
          <a:r>
            <a:rPr kumimoji="1" lang="en-US" altLang="ja-JP" sz="1300">
              <a:latin typeface="ＭＳ Ｐゴシック"/>
            </a:rPr>
            <a:t>5.1</a:t>
          </a:r>
          <a:r>
            <a:rPr kumimoji="1" lang="ja-JP" altLang="en-US" sz="1300">
              <a:latin typeface="ＭＳ Ｐゴシック"/>
            </a:rPr>
            <a:t>ポイント高い水準にある。</a:t>
          </a:r>
          <a:endParaRPr kumimoji="1" lang="en-US" altLang="ja-JP" sz="1300">
            <a:latin typeface="ＭＳ Ｐゴシック"/>
          </a:endParaRPr>
        </a:p>
        <a:p>
          <a:r>
            <a:rPr kumimoji="1" lang="ja-JP" altLang="en-US" sz="1300">
              <a:latin typeface="ＭＳ Ｐゴシック"/>
            </a:rPr>
            <a:t>　主な要因として、本町は９つの有人島が広範囲におよぶ海域を隔てた町土を形成する地理的に不利な条件にあり、学校や保育所、福祉施設等の公共施設等の統廃合や複合化には限界があるため、実現可能な範囲での複合化や統廃合を図る等、人員配置の適正管理を進め関係経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30988</xdr:rowOff>
    </xdr:from>
    <xdr:to>
      <xdr:col>7</xdr:col>
      <xdr:colOff>15875</xdr:colOff>
      <xdr:row>38</xdr:row>
      <xdr:rowOff>49276</xdr:rowOff>
    </xdr:to>
    <xdr:cxnSp macro="">
      <xdr:nvCxnSpPr>
        <xdr:cNvPr id="64" name="直線コネクタ 63"/>
        <xdr:cNvCxnSpPr/>
      </xdr:nvCxnSpPr>
      <xdr:spPr>
        <a:xfrm>
          <a:off x="3987800" y="65460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30988</xdr:rowOff>
    </xdr:from>
    <xdr:to>
      <xdr:col>5</xdr:col>
      <xdr:colOff>549275</xdr:colOff>
      <xdr:row>39</xdr:row>
      <xdr:rowOff>33274</xdr:rowOff>
    </xdr:to>
    <xdr:cxnSp macro="">
      <xdr:nvCxnSpPr>
        <xdr:cNvPr id="67" name="直線コネクタ 66"/>
        <xdr:cNvCxnSpPr/>
      </xdr:nvCxnSpPr>
      <xdr:spPr>
        <a:xfrm flipV="1">
          <a:off x="3098800" y="654608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33274</xdr:rowOff>
    </xdr:from>
    <xdr:to>
      <xdr:col>4</xdr:col>
      <xdr:colOff>346075</xdr:colOff>
      <xdr:row>39</xdr:row>
      <xdr:rowOff>37846</xdr:rowOff>
    </xdr:to>
    <xdr:cxnSp macro="">
      <xdr:nvCxnSpPr>
        <xdr:cNvPr id="70" name="直線コネクタ 69"/>
        <xdr:cNvCxnSpPr/>
      </xdr:nvCxnSpPr>
      <xdr:spPr>
        <a:xfrm flipV="1">
          <a:off x="2209800" y="67198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37846</xdr:rowOff>
    </xdr:from>
    <xdr:to>
      <xdr:col>3</xdr:col>
      <xdr:colOff>142875</xdr:colOff>
      <xdr:row>39</xdr:row>
      <xdr:rowOff>56134</xdr:rowOff>
    </xdr:to>
    <xdr:cxnSp macro="">
      <xdr:nvCxnSpPr>
        <xdr:cNvPr id="73" name="直線コネクタ 72"/>
        <xdr:cNvCxnSpPr/>
      </xdr:nvCxnSpPr>
      <xdr:spPr>
        <a:xfrm flipV="1">
          <a:off x="1320800" y="67243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169926</xdr:rowOff>
    </xdr:from>
    <xdr:to>
      <xdr:col>7</xdr:col>
      <xdr:colOff>66675</xdr:colOff>
      <xdr:row>38</xdr:row>
      <xdr:rowOff>100076</xdr:rowOff>
    </xdr:to>
    <xdr:sp macro="" textlink="">
      <xdr:nvSpPr>
        <xdr:cNvPr id="83" name="円/楕円 82"/>
        <xdr:cNvSpPr/>
      </xdr:nvSpPr>
      <xdr:spPr>
        <a:xfrm>
          <a:off x="4775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142003</xdr:rowOff>
    </xdr:from>
    <xdr:ext cx="762000" cy="259045"/>
    <xdr:sp macro="" textlink="">
      <xdr:nvSpPr>
        <xdr:cNvPr id="84" name="人件費該当値テキスト"/>
        <xdr:cNvSpPr txBox="1"/>
      </xdr:nvSpPr>
      <xdr:spPr>
        <a:xfrm>
          <a:off x="4914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151638</xdr:rowOff>
    </xdr:from>
    <xdr:to>
      <xdr:col>5</xdr:col>
      <xdr:colOff>600075</xdr:colOff>
      <xdr:row>38</xdr:row>
      <xdr:rowOff>81788</xdr:rowOff>
    </xdr:to>
    <xdr:sp macro="" textlink="">
      <xdr:nvSpPr>
        <xdr:cNvPr id="85" name="円/楕円 84"/>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66565</xdr:rowOff>
    </xdr:from>
    <xdr:ext cx="736600" cy="259045"/>
    <xdr:sp macro="" textlink="">
      <xdr:nvSpPr>
        <xdr:cNvPr id="86" name="テキスト ボックス 85"/>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153924</xdr:rowOff>
    </xdr:from>
    <xdr:to>
      <xdr:col>4</xdr:col>
      <xdr:colOff>396875</xdr:colOff>
      <xdr:row>39</xdr:row>
      <xdr:rowOff>84074</xdr:rowOff>
    </xdr:to>
    <xdr:sp macro="" textlink="">
      <xdr:nvSpPr>
        <xdr:cNvPr id="87" name="円/楕円 86"/>
        <xdr:cNvSpPr/>
      </xdr:nvSpPr>
      <xdr:spPr>
        <a:xfrm>
          <a:off x="3048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68851</xdr:rowOff>
    </xdr:from>
    <xdr:ext cx="762000" cy="259045"/>
    <xdr:sp macro="" textlink="">
      <xdr:nvSpPr>
        <xdr:cNvPr id="88" name="テキスト ボックス 87"/>
        <xdr:cNvSpPr txBox="1"/>
      </xdr:nvSpPr>
      <xdr:spPr>
        <a:xfrm>
          <a:off x="2717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158496</xdr:rowOff>
    </xdr:from>
    <xdr:to>
      <xdr:col>3</xdr:col>
      <xdr:colOff>193675</xdr:colOff>
      <xdr:row>39</xdr:row>
      <xdr:rowOff>88646</xdr:rowOff>
    </xdr:to>
    <xdr:sp macro="" textlink="">
      <xdr:nvSpPr>
        <xdr:cNvPr id="89" name="円/楕円 88"/>
        <xdr:cNvSpPr/>
      </xdr:nvSpPr>
      <xdr:spPr>
        <a:xfrm>
          <a:off x="2159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73423</xdr:rowOff>
    </xdr:from>
    <xdr:ext cx="762000" cy="259045"/>
    <xdr:sp macro="" textlink="">
      <xdr:nvSpPr>
        <xdr:cNvPr id="90" name="テキスト ボックス 89"/>
        <xdr:cNvSpPr txBox="1"/>
      </xdr:nvSpPr>
      <xdr:spPr>
        <a:xfrm>
          <a:off x="1828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5334</xdr:rowOff>
    </xdr:from>
    <xdr:to>
      <xdr:col>1</xdr:col>
      <xdr:colOff>676275</xdr:colOff>
      <xdr:row>39</xdr:row>
      <xdr:rowOff>106934</xdr:rowOff>
    </xdr:to>
    <xdr:sp macro="" textlink="">
      <xdr:nvSpPr>
        <xdr:cNvPr id="91" name="円/楕円 90"/>
        <xdr:cNvSpPr/>
      </xdr:nvSpPr>
      <xdr:spPr>
        <a:xfrm>
          <a:off x="1270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91711</xdr:rowOff>
    </xdr:from>
    <xdr:ext cx="762000" cy="259045"/>
    <xdr:sp macro="" textlink="">
      <xdr:nvSpPr>
        <xdr:cNvPr id="92" name="テキスト ボックス 91"/>
        <xdr:cNvSpPr txBox="1"/>
      </xdr:nvSpPr>
      <xdr:spPr>
        <a:xfrm>
          <a:off x="939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前年度より</a:t>
          </a:r>
          <a:r>
            <a:rPr kumimoji="1" lang="en-US" altLang="ja-JP" sz="1100">
              <a:latin typeface="ＭＳ Ｐゴシック"/>
            </a:rPr>
            <a:t>2.0</a:t>
          </a:r>
          <a:r>
            <a:rPr kumimoji="1" lang="ja-JP" altLang="en-US" sz="1100">
              <a:latin typeface="ＭＳ Ｐゴシック"/>
            </a:rPr>
            <a:t>ポイント減少し、類似団体平均</a:t>
          </a:r>
          <a:r>
            <a:rPr kumimoji="1" lang="en-US" altLang="ja-JP" sz="1100">
              <a:latin typeface="ＭＳ Ｐゴシック"/>
            </a:rPr>
            <a:t>14.3</a:t>
          </a:r>
          <a:r>
            <a:rPr kumimoji="1" lang="ja-JP" altLang="en-US" sz="1100">
              <a:latin typeface="ＭＳ Ｐゴシック"/>
            </a:rPr>
            <a:t>％より</a:t>
          </a:r>
          <a:r>
            <a:rPr kumimoji="1" lang="en-US" altLang="ja-JP" sz="1100">
              <a:latin typeface="ＭＳ Ｐゴシック"/>
            </a:rPr>
            <a:t>9.7</a:t>
          </a:r>
          <a:r>
            <a:rPr kumimoji="1" lang="ja-JP" altLang="en-US" sz="1100">
              <a:latin typeface="ＭＳ Ｐゴシック"/>
            </a:rPr>
            <a:t>ポイント高い</a:t>
          </a:r>
          <a:r>
            <a:rPr kumimoji="1" lang="en-US" altLang="ja-JP" sz="1100">
              <a:latin typeface="ＭＳ Ｐゴシック"/>
            </a:rPr>
            <a:t>24.0</a:t>
          </a:r>
          <a:r>
            <a:rPr kumimoji="1" lang="ja-JP" altLang="en-US" sz="1100">
              <a:latin typeface="ＭＳ Ｐゴシック"/>
            </a:rPr>
            <a:t>％と全国平均及び沖縄県平均より大きく上回り、類似団体内の最大値となっている。</a:t>
          </a:r>
          <a:endParaRPr kumimoji="1" lang="en-US" altLang="ja-JP" sz="1100">
            <a:latin typeface="ＭＳ Ｐゴシック"/>
          </a:endParaRPr>
        </a:p>
        <a:p>
          <a:r>
            <a:rPr kumimoji="1" lang="ja-JP" altLang="en-US" sz="1100">
              <a:latin typeface="ＭＳ Ｐゴシック"/>
            </a:rPr>
            <a:t>　主な要因としては、多種多様な地域住民ニーズへの対応及び新たな制度等による事業展開により、これら事業に係る賃金職員の増員が要因として挙げられる。また、行政区域外に庁舎を置き、町内への業務（渡航）全てに旅費が発生することから、類似団体に比べ多額となる旅費については、今後も船会社との協議による運賃特別軽減を継続するなど経費削減に努める。</a:t>
          </a:r>
          <a:endParaRPr kumimoji="1" lang="en-US" altLang="ja-JP" sz="11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113284</xdr:rowOff>
    </xdr:from>
    <xdr:to>
      <xdr:col>24</xdr:col>
      <xdr:colOff>31750</xdr:colOff>
      <xdr:row>19</xdr:row>
      <xdr:rowOff>138430</xdr:rowOff>
    </xdr:to>
    <xdr:cxnSp macro="">
      <xdr:nvCxnSpPr>
        <xdr:cNvPr id="117" name="直線コネクタ 116"/>
        <xdr:cNvCxnSpPr/>
      </xdr:nvCxnSpPr>
      <xdr:spPr>
        <a:xfrm flipV="1">
          <a:off x="16510000" y="2513584"/>
          <a:ext cx="0" cy="882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110507</xdr:rowOff>
    </xdr:from>
    <xdr:ext cx="762000" cy="259045"/>
    <xdr:sp macro="" textlink="">
      <xdr:nvSpPr>
        <xdr:cNvPr id="118" name="物件費最小値テキスト"/>
        <xdr:cNvSpPr txBox="1"/>
      </xdr:nvSpPr>
      <xdr:spPr>
        <a:xfrm>
          <a:off x="16598900" y="336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19</xdr:row>
      <xdr:rowOff>138430</xdr:rowOff>
    </xdr:from>
    <xdr:to>
      <xdr:col>24</xdr:col>
      <xdr:colOff>120650</xdr:colOff>
      <xdr:row>19</xdr:row>
      <xdr:rowOff>138430</xdr:rowOff>
    </xdr:to>
    <xdr:cxnSp macro="">
      <xdr:nvCxnSpPr>
        <xdr:cNvPr id="119" name="直線コネクタ 118"/>
        <xdr:cNvCxnSpPr/>
      </xdr:nvCxnSpPr>
      <xdr:spPr>
        <a:xfrm>
          <a:off x="16421100" y="339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28211</xdr:rowOff>
    </xdr:from>
    <xdr:ext cx="762000" cy="259045"/>
    <xdr:sp macro="" textlink="">
      <xdr:nvSpPr>
        <xdr:cNvPr id="120" name="物件費最大値テキスト"/>
        <xdr:cNvSpPr txBox="1"/>
      </xdr:nvSpPr>
      <xdr:spPr>
        <a:xfrm>
          <a:off x="16598900" y="22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14</xdr:row>
      <xdr:rowOff>113284</xdr:rowOff>
    </xdr:from>
    <xdr:to>
      <xdr:col>24</xdr:col>
      <xdr:colOff>120650</xdr:colOff>
      <xdr:row>14</xdr:row>
      <xdr:rowOff>113284</xdr:rowOff>
    </xdr:to>
    <xdr:cxnSp macro="">
      <xdr:nvCxnSpPr>
        <xdr:cNvPr id="121" name="直線コネクタ 120"/>
        <xdr:cNvCxnSpPr/>
      </xdr:nvCxnSpPr>
      <xdr:spPr>
        <a:xfrm>
          <a:off x="16421100" y="251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138430</xdr:rowOff>
    </xdr:from>
    <xdr:to>
      <xdr:col>24</xdr:col>
      <xdr:colOff>31750</xdr:colOff>
      <xdr:row>20</xdr:row>
      <xdr:rowOff>58420</xdr:rowOff>
    </xdr:to>
    <xdr:cxnSp macro="">
      <xdr:nvCxnSpPr>
        <xdr:cNvPr id="122" name="直線コネクタ 121"/>
        <xdr:cNvCxnSpPr/>
      </xdr:nvCxnSpPr>
      <xdr:spPr>
        <a:xfrm flipV="1">
          <a:off x="15671800" y="33959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3573</xdr:rowOff>
    </xdr:from>
    <xdr:ext cx="762000" cy="259045"/>
    <xdr:sp macro="" textlink="">
      <xdr:nvSpPr>
        <xdr:cNvPr id="123" name="物件費平均値テキスト"/>
        <xdr:cNvSpPr txBox="1"/>
      </xdr:nvSpPr>
      <xdr:spPr>
        <a:xfrm>
          <a:off x="16598900" y="2746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158496</xdr:rowOff>
    </xdr:from>
    <xdr:to>
      <xdr:col>24</xdr:col>
      <xdr:colOff>82550</xdr:colOff>
      <xdr:row>17</xdr:row>
      <xdr:rowOff>88646</xdr:rowOff>
    </xdr:to>
    <xdr:sp macro="" textlink="">
      <xdr:nvSpPr>
        <xdr:cNvPr id="124" name="フローチャート : 判断 123"/>
        <xdr:cNvSpPr/>
      </xdr:nvSpPr>
      <xdr:spPr>
        <a:xfrm>
          <a:off x="164592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3556</xdr:rowOff>
    </xdr:from>
    <xdr:to>
      <xdr:col>22</xdr:col>
      <xdr:colOff>565150</xdr:colOff>
      <xdr:row>20</xdr:row>
      <xdr:rowOff>58420</xdr:rowOff>
    </xdr:to>
    <xdr:cxnSp macro="">
      <xdr:nvCxnSpPr>
        <xdr:cNvPr id="125" name="直線コネクタ 124"/>
        <xdr:cNvCxnSpPr/>
      </xdr:nvCxnSpPr>
      <xdr:spPr>
        <a:xfrm>
          <a:off x="14782800" y="34325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140208</xdr:rowOff>
    </xdr:from>
    <xdr:to>
      <xdr:col>22</xdr:col>
      <xdr:colOff>615950</xdr:colOff>
      <xdr:row>17</xdr:row>
      <xdr:rowOff>70358</xdr:rowOff>
    </xdr:to>
    <xdr:sp macro="" textlink="">
      <xdr:nvSpPr>
        <xdr:cNvPr id="126" name="フローチャート :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80535</xdr:rowOff>
    </xdr:from>
    <xdr:ext cx="736600" cy="259045"/>
    <xdr:sp macro="" textlink="">
      <xdr:nvSpPr>
        <xdr:cNvPr id="127" name="テキスト ボックス 126"/>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168148</xdr:rowOff>
    </xdr:from>
    <xdr:to>
      <xdr:col>21</xdr:col>
      <xdr:colOff>361950</xdr:colOff>
      <xdr:row>20</xdr:row>
      <xdr:rowOff>3556</xdr:rowOff>
    </xdr:to>
    <xdr:cxnSp macro="">
      <xdr:nvCxnSpPr>
        <xdr:cNvPr id="128" name="直線コネクタ 127"/>
        <xdr:cNvCxnSpPr/>
      </xdr:nvCxnSpPr>
      <xdr:spPr>
        <a:xfrm>
          <a:off x="13893800" y="325424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144780</xdr:rowOff>
    </xdr:from>
    <xdr:to>
      <xdr:col>21</xdr:col>
      <xdr:colOff>412750</xdr:colOff>
      <xdr:row>17</xdr:row>
      <xdr:rowOff>74930</xdr:rowOff>
    </xdr:to>
    <xdr:sp macro="" textlink="">
      <xdr:nvSpPr>
        <xdr:cNvPr id="129" name="フローチャート :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85107</xdr:rowOff>
    </xdr:from>
    <xdr:ext cx="762000" cy="259045"/>
    <xdr:sp macro="" textlink="">
      <xdr:nvSpPr>
        <xdr:cNvPr id="130" name="テキスト ボックス 129"/>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140716</xdr:rowOff>
    </xdr:from>
    <xdr:to>
      <xdr:col>20</xdr:col>
      <xdr:colOff>158750</xdr:colOff>
      <xdr:row>18</xdr:row>
      <xdr:rowOff>168148</xdr:rowOff>
    </xdr:to>
    <xdr:cxnSp macro="">
      <xdr:nvCxnSpPr>
        <xdr:cNvPr id="131" name="直線コネクタ 130"/>
        <xdr:cNvCxnSpPr/>
      </xdr:nvCxnSpPr>
      <xdr:spPr>
        <a:xfrm>
          <a:off x="13004800" y="32268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34815</xdr:rowOff>
    </xdr:from>
    <xdr:ext cx="762000" cy="259045"/>
    <xdr:sp macro="" textlink="">
      <xdr:nvSpPr>
        <xdr:cNvPr id="133" name="テキスト ボックス 132"/>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5" name="テキスト ボックス 134"/>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87630</xdr:rowOff>
    </xdr:from>
    <xdr:to>
      <xdr:col>24</xdr:col>
      <xdr:colOff>82550</xdr:colOff>
      <xdr:row>20</xdr:row>
      <xdr:rowOff>17780</xdr:rowOff>
    </xdr:to>
    <xdr:sp macro="" textlink="">
      <xdr:nvSpPr>
        <xdr:cNvPr id="141" name="円/楕円 140"/>
        <xdr:cNvSpPr/>
      </xdr:nvSpPr>
      <xdr:spPr>
        <a:xfrm>
          <a:off x="164592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167657</xdr:rowOff>
    </xdr:from>
    <xdr:ext cx="762000" cy="259045"/>
    <xdr:sp macro="" textlink="">
      <xdr:nvSpPr>
        <xdr:cNvPr id="142" name="物件費該当値テキスト"/>
        <xdr:cNvSpPr txBox="1"/>
      </xdr:nvSpPr>
      <xdr:spPr>
        <a:xfrm>
          <a:off x="16598900" y="325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7620</xdr:rowOff>
    </xdr:from>
    <xdr:to>
      <xdr:col>22</xdr:col>
      <xdr:colOff>615950</xdr:colOff>
      <xdr:row>20</xdr:row>
      <xdr:rowOff>109220</xdr:rowOff>
    </xdr:to>
    <xdr:sp macro="" textlink="">
      <xdr:nvSpPr>
        <xdr:cNvPr id="143" name="円/楕円 142"/>
        <xdr:cNvSpPr/>
      </xdr:nvSpPr>
      <xdr:spPr>
        <a:xfrm>
          <a:off x="15621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93997</xdr:rowOff>
    </xdr:from>
    <xdr:ext cx="736600" cy="259045"/>
    <xdr:sp macro="" textlink="">
      <xdr:nvSpPr>
        <xdr:cNvPr id="144" name="テキスト ボックス 143"/>
        <xdr:cNvSpPr txBox="1"/>
      </xdr:nvSpPr>
      <xdr:spPr>
        <a:xfrm>
          <a:off x="15290800" y="352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124206</xdr:rowOff>
    </xdr:from>
    <xdr:to>
      <xdr:col>21</xdr:col>
      <xdr:colOff>412750</xdr:colOff>
      <xdr:row>20</xdr:row>
      <xdr:rowOff>54356</xdr:rowOff>
    </xdr:to>
    <xdr:sp macro="" textlink="">
      <xdr:nvSpPr>
        <xdr:cNvPr id="145" name="円/楕円 144"/>
        <xdr:cNvSpPr/>
      </xdr:nvSpPr>
      <xdr:spPr>
        <a:xfrm>
          <a:off x="147320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39133</xdr:rowOff>
    </xdr:from>
    <xdr:ext cx="762000" cy="259045"/>
    <xdr:sp macro="" textlink="">
      <xdr:nvSpPr>
        <xdr:cNvPr id="146" name="テキスト ボックス 145"/>
        <xdr:cNvSpPr txBox="1"/>
      </xdr:nvSpPr>
      <xdr:spPr>
        <a:xfrm>
          <a:off x="14401800" y="346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117348</xdr:rowOff>
    </xdr:from>
    <xdr:to>
      <xdr:col>20</xdr:col>
      <xdr:colOff>209550</xdr:colOff>
      <xdr:row>19</xdr:row>
      <xdr:rowOff>47498</xdr:rowOff>
    </xdr:to>
    <xdr:sp macro="" textlink="">
      <xdr:nvSpPr>
        <xdr:cNvPr id="147" name="円/楕円 146"/>
        <xdr:cNvSpPr/>
      </xdr:nvSpPr>
      <xdr:spPr>
        <a:xfrm>
          <a:off x="13843000" y="32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32275</xdr:rowOff>
    </xdr:from>
    <xdr:ext cx="762000" cy="259045"/>
    <xdr:sp macro="" textlink="">
      <xdr:nvSpPr>
        <xdr:cNvPr id="148" name="テキスト ボックス 147"/>
        <xdr:cNvSpPr txBox="1"/>
      </xdr:nvSpPr>
      <xdr:spPr>
        <a:xfrm>
          <a:off x="13512800" y="328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89916</xdr:rowOff>
    </xdr:from>
    <xdr:to>
      <xdr:col>19</xdr:col>
      <xdr:colOff>6350</xdr:colOff>
      <xdr:row>19</xdr:row>
      <xdr:rowOff>20066</xdr:rowOff>
    </xdr:to>
    <xdr:sp macro="" textlink="">
      <xdr:nvSpPr>
        <xdr:cNvPr id="149" name="円/楕円 148"/>
        <xdr:cNvSpPr/>
      </xdr:nvSpPr>
      <xdr:spPr>
        <a:xfrm>
          <a:off x="12954000" y="31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4843</xdr:rowOff>
    </xdr:from>
    <xdr:ext cx="762000" cy="259045"/>
    <xdr:sp macro="" textlink="">
      <xdr:nvSpPr>
        <xdr:cNvPr id="150" name="テキスト ボックス 149"/>
        <xdr:cNvSpPr txBox="1"/>
      </xdr:nvSpPr>
      <xdr:spPr>
        <a:xfrm>
          <a:off x="12623800" y="326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a:t>
          </a:r>
          <a:r>
            <a:rPr kumimoji="1" lang="en-US" altLang="ja-JP" sz="1300">
              <a:latin typeface="ＭＳ Ｐゴシック"/>
            </a:rPr>
            <a:t>0.5</a:t>
          </a:r>
          <a:r>
            <a:rPr kumimoji="1" lang="ja-JP" altLang="en-US" sz="1300">
              <a:latin typeface="ＭＳ Ｐゴシック"/>
            </a:rPr>
            <a:t>ポイントの増となり、類似団体平均を</a:t>
          </a:r>
          <a:r>
            <a:rPr kumimoji="1" lang="en-US" altLang="ja-JP" sz="1300">
              <a:latin typeface="ＭＳ Ｐゴシック"/>
            </a:rPr>
            <a:t>0.3</a:t>
          </a:r>
          <a:r>
            <a:rPr kumimoji="1" lang="ja-JP" altLang="en-US" sz="1300">
              <a:latin typeface="ＭＳ Ｐゴシック"/>
            </a:rPr>
            <a:t>ポイント下回る</a:t>
          </a:r>
          <a:r>
            <a:rPr kumimoji="1" lang="en-US" altLang="ja-JP" sz="1300">
              <a:latin typeface="ＭＳ Ｐゴシック"/>
            </a:rPr>
            <a:t>2.5</a:t>
          </a:r>
          <a:r>
            <a:rPr kumimoji="1" lang="ja-JP" altLang="en-US" sz="1300">
              <a:latin typeface="ＭＳ Ｐゴシック"/>
            </a:rPr>
            <a:t>％となった。昨年に引き続き、全国平均及び沖縄県平均を大きく下回り、本町財政を圧迫する状況に至っていないが、本土や本島に比べ離島・島嶼における住民福祉サービスの格差是正や離島の生活において真に必要とする各種福祉施策については積極的に行政サービスの具現化・拡充を図っていく必要があ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79" name="直線コネクタ 178"/>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0"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1" name="直線コネクタ 180"/>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2"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3" name="直線コネクタ 182"/>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55</xdr:row>
      <xdr:rowOff>4535</xdr:rowOff>
    </xdr:to>
    <xdr:cxnSp macro="">
      <xdr:nvCxnSpPr>
        <xdr:cNvPr id="184" name="直線コネクタ 183"/>
        <xdr:cNvCxnSpPr/>
      </xdr:nvCxnSpPr>
      <xdr:spPr>
        <a:xfrm>
          <a:off x="3987800" y="93526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5"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6" name="フローチャート : 判断 185"/>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55</xdr:row>
      <xdr:rowOff>4535</xdr:rowOff>
    </xdr:to>
    <xdr:cxnSp macro="">
      <xdr:nvCxnSpPr>
        <xdr:cNvPr id="187" name="直線コネクタ 186"/>
        <xdr:cNvCxnSpPr/>
      </xdr:nvCxnSpPr>
      <xdr:spPr>
        <a:xfrm flipV="1">
          <a:off x="3098800" y="93526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88" name="フローチャート : 判断 187"/>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89" name="テキスト ボックス 188"/>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55</xdr:row>
      <xdr:rowOff>4535</xdr:rowOff>
    </xdr:to>
    <xdr:cxnSp macro="">
      <xdr:nvCxnSpPr>
        <xdr:cNvPr id="190" name="直線コネクタ 189"/>
        <xdr:cNvCxnSpPr/>
      </xdr:nvCxnSpPr>
      <xdr:spPr>
        <a:xfrm>
          <a:off x="2209800" y="93526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1" name="フローチャート : 判断 190"/>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2" name="テキスト ボックス 191"/>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54</xdr:row>
      <xdr:rowOff>94343</xdr:rowOff>
    </xdr:to>
    <xdr:cxnSp macro="">
      <xdr:nvCxnSpPr>
        <xdr:cNvPr id="193" name="直線コネクタ 192"/>
        <xdr:cNvCxnSpPr/>
      </xdr:nvCxnSpPr>
      <xdr:spPr>
        <a:xfrm>
          <a:off x="1320800" y="92383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4" name="フローチャート : 判断 193"/>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5" name="テキスト ボックス 194"/>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203" name="円/楕円 202"/>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141712</xdr:rowOff>
    </xdr:from>
    <xdr:ext cx="762000" cy="259045"/>
    <xdr:sp macro="" textlink="">
      <xdr:nvSpPr>
        <xdr:cNvPr id="204"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05" name="円/楕円 204"/>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06" name="テキスト ボックス 205"/>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07" name="円/楕円 206"/>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08" name="テキスト ボックス 207"/>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09" name="円/楕円 208"/>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0" name="テキスト ボックス 209"/>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100693</xdr:rowOff>
    </xdr:from>
    <xdr:to>
      <xdr:col>1</xdr:col>
      <xdr:colOff>676275</xdr:colOff>
      <xdr:row>54</xdr:row>
      <xdr:rowOff>30843</xdr:rowOff>
    </xdr:to>
    <xdr:sp macro="" textlink="">
      <xdr:nvSpPr>
        <xdr:cNvPr id="211" name="円/楕円 210"/>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41020</xdr:rowOff>
    </xdr:from>
    <xdr:ext cx="762000" cy="259045"/>
    <xdr:sp macro="" textlink="">
      <xdr:nvSpPr>
        <xdr:cNvPr id="212" name="テキスト ボックス 211"/>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その他に係る比率は前年度比</a:t>
          </a:r>
          <a:r>
            <a:rPr kumimoji="1" lang="en-US" altLang="ja-JP" sz="1300">
              <a:latin typeface="ＭＳ Ｐゴシック"/>
            </a:rPr>
            <a:t>0.5</a:t>
          </a:r>
          <a:r>
            <a:rPr kumimoji="1" lang="ja-JP" altLang="en-US" sz="1300">
              <a:latin typeface="ＭＳ Ｐゴシック"/>
            </a:rPr>
            <a:t>ポイント増の</a:t>
          </a:r>
          <a:r>
            <a:rPr kumimoji="1" lang="en-US" altLang="ja-JP" sz="1300">
              <a:latin typeface="ＭＳ Ｐゴシック"/>
            </a:rPr>
            <a:t>4.0</a:t>
          </a:r>
          <a:r>
            <a:rPr kumimoji="1" lang="ja-JP" altLang="en-US" sz="1300">
              <a:latin typeface="ＭＳ Ｐゴシック"/>
            </a:rPr>
            <a:t>％となり、類似団体平均</a:t>
          </a:r>
          <a:r>
            <a:rPr kumimoji="1" lang="en-US" altLang="ja-JP" sz="1300">
              <a:latin typeface="ＭＳ Ｐゴシック"/>
            </a:rPr>
            <a:t>11.0%</a:t>
          </a:r>
          <a:r>
            <a:rPr kumimoji="1" lang="ja-JP" altLang="en-US" sz="1300">
              <a:latin typeface="ＭＳ Ｐゴシック"/>
            </a:rPr>
            <a:t>より△</a:t>
          </a:r>
          <a:r>
            <a:rPr kumimoji="1" lang="en-US" altLang="ja-JP" sz="1300">
              <a:latin typeface="ＭＳ Ｐゴシック"/>
            </a:rPr>
            <a:t>7.0</a:t>
          </a:r>
          <a:r>
            <a:rPr kumimoji="1" lang="ja-JP" altLang="en-US" sz="1300">
              <a:latin typeface="ＭＳ Ｐゴシック"/>
            </a:rPr>
            <a:t>ポイントとなった。</a:t>
          </a:r>
          <a:endParaRPr kumimoji="1" lang="en-US" altLang="ja-JP" sz="1300">
            <a:latin typeface="ＭＳ Ｐゴシック"/>
          </a:endParaRPr>
        </a:p>
        <a:p>
          <a:r>
            <a:rPr kumimoji="1" lang="ja-JP" altLang="en-US" sz="1300">
              <a:latin typeface="ＭＳ Ｐゴシック"/>
            </a:rPr>
            <a:t>　前年度に比べ増加した要因は、積立金及び貸付金の増額があげられます。</a:t>
          </a:r>
          <a:endParaRPr kumimoji="1" lang="en-US" altLang="ja-JP" sz="1300">
            <a:latin typeface="ＭＳ Ｐゴシック"/>
          </a:endParaRPr>
        </a:p>
        <a:p>
          <a:r>
            <a:rPr kumimoji="1" lang="ja-JP" altLang="en-US" sz="1300">
              <a:latin typeface="ＭＳ Ｐゴシック"/>
            </a:rPr>
            <a:t>　繰出金については減少しているものの、基準外の赤字補填的な繰出となっていることから、独立採算の原則に立った料金改正（引き上げ）等による健全化、企業運営の適正化を図る。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37" name="直線コネクタ 236"/>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38"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39" name="直線コネクタ 238"/>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0"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1" name="直線コネクタ 240"/>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58420</xdr:rowOff>
    </xdr:from>
    <xdr:to>
      <xdr:col>24</xdr:col>
      <xdr:colOff>31750</xdr:colOff>
      <xdr:row>54</xdr:row>
      <xdr:rowOff>81280</xdr:rowOff>
    </xdr:to>
    <xdr:cxnSp macro="">
      <xdr:nvCxnSpPr>
        <xdr:cNvPr id="242" name="直線コネクタ 241"/>
        <xdr:cNvCxnSpPr/>
      </xdr:nvCxnSpPr>
      <xdr:spPr>
        <a:xfrm>
          <a:off x="15671800" y="9316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3"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4" name="フローチャート : 判断 243"/>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58420</xdr:rowOff>
    </xdr:from>
    <xdr:to>
      <xdr:col>22</xdr:col>
      <xdr:colOff>565150</xdr:colOff>
      <xdr:row>54</xdr:row>
      <xdr:rowOff>67564</xdr:rowOff>
    </xdr:to>
    <xdr:cxnSp macro="">
      <xdr:nvCxnSpPr>
        <xdr:cNvPr id="245" name="直線コネクタ 244"/>
        <xdr:cNvCxnSpPr/>
      </xdr:nvCxnSpPr>
      <xdr:spPr>
        <a:xfrm flipV="1">
          <a:off x="14782800" y="93167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6" name="フローチャート : 判断 245"/>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47" name="テキスト ボックス 246"/>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58420</xdr:rowOff>
    </xdr:from>
    <xdr:to>
      <xdr:col>21</xdr:col>
      <xdr:colOff>361950</xdr:colOff>
      <xdr:row>54</xdr:row>
      <xdr:rowOff>67564</xdr:rowOff>
    </xdr:to>
    <xdr:cxnSp macro="">
      <xdr:nvCxnSpPr>
        <xdr:cNvPr id="248" name="直線コネクタ 247"/>
        <xdr:cNvCxnSpPr/>
      </xdr:nvCxnSpPr>
      <xdr:spPr>
        <a:xfrm>
          <a:off x="13893800" y="93167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49" name="フローチャート : 判断 248"/>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0" name="テキスト ボックス 249"/>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49276</xdr:rowOff>
    </xdr:from>
    <xdr:to>
      <xdr:col>20</xdr:col>
      <xdr:colOff>158750</xdr:colOff>
      <xdr:row>54</xdr:row>
      <xdr:rowOff>58420</xdr:rowOff>
    </xdr:to>
    <xdr:cxnSp macro="">
      <xdr:nvCxnSpPr>
        <xdr:cNvPr id="251" name="直線コネクタ 250"/>
        <xdr:cNvCxnSpPr/>
      </xdr:nvCxnSpPr>
      <xdr:spPr>
        <a:xfrm>
          <a:off x="13004800" y="93075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2" name="フローチャート : 判断 251"/>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3" name="テキスト ボックス 252"/>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4" name="フローチャート : 判断 253"/>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5" name="テキスト ボックス 254"/>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30480</xdr:rowOff>
    </xdr:from>
    <xdr:to>
      <xdr:col>24</xdr:col>
      <xdr:colOff>82550</xdr:colOff>
      <xdr:row>54</xdr:row>
      <xdr:rowOff>132080</xdr:rowOff>
    </xdr:to>
    <xdr:sp macro="" textlink="">
      <xdr:nvSpPr>
        <xdr:cNvPr id="261" name="円/楕円 260"/>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47007</xdr:rowOff>
    </xdr:from>
    <xdr:ext cx="762000" cy="259045"/>
    <xdr:sp macro="" textlink="">
      <xdr:nvSpPr>
        <xdr:cNvPr id="262" name="その他該当値テキスト"/>
        <xdr:cNvSpPr txBox="1"/>
      </xdr:nvSpPr>
      <xdr:spPr>
        <a:xfrm>
          <a:off x="16598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xdr:rowOff>
    </xdr:from>
    <xdr:to>
      <xdr:col>22</xdr:col>
      <xdr:colOff>615950</xdr:colOff>
      <xdr:row>54</xdr:row>
      <xdr:rowOff>109220</xdr:rowOff>
    </xdr:to>
    <xdr:sp macro="" textlink="">
      <xdr:nvSpPr>
        <xdr:cNvPr id="263" name="円/楕円 262"/>
        <xdr:cNvSpPr/>
      </xdr:nvSpPr>
      <xdr:spPr>
        <a:xfrm>
          <a:off x="15621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119397</xdr:rowOff>
    </xdr:from>
    <xdr:ext cx="736600" cy="259045"/>
    <xdr:sp macro="" textlink="">
      <xdr:nvSpPr>
        <xdr:cNvPr id="264" name="テキスト ボックス 263"/>
        <xdr:cNvSpPr txBox="1"/>
      </xdr:nvSpPr>
      <xdr:spPr>
        <a:xfrm>
          <a:off x="15290800" y="90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16764</xdr:rowOff>
    </xdr:from>
    <xdr:to>
      <xdr:col>21</xdr:col>
      <xdr:colOff>412750</xdr:colOff>
      <xdr:row>54</xdr:row>
      <xdr:rowOff>118364</xdr:rowOff>
    </xdr:to>
    <xdr:sp macro="" textlink="">
      <xdr:nvSpPr>
        <xdr:cNvPr id="265" name="円/楕円 264"/>
        <xdr:cNvSpPr/>
      </xdr:nvSpPr>
      <xdr:spPr>
        <a:xfrm>
          <a:off x="14732000" y="92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128541</xdr:rowOff>
    </xdr:from>
    <xdr:ext cx="762000" cy="259045"/>
    <xdr:sp macro="" textlink="">
      <xdr:nvSpPr>
        <xdr:cNvPr id="266" name="テキスト ボックス 265"/>
        <xdr:cNvSpPr txBox="1"/>
      </xdr:nvSpPr>
      <xdr:spPr>
        <a:xfrm>
          <a:off x="14401800" y="904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7620</xdr:rowOff>
    </xdr:from>
    <xdr:to>
      <xdr:col>20</xdr:col>
      <xdr:colOff>209550</xdr:colOff>
      <xdr:row>54</xdr:row>
      <xdr:rowOff>109220</xdr:rowOff>
    </xdr:to>
    <xdr:sp macro="" textlink="">
      <xdr:nvSpPr>
        <xdr:cNvPr id="267" name="円/楕円 266"/>
        <xdr:cNvSpPr/>
      </xdr:nvSpPr>
      <xdr:spPr>
        <a:xfrm>
          <a:off x="13843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119397</xdr:rowOff>
    </xdr:from>
    <xdr:ext cx="762000" cy="259045"/>
    <xdr:sp macro="" textlink="">
      <xdr:nvSpPr>
        <xdr:cNvPr id="268" name="テキスト ボックス 267"/>
        <xdr:cNvSpPr txBox="1"/>
      </xdr:nvSpPr>
      <xdr:spPr>
        <a:xfrm>
          <a:off x="13512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169926</xdr:rowOff>
    </xdr:from>
    <xdr:to>
      <xdr:col>19</xdr:col>
      <xdr:colOff>6350</xdr:colOff>
      <xdr:row>54</xdr:row>
      <xdr:rowOff>100076</xdr:rowOff>
    </xdr:to>
    <xdr:sp macro="" textlink="">
      <xdr:nvSpPr>
        <xdr:cNvPr id="269" name="円/楕円 268"/>
        <xdr:cNvSpPr/>
      </xdr:nvSpPr>
      <xdr:spPr>
        <a:xfrm>
          <a:off x="12954000" y="925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110253</xdr:rowOff>
    </xdr:from>
    <xdr:ext cx="762000" cy="259045"/>
    <xdr:sp macro="" textlink="">
      <xdr:nvSpPr>
        <xdr:cNvPr id="270" name="テキスト ボックス 269"/>
        <xdr:cNvSpPr txBox="1"/>
      </xdr:nvSpPr>
      <xdr:spPr>
        <a:xfrm>
          <a:off x="12623800" y="902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補助費等に係る収支比率は前年度比</a:t>
          </a:r>
          <a:r>
            <a:rPr kumimoji="1" lang="en-US" altLang="ja-JP" sz="1300">
              <a:latin typeface="ＭＳ Ｐゴシック"/>
            </a:rPr>
            <a:t>0.7</a:t>
          </a:r>
          <a:r>
            <a:rPr kumimoji="1" lang="ja-JP" altLang="en-US" sz="1300">
              <a:latin typeface="ＭＳ Ｐゴシック"/>
            </a:rPr>
            <a:t>ポイント増の</a:t>
          </a:r>
          <a:r>
            <a:rPr kumimoji="1" lang="en-US" altLang="ja-JP" sz="1300">
              <a:latin typeface="ＭＳ Ｐゴシック"/>
            </a:rPr>
            <a:t>3.9</a:t>
          </a:r>
          <a:r>
            <a:rPr kumimoji="1" lang="ja-JP" altLang="en-US" sz="1300">
              <a:latin typeface="ＭＳ Ｐゴシック"/>
            </a:rPr>
            <a:t>％で、類似団体平均と比べ△</a:t>
          </a:r>
          <a:r>
            <a:rPr kumimoji="1" lang="en-US" altLang="ja-JP" sz="1300">
              <a:latin typeface="ＭＳ Ｐゴシック"/>
            </a:rPr>
            <a:t>8.2</a:t>
          </a:r>
          <a:r>
            <a:rPr kumimoji="1" lang="ja-JP" altLang="en-US" sz="1300">
              <a:latin typeface="ＭＳ Ｐゴシック"/>
            </a:rPr>
            <a:t>ポイントとなった。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年度の</a:t>
          </a:r>
          <a:r>
            <a:rPr kumimoji="1" lang="en-US" altLang="ja-JP" sz="1300">
              <a:latin typeface="ＭＳ Ｐゴシック"/>
            </a:rPr>
            <a:t>2.8</a:t>
          </a:r>
          <a:r>
            <a:rPr kumimoji="1" lang="ja-JP" altLang="en-US" sz="1300">
              <a:latin typeface="ＭＳ Ｐゴシック"/>
            </a:rPr>
            <a:t>％から</a:t>
          </a:r>
          <a:r>
            <a:rPr kumimoji="1" lang="en-US" altLang="ja-JP" sz="1300">
              <a:latin typeface="ＭＳ Ｐゴシック"/>
            </a:rPr>
            <a:t>1.1</a:t>
          </a:r>
          <a:r>
            <a:rPr kumimoji="1" lang="ja-JP" altLang="en-US" sz="1300">
              <a:latin typeface="ＭＳ Ｐゴシック"/>
            </a:rPr>
            <a:t>ポイント増となるが、今後も公益性や必要性、更には費用対効果等の多面的な精査や厳正な峻別により、より適正な補助金等の支出や経費の縮減に努める。</a:t>
          </a: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5" name="直線コネクタ 294"/>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6"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297" name="直線コネクタ 296"/>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298"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299" name="直線コネクタ 298"/>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44704</xdr:rowOff>
    </xdr:from>
    <xdr:to>
      <xdr:col>24</xdr:col>
      <xdr:colOff>31750</xdr:colOff>
      <xdr:row>34</xdr:row>
      <xdr:rowOff>76708</xdr:rowOff>
    </xdr:to>
    <xdr:cxnSp macro="">
      <xdr:nvCxnSpPr>
        <xdr:cNvPr id="300" name="直線コネクタ 299"/>
        <xdr:cNvCxnSpPr/>
      </xdr:nvCxnSpPr>
      <xdr:spPr>
        <a:xfrm>
          <a:off x="15671800" y="58740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1"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44704</xdr:rowOff>
    </xdr:from>
    <xdr:to>
      <xdr:col>22</xdr:col>
      <xdr:colOff>565150</xdr:colOff>
      <xdr:row>34</xdr:row>
      <xdr:rowOff>76708</xdr:rowOff>
    </xdr:to>
    <xdr:cxnSp macro="">
      <xdr:nvCxnSpPr>
        <xdr:cNvPr id="303" name="直線コネクタ 302"/>
        <xdr:cNvCxnSpPr/>
      </xdr:nvCxnSpPr>
      <xdr:spPr>
        <a:xfrm flipV="1">
          <a:off x="14782800" y="58740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4" name="フローチャート : 判断 303"/>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5" name="テキスト ボックス 304"/>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21844</xdr:rowOff>
    </xdr:from>
    <xdr:to>
      <xdr:col>21</xdr:col>
      <xdr:colOff>361950</xdr:colOff>
      <xdr:row>34</xdr:row>
      <xdr:rowOff>76708</xdr:rowOff>
    </xdr:to>
    <xdr:cxnSp macro="">
      <xdr:nvCxnSpPr>
        <xdr:cNvPr id="306" name="直線コネクタ 305"/>
        <xdr:cNvCxnSpPr/>
      </xdr:nvCxnSpPr>
      <xdr:spPr>
        <a:xfrm>
          <a:off x="13893800" y="58511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7" name="フローチャート : 判断 306"/>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08" name="テキスト ボックス 307"/>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21844</xdr:rowOff>
    </xdr:from>
    <xdr:to>
      <xdr:col>20</xdr:col>
      <xdr:colOff>158750</xdr:colOff>
      <xdr:row>34</xdr:row>
      <xdr:rowOff>26416</xdr:rowOff>
    </xdr:to>
    <xdr:cxnSp macro="">
      <xdr:nvCxnSpPr>
        <xdr:cNvPr id="309" name="直線コネクタ 308"/>
        <xdr:cNvCxnSpPr/>
      </xdr:nvCxnSpPr>
      <xdr:spPr>
        <a:xfrm flipV="1">
          <a:off x="13004800" y="58511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0" name="フローチャート : 判断 309"/>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1" name="テキスト ボックス 310"/>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2" name="フローチャート : 判断 311"/>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3" name="テキスト ボックス 312"/>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25908</xdr:rowOff>
    </xdr:from>
    <xdr:to>
      <xdr:col>24</xdr:col>
      <xdr:colOff>82550</xdr:colOff>
      <xdr:row>34</xdr:row>
      <xdr:rowOff>127508</xdr:rowOff>
    </xdr:to>
    <xdr:sp macro="" textlink="">
      <xdr:nvSpPr>
        <xdr:cNvPr id="319" name="円/楕円 318"/>
        <xdr:cNvSpPr/>
      </xdr:nvSpPr>
      <xdr:spPr>
        <a:xfrm>
          <a:off x="164592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105935</xdr:rowOff>
    </xdr:from>
    <xdr:ext cx="762000" cy="259045"/>
    <xdr:sp macro="" textlink="">
      <xdr:nvSpPr>
        <xdr:cNvPr id="320" name="補助費等該当値テキスト"/>
        <xdr:cNvSpPr txBox="1"/>
      </xdr:nvSpPr>
      <xdr:spPr>
        <a:xfrm>
          <a:off x="16598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165354</xdr:rowOff>
    </xdr:from>
    <xdr:to>
      <xdr:col>22</xdr:col>
      <xdr:colOff>615950</xdr:colOff>
      <xdr:row>34</xdr:row>
      <xdr:rowOff>95504</xdr:rowOff>
    </xdr:to>
    <xdr:sp macro="" textlink="">
      <xdr:nvSpPr>
        <xdr:cNvPr id="321" name="円/楕円 320"/>
        <xdr:cNvSpPr/>
      </xdr:nvSpPr>
      <xdr:spPr>
        <a:xfrm>
          <a:off x="15621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105681</xdr:rowOff>
    </xdr:from>
    <xdr:ext cx="736600" cy="259045"/>
    <xdr:sp macro="" textlink="">
      <xdr:nvSpPr>
        <xdr:cNvPr id="322" name="テキスト ボックス 321"/>
        <xdr:cNvSpPr txBox="1"/>
      </xdr:nvSpPr>
      <xdr:spPr>
        <a:xfrm>
          <a:off x="15290800" y="559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25908</xdr:rowOff>
    </xdr:from>
    <xdr:to>
      <xdr:col>21</xdr:col>
      <xdr:colOff>412750</xdr:colOff>
      <xdr:row>34</xdr:row>
      <xdr:rowOff>127508</xdr:rowOff>
    </xdr:to>
    <xdr:sp macro="" textlink="">
      <xdr:nvSpPr>
        <xdr:cNvPr id="323" name="円/楕円 322"/>
        <xdr:cNvSpPr/>
      </xdr:nvSpPr>
      <xdr:spPr>
        <a:xfrm>
          <a:off x="14732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137685</xdr:rowOff>
    </xdr:from>
    <xdr:ext cx="762000" cy="259045"/>
    <xdr:sp macro="" textlink="">
      <xdr:nvSpPr>
        <xdr:cNvPr id="324" name="テキスト ボックス 323"/>
        <xdr:cNvSpPr txBox="1"/>
      </xdr:nvSpPr>
      <xdr:spPr>
        <a:xfrm>
          <a:off x="14401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142494</xdr:rowOff>
    </xdr:from>
    <xdr:to>
      <xdr:col>20</xdr:col>
      <xdr:colOff>209550</xdr:colOff>
      <xdr:row>34</xdr:row>
      <xdr:rowOff>72644</xdr:rowOff>
    </xdr:to>
    <xdr:sp macro="" textlink="">
      <xdr:nvSpPr>
        <xdr:cNvPr id="325" name="円/楕円 324"/>
        <xdr:cNvSpPr/>
      </xdr:nvSpPr>
      <xdr:spPr>
        <a:xfrm>
          <a:off x="13843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82821</xdr:rowOff>
    </xdr:from>
    <xdr:ext cx="762000" cy="259045"/>
    <xdr:sp macro="" textlink="">
      <xdr:nvSpPr>
        <xdr:cNvPr id="326" name="テキスト ボックス 325"/>
        <xdr:cNvSpPr txBox="1"/>
      </xdr:nvSpPr>
      <xdr:spPr>
        <a:xfrm>
          <a:off x="13512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147066</xdr:rowOff>
    </xdr:from>
    <xdr:to>
      <xdr:col>19</xdr:col>
      <xdr:colOff>6350</xdr:colOff>
      <xdr:row>34</xdr:row>
      <xdr:rowOff>77216</xdr:rowOff>
    </xdr:to>
    <xdr:sp macro="" textlink="">
      <xdr:nvSpPr>
        <xdr:cNvPr id="327" name="円/楕円 326"/>
        <xdr:cNvSpPr/>
      </xdr:nvSpPr>
      <xdr:spPr>
        <a:xfrm>
          <a:off x="12954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87393</xdr:rowOff>
    </xdr:from>
    <xdr:ext cx="762000" cy="259045"/>
    <xdr:sp macro="" textlink="">
      <xdr:nvSpPr>
        <xdr:cNvPr id="328" name="テキスト ボックス 327"/>
        <xdr:cNvSpPr txBox="1"/>
      </xdr:nvSpPr>
      <xdr:spPr>
        <a:xfrm>
          <a:off x="12623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公債費に係る経常収支比率は</a:t>
          </a:r>
          <a:r>
            <a:rPr kumimoji="1" lang="en-US" altLang="ja-JP" sz="1200">
              <a:latin typeface="ＭＳ Ｐゴシック"/>
            </a:rPr>
            <a:t>13.6</a:t>
          </a:r>
          <a:r>
            <a:rPr kumimoji="1" lang="ja-JP" altLang="en-US" sz="1200">
              <a:latin typeface="ＭＳ Ｐゴシック"/>
            </a:rPr>
            <a:t>％と、類似団体平均（</a:t>
          </a:r>
          <a:r>
            <a:rPr kumimoji="1" lang="en-US" altLang="ja-JP" sz="1200">
              <a:latin typeface="ＭＳ Ｐゴシック"/>
            </a:rPr>
            <a:t>17.8</a:t>
          </a:r>
          <a:r>
            <a:rPr kumimoji="1" lang="ja-JP" altLang="en-US" sz="1200">
              <a:latin typeface="ＭＳ Ｐゴシック"/>
            </a:rPr>
            <a:t>％）、全国平均（</a:t>
          </a:r>
          <a:r>
            <a:rPr kumimoji="1" lang="en-US" altLang="ja-JP" sz="1200">
              <a:latin typeface="ＭＳ Ｐゴシック"/>
            </a:rPr>
            <a:t>17.7</a:t>
          </a:r>
          <a:r>
            <a:rPr kumimoji="1" lang="ja-JP" altLang="en-US" sz="1200">
              <a:latin typeface="ＭＳ Ｐゴシック"/>
            </a:rPr>
            <a:t>％）を下回り、対前年度△</a:t>
          </a:r>
          <a:r>
            <a:rPr kumimoji="1" lang="en-US" altLang="ja-JP" sz="1200">
              <a:latin typeface="ＭＳ Ｐゴシック"/>
            </a:rPr>
            <a:t>1.8</a:t>
          </a:r>
          <a:r>
            <a:rPr kumimoji="1" lang="ja-JP" altLang="en-US" sz="1200">
              <a:latin typeface="ＭＳ Ｐゴシック"/>
            </a:rPr>
            <a:t>ポイントとなった。</a:t>
          </a:r>
          <a:endParaRPr kumimoji="1" lang="en-US" altLang="ja-JP" sz="1200">
            <a:latin typeface="ＭＳ Ｐゴシック"/>
          </a:endParaRPr>
        </a:p>
        <a:p>
          <a:r>
            <a:rPr kumimoji="1" lang="ja-JP" altLang="en-US" sz="1200">
              <a:latin typeface="ＭＳ Ｐゴシック"/>
            </a:rPr>
            <a:t>　今後も、学校・公共施設等の更新に伴う公債費の増加が見込まれることから、普通交付税措置を考慮した財政的に有利な地方債の選択による借入等、適債事業の的確な見極めや選択を行い、公債費の急激な上昇を回避するよう努める。</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5" name="直線コネクタ 354"/>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6"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57" name="直線コネクタ 356"/>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8"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59" name="直線コネクタ 358"/>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168911</xdr:rowOff>
    </xdr:from>
    <xdr:to>
      <xdr:col>7</xdr:col>
      <xdr:colOff>15875</xdr:colOff>
      <xdr:row>76</xdr:row>
      <xdr:rowOff>66039</xdr:rowOff>
    </xdr:to>
    <xdr:cxnSp macro="">
      <xdr:nvCxnSpPr>
        <xdr:cNvPr id="360" name="直線コネクタ 359"/>
        <xdr:cNvCxnSpPr/>
      </xdr:nvCxnSpPr>
      <xdr:spPr>
        <a:xfrm flipV="1">
          <a:off x="3987800" y="130276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1"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2" name="フローチャート : 判断 361"/>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153670</xdr:rowOff>
    </xdr:from>
    <xdr:to>
      <xdr:col>5</xdr:col>
      <xdr:colOff>549275</xdr:colOff>
      <xdr:row>76</xdr:row>
      <xdr:rowOff>66039</xdr:rowOff>
    </xdr:to>
    <xdr:cxnSp macro="">
      <xdr:nvCxnSpPr>
        <xdr:cNvPr id="363" name="直線コネクタ 362"/>
        <xdr:cNvCxnSpPr/>
      </xdr:nvCxnSpPr>
      <xdr:spPr>
        <a:xfrm>
          <a:off x="3098800" y="130124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4" name="フローチャート : 判断 363"/>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5" name="テキスト ボックス 364"/>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127000</xdr:rowOff>
    </xdr:from>
    <xdr:to>
      <xdr:col>4</xdr:col>
      <xdr:colOff>346075</xdr:colOff>
      <xdr:row>75</xdr:row>
      <xdr:rowOff>153670</xdr:rowOff>
    </xdr:to>
    <xdr:cxnSp macro="">
      <xdr:nvCxnSpPr>
        <xdr:cNvPr id="366" name="直線コネクタ 365"/>
        <xdr:cNvCxnSpPr/>
      </xdr:nvCxnSpPr>
      <xdr:spPr>
        <a:xfrm>
          <a:off x="2209800" y="129857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67" name="フローチャート : 判断 366"/>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68" name="テキスト ボックス 367"/>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127000</xdr:rowOff>
    </xdr:from>
    <xdr:to>
      <xdr:col>3</xdr:col>
      <xdr:colOff>142875</xdr:colOff>
      <xdr:row>75</xdr:row>
      <xdr:rowOff>146050</xdr:rowOff>
    </xdr:to>
    <xdr:cxnSp macro="">
      <xdr:nvCxnSpPr>
        <xdr:cNvPr id="369" name="直線コネクタ 368"/>
        <xdr:cNvCxnSpPr/>
      </xdr:nvCxnSpPr>
      <xdr:spPr>
        <a:xfrm flipV="1">
          <a:off x="1320800" y="12985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0" name="フローチャート : 判断 369"/>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1" name="テキスト ボックス 370"/>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2" name="フローチャート : 判断 371"/>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3" name="テキスト ボックス 372"/>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118110</xdr:rowOff>
    </xdr:from>
    <xdr:to>
      <xdr:col>7</xdr:col>
      <xdr:colOff>66675</xdr:colOff>
      <xdr:row>76</xdr:row>
      <xdr:rowOff>48261</xdr:rowOff>
    </xdr:to>
    <xdr:sp macro="" textlink="">
      <xdr:nvSpPr>
        <xdr:cNvPr id="379" name="円/楕円 378"/>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134637</xdr:rowOff>
    </xdr:from>
    <xdr:ext cx="762000" cy="259045"/>
    <xdr:sp macro="" textlink="">
      <xdr:nvSpPr>
        <xdr:cNvPr id="380" name="公債費該当値テキスト"/>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15239</xdr:rowOff>
    </xdr:from>
    <xdr:to>
      <xdr:col>5</xdr:col>
      <xdr:colOff>600075</xdr:colOff>
      <xdr:row>76</xdr:row>
      <xdr:rowOff>116839</xdr:rowOff>
    </xdr:to>
    <xdr:sp macro="" textlink="">
      <xdr:nvSpPr>
        <xdr:cNvPr id="381" name="円/楕円 380"/>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127017</xdr:rowOff>
    </xdr:from>
    <xdr:ext cx="736600" cy="259045"/>
    <xdr:sp macro="" textlink="">
      <xdr:nvSpPr>
        <xdr:cNvPr id="382" name="テキスト ボックス 381"/>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102870</xdr:rowOff>
    </xdr:from>
    <xdr:to>
      <xdr:col>4</xdr:col>
      <xdr:colOff>396875</xdr:colOff>
      <xdr:row>76</xdr:row>
      <xdr:rowOff>33020</xdr:rowOff>
    </xdr:to>
    <xdr:sp macro="" textlink="">
      <xdr:nvSpPr>
        <xdr:cNvPr id="383" name="円/楕円 382"/>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43197</xdr:rowOff>
    </xdr:from>
    <xdr:ext cx="762000" cy="259045"/>
    <xdr:sp macro="" textlink="">
      <xdr:nvSpPr>
        <xdr:cNvPr id="384" name="テキスト ボックス 383"/>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76200</xdr:rowOff>
    </xdr:from>
    <xdr:to>
      <xdr:col>3</xdr:col>
      <xdr:colOff>193675</xdr:colOff>
      <xdr:row>76</xdr:row>
      <xdr:rowOff>6350</xdr:rowOff>
    </xdr:to>
    <xdr:sp macro="" textlink="">
      <xdr:nvSpPr>
        <xdr:cNvPr id="385" name="円/楕円 384"/>
        <xdr:cNvSpPr/>
      </xdr:nvSpPr>
      <xdr:spPr>
        <a:xfrm>
          <a:off x="2159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16527</xdr:rowOff>
    </xdr:from>
    <xdr:ext cx="762000" cy="259045"/>
    <xdr:sp macro="" textlink="">
      <xdr:nvSpPr>
        <xdr:cNvPr id="386" name="テキスト ボックス 385"/>
        <xdr:cNvSpPr txBox="1"/>
      </xdr:nvSpPr>
      <xdr:spPr>
        <a:xfrm>
          <a:off x="1828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95250</xdr:rowOff>
    </xdr:from>
    <xdr:to>
      <xdr:col>1</xdr:col>
      <xdr:colOff>676275</xdr:colOff>
      <xdr:row>76</xdr:row>
      <xdr:rowOff>25400</xdr:rowOff>
    </xdr:to>
    <xdr:sp macro="" textlink="">
      <xdr:nvSpPr>
        <xdr:cNvPr id="387" name="円/楕円 386"/>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35577</xdr:rowOff>
    </xdr:from>
    <xdr:ext cx="762000" cy="259045"/>
    <xdr:sp macro="" textlink="">
      <xdr:nvSpPr>
        <xdr:cNvPr id="388" name="テキスト ボックス 387"/>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公債費以外の収支比率は前年度より</a:t>
          </a:r>
          <a:r>
            <a:rPr kumimoji="1" lang="en-US" altLang="ja-JP" sz="1200">
              <a:latin typeface="ＭＳ Ｐゴシック"/>
            </a:rPr>
            <a:t>0.1</a:t>
          </a:r>
          <a:r>
            <a:rPr kumimoji="1" lang="ja-JP" altLang="en-US" sz="1200">
              <a:latin typeface="ＭＳ Ｐゴシック"/>
            </a:rPr>
            <a:t>ポイント増加し、類似団体平均に比べ</a:t>
          </a:r>
          <a:r>
            <a:rPr kumimoji="1" lang="en-US" altLang="ja-JP" sz="1200">
              <a:latin typeface="ＭＳ Ｐゴシック"/>
            </a:rPr>
            <a:t>0.7</a:t>
          </a:r>
          <a:r>
            <a:rPr kumimoji="1" lang="ja-JP" altLang="en-US" sz="1200">
              <a:latin typeface="ＭＳ Ｐゴシック"/>
            </a:rPr>
            <a:t>ポイント低い</a:t>
          </a:r>
          <a:r>
            <a:rPr kumimoji="1" lang="en-US" altLang="ja-JP" sz="1200">
              <a:latin typeface="ＭＳ Ｐゴシック"/>
            </a:rPr>
            <a:t>62.7</a:t>
          </a:r>
          <a:r>
            <a:rPr kumimoji="1" lang="ja-JP" altLang="en-US" sz="1200">
              <a:latin typeface="ＭＳ Ｐゴシック"/>
            </a:rPr>
            <a:t>％となった。</a:t>
          </a:r>
          <a:endParaRPr kumimoji="1" lang="en-US" altLang="ja-JP" sz="1200">
            <a:latin typeface="ＭＳ Ｐゴシック"/>
          </a:endParaRPr>
        </a:p>
        <a:p>
          <a:r>
            <a:rPr kumimoji="1" lang="ja-JP" altLang="en-US" sz="1200">
              <a:latin typeface="ＭＳ Ｐゴシック"/>
            </a:rPr>
            <a:t>　公債費以外の比率のうち、多くを占める人件費・物件費等については、島嶼・多島であることから、学校や福祉施設等が島じまに散在しており、統廃合等の合理化が図られない地理的な条件に起因することが主な要因として挙げられる。今後は、全ての施設機能体制や適切な人員配置を推進し、経常経費の抑制に努める。</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18" name="直線コネクタ 417"/>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19"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0" name="直線コネクタ 419"/>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1"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2" name="直線コネクタ 421"/>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162923</xdr:rowOff>
    </xdr:from>
    <xdr:to>
      <xdr:col>24</xdr:col>
      <xdr:colOff>31750</xdr:colOff>
      <xdr:row>76</xdr:row>
      <xdr:rowOff>166188</xdr:rowOff>
    </xdr:to>
    <xdr:cxnSp macro="">
      <xdr:nvCxnSpPr>
        <xdr:cNvPr id="423" name="直線コネクタ 422"/>
        <xdr:cNvCxnSpPr/>
      </xdr:nvCxnSpPr>
      <xdr:spPr>
        <a:xfrm>
          <a:off x="15671800" y="131931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4"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5" name="フローチャート : 判断 424"/>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162923</xdr:rowOff>
    </xdr:from>
    <xdr:to>
      <xdr:col>22</xdr:col>
      <xdr:colOff>565150</xdr:colOff>
      <xdr:row>77</xdr:row>
      <xdr:rowOff>122101</xdr:rowOff>
    </xdr:to>
    <xdr:cxnSp macro="">
      <xdr:nvCxnSpPr>
        <xdr:cNvPr id="426" name="直線コネクタ 425"/>
        <xdr:cNvCxnSpPr/>
      </xdr:nvCxnSpPr>
      <xdr:spPr>
        <a:xfrm flipV="1">
          <a:off x="14782800" y="1319312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27" name="フローチャート : 判断 426"/>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28" name="テキスト ボックス 427"/>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107406</xdr:rowOff>
    </xdr:from>
    <xdr:to>
      <xdr:col>21</xdr:col>
      <xdr:colOff>361950</xdr:colOff>
      <xdr:row>77</xdr:row>
      <xdr:rowOff>122101</xdr:rowOff>
    </xdr:to>
    <xdr:cxnSp macro="">
      <xdr:nvCxnSpPr>
        <xdr:cNvPr id="429" name="直線コネクタ 428"/>
        <xdr:cNvCxnSpPr/>
      </xdr:nvCxnSpPr>
      <xdr:spPr>
        <a:xfrm>
          <a:off x="13893800" y="13137606"/>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0" name="フローチャート : 判断 429"/>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1" name="テキスト ボックス 430"/>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74749</xdr:rowOff>
    </xdr:from>
    <xdr:to>
      <xdr:col>20</xdr:col>
      <xdr:colOff>158750</xdr:colOff>
      <xdr:row>76</xdr:row>
      <xdr:rowOff>107406</xdr:rowOff>
    </xdr:to>
    <xdr:cxnSp macro="">
      <xdr:nvCxnSpPr>
        <xdr:cNvPr id="432" name="直線コネクタ 431"/>
        <xdr:cNvCxnSpPr/>
      </xdr:nvCxnSpPr>
      <xdr:spPr>
        <a:xfrm>
          <a:off x="13004800" y="131049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3" name="フローチャート : 判断 432"/>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4" name="テキスト ボックス 433"/>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5" name="フローチャート : 判断 434"/>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6" name="テキスト ボックス 435"/>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115388</xdr:rowOff>
    </xdr:from>
    <xdr:to>
      <xdr:col>24</xdr:col>
      <xdr:colOff>82550</xdr:colOff>
      <xdr:row>77</xdr:row>
      <xdr:rowOff>45538</xdr:rowOff>
    </xdr:to>
    <xdr:sp macro="" textlink="">
      <xdr:nvSpPr>
        <xdr:cNvPr id="442" name="円/楕円 441"/>
        <xdr:cNvSpPr/>
      </xdr:nvSpPr>
      <xdr:spPr>
        <a:xfrm>
          <a:off x="164592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131915</xdr:rowOff>
    </xdr:from>
    <xdr:ext cx="762000" cy="259045"/>
    <xdr:sp macro="" textlink="">
      <xdr:nvSpPr>
        <xdr:cNvPr id="443" name="公債費以外該当値テキスト"/>
        <xdr:cNvSpPr txBox="1"/>
      </xdr:nvSpPr>
      <xdr:spPr>
        <a:xfrm>
          <a:off x="16598900" y="1299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112123</xdr:rowOff>
    </xdr:from>
    <xdr:to>
      <xdr:col>22</xdr:col>
      <xdr:colOff>615950</xdr:colOff>
      <xdr:row>77</xdr:row>
      <xdr:rowOff>42273</xdr:rowOff>
    </xdr:to>
    <xdr:sp macro="" textlink="">
      <xdr:nvSpPr>
        <xdr:cNvPr id="444" name="円/楕円 443"/>
        <xdr:cNvSpPr/>
      </xdr:nvSpPr>
      <xdr:spPr>
        <a:xfrm>
          <a:off x="15621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27050</xdr:rowOff>
    </xdr:from>
    <xdr:ext cx="736600" cy="259045"/>
    <xdr:sp macro="" textlink="">
      <xdr:nvSpPr>
        <xdr:cNvPr id="445" name="テキスト ボックス 444"/>
        <xdr:cNvSpPr txBox="1"/>
      </xdr:nvSpPr>
      <xdr:spPr>
        <a:xfrm>
          <a:off x="15290800" y="13228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71301</xdr:rowOff>
    </xdr:from>
    <xdr:to>
      <xdr:col>21</xdr:col>
      <xdr:colOff>412750</xdr:colOff>
      <xdr:row>78</xdr:row>
      <xdr:rowOff>1451</xdr:rowOff>
    </xdr:to>
    <xdr:sp macro="" textlink="">
      <xdr:nvSpPr>
        <xdr:cNvPr id="446" name="円/楕円 445"/>
        <xdr:cNvSpPr/>
      </xdr:nvSpPr>
      <xdr:spPr>
        <a:xfrm>
          <a:off x="14732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157678</xdr:rowOff>
    </xdr:from>
    <xdr:ext cx="762000" cy="259045"/>
    <xdr:sp macro="" textlink="">
      <xdr:nvSpPr>
        <xdr:cNvPr id="447" name="テキスト ボックス 446"/>
        <xdr:cNvSpPr txBox="1"/>
      </xdr:nvSpPr>
      <xdr:spPr>
        <a:xfrm>
          <a:off x="14401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56606</xdr:rowOff>
    </xdr:from>
    <xdr:to>
      <xdr:col>20</xdr:col>
      <xdr:colOff>209550</xdr:colOff>
      <xdr:row>76</xdr:row>
      <xdr:rowOff>158206</xdr:rowOff>
    </xdr:to>
    <xdr:sp macro="" textlink="">
      <xdr:nvSpPr>
        <xdr:cNvPr id="448" name="円/楕円 447"/>
        <xdr:cNvSpPr/>
      </xdr:nvSpPr>
      <xdr:spPr>
        <a:xfrm>
          <a:off x="13843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142983</xdr:rowOff>
    </xdr:from>
    <xdr:ext cx="762000" cy="259045"/>
    <xdr:sp macro="" textlink="">
      <xdr:nvSpPr>
        <xdr:cNvPr id="449" name="テキスト ボックス 448"/>
        <xdr:cNvSpPr txBox="1"/>
      </xdr:nvSpPr>
      <xdr:spPr>
        <a:xfrm>
          <a:off x="13512800" y="1317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50" name="円/楕円 449"/>
        <xdr:cNvSpPr/>
      </xdr:nvSpPr>
      <xdr:spPr>
        <a:xfrm>
          <a:off x="129540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51" name="テキスト ボックス 450"/>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沖縄県竹富町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104742</xdr:rowOff>
    </xdr:from>
    <xdr:to>
      <xdr:col>4</xdr:col>
      <xdr:colOff>1117600</xdr:colOff>
      <xdr:row>16</xdr:row>
      <xdr:rowOff>106166</xdr:rowOff>
    </xdr:to>
    <xdr:cxnSp macro="">
      <xdr:nvCxnSpPr>
        <xdr:cNvPr id="47" name="直線コネクタ 46"/>
        <xdr:cNvCxnSpPr/>
      </xdr:nvCxnSpPr>
      <xdr:spPr bwMode="auto">
        <a:xfrm flipV="1">
          <a:off x="5003800" y="2895567"/>
          <a:ext cx="647700" cy="1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89519</xdr:rowOff>
    </xdr:from>
    <xdr:ext cx="762000" cy="259045"/>
    <xdr:sp macro="" textlink="">
      <xdr:nvSpPr>
        <xdr:cNvPr id="48" name="人口1人当たり決算額の推移平均値テキスト130"/>
        <xdr:cNvSpPr txBox="1"/>
      </xdr:nvSpPr>
      <xdr:spPr>
        <a:xfrm>
          <a:off x="5740400" y="288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106166</xdr:rowOff>
    </xdr:from>
    <xdr:to>
      <xdr:col>4</xdr:col>
      <xdr:colOff>469900</xdr:colOff>
      <xdr:row>16</xdr:row>
      <xdr:rowOff>109819</xdr:rowOff>
    </xdr:to>
    <xdr:cxnSp macro="">
      <xdr:nvCxnSpPr>
        <xdr:cNvPr id="50" name="直線コネクタ 49"/>
        <xdr:cNvCxnSpPr/>
      </xdr:nvCxnSpPr>
      <xdr:spPr bwMode="auto">
        <a:xfrm flipV="1">
          <a:off x="4305300" y="2896991"/>
          <a:ext cx="698500" cy="3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101686</xdr:rowOff>
    </xdr:from>
    <xdr:to>
      <xdr:col>3</xdr:col>
      <xdr:colOff>904875</xdr:colOff>
      <xdr:row>16</xdr:row>
      <xdr:rowOff>109819</xdr:rowOff>
    </xdr:to>
    <xdr:cxnSp macro="">
      <xdr:nvCxnSpPr>
        <xdr:cNvPr id="53" name="直線コネクタ 52"/>
        <xdr:cNvCxnSpPr/>
      </xdr:nvCxnSpPr>
      <xdr:spPr bwMode="auto">
        <a:xfrm>
          <a:off x="3606800" y="2892511"/>
          <a:ext cx="698500" cy="8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69560</xdr:rowOff>
    </xdr:from>
    <xdr:to>
      <xdr:col>3</xdr:col>
      <xdr:colOff>206375</xdr:colOff>
      <xdr:row>16</xdr:row>
      <xdr:rowOff>101686</xdr:rowOff>
    </xdr:to>
    <xdr:cxnSp macro="">
      <xdr:nvCxnSpPr>
        <xdr:cNvPr id="56" name="直線コネクタ 55"/>
        <xdr:cNvCxnSpPr/>
      </xdr:nvCxnSpPr>
      <xdr:spPr bwMode="auto">
        <a:xfrm>
          <a:off x="2908300" y="2860385"/>
          <a:ext cx="698500" cy="32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53942</xdr:rowOff>
    </xdr:from>
    <xdr:to>
      <xdr:col>5</xdr:col>
      <xdr:colOff>34925</xdr:colOff>
      <xdr:row>16</xdr:row>
      <xdr:rowOff>155542</xdr:rowOff>
    </xdr:to>
    <xdr:sp macro="" textlink="">
      <xdr:nvSpPr>
        <xdr:cNvPr id="66" name="円/楕円 65"/>
        <xdr:cNvSpPr/>
      </xdr:nvSpPr>
      <xdr:spPr bwMode="auto">
        <a:xfrm>
          <a:off x="5600700" y="2844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70469</xdr:rowOff>
    </xdr:from>
    <xdr:ext cx="762000" cy="259045"/>
    <xdr:sp macro="" textlink="">
      <xdr:nvSpPr>
        <xdr:cNvPr id="67" name="人口1人当たり決算額の推移該当値テキスト130"/>
        <xdr:cNvSpPr txBox="1"/>
      </xdr:nvSpPr>
      <xdr:spPr>
        <a:xfrm>
          <a:off x="5740400" y="268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255,570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55366</xdr:rowOff>
    </xdr:from>
    <xdr:to>
      <xdr:col>4</xdr:col>
      <xdr:colOff>520700</xdr:colOff>
      <xdr:row>16</xdr:row>
      <xdr:rowOff>156966</xdr:rowOff>
    </xdr:to>
    <xdr:sp macro="" textlink="">
      <xdr:nvSpPr>
        <xdr:cNvPr id="68" name="円/楕円 67"/>
        <xdr:cNvSpPr/>
      </xdr:nvSpPr>
      <xdr:spPr bwMode="auto">
        <a:xfrm>
          <a:off x="4953000" y="284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167143</xdr:rowOff>
    </xdr:from>
    <xdr:ext cx="736600" cy="259045"/>
    <xdr:sp macro="" textlink="">
      <xdr:nvSpPr>
        <xdr:cNvPr id="69" name="テキスト ボックス 68"/>
        <xdr:cNvSpPr txBox="1"/>
      </xdr:nvSpPr>
      <xdr:spPr>
        <a:xfrm>
          <a:off x="4622800" y="2615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254,947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59019</xdr:rowOff>
    </xdr:from>
    <xdr:to>
      <xdr:col>3</xdr:col>
      <xdr:colOff>955675</xdr:colOff>
      <xdr:row>16</xdr:row>
      <xdr:rowOff>160619</xdr:rowOff>
    </xdr:to>
    <xdr:sp macro="" textlink="">
      <xdr:nvSpPr>
        <xdr:cNvPr id="70" name="円/楕円 69"/>
        <xdr:cNvSpPr/>
      </xdr:nvSpPr>
      <xdr:spPr bwMode="auto">
        <a:xfrm>
          <a:off x="4254500" y="2849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170796</xdr:rowOff>
    </xdr:from>
    <xdr:ext cx="762000" cy="259045"/>
    <xdr:sp macro="" textlink="">
      <xdr:nvSpPr>
        <xdr:cNvPr id="71" name="テキスト ボックス 70"/>
        <xdr:cNvSpPr txBox="1"/>
      </xdr:nvSpPr>
      <xdr:spPr>
        <a:xfrm>
          <a:off x="3924300" y="261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253,349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50886</xdr:rowOff>
    </xdr:from>
    <xdr:to>
      <xdr:col>3</xdr:col>
      <xdr:colOff>257175</xdr:colOff>
      <xdr:row>16</xdr:row>
      <xdr:rowOff>152486</xdr:rowOff>
    </xdr:to>
    <xdr:sp macro="" textlink="">
      <xdr:nvSpPr>
        <xdr:cNvPr id="72" name="円/楕円 71"/>
        <xdr:cNvSpPr/>
      </xdr:nvSpPr>
      <xdr:spPr bwMode="auto">
        <a:xfrm>
          <a:off x="3556000" y="2841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162663</xdr:rowOff>
    </xdr:from>
    <xdr:ext cx="762000" cy="259045"/>
    <xdr:sp macro="" textlink="">
      <xdr:nvSpPr>
        <xdr:cNvPr id="73" name="テキスト ボックス 72"/>
        <xdr:cNvSpPr txBox="1"/>
      </xdr:nvSpPr>
      <xdr:spPr>
        <a:xfrm>
          <a:off x="3225800" y="261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256,907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18760</xdr:rowOff>
    </xdr:from>
    <xdr:to>
      <xdr:col>2</xdr:col>
      <xdr:colOff>692150</xdr:colOff>
      <xdr:row>16</xdr:row>
      <xdr:rowOff>120360</xdr:rowOff>
    </xdr:to>
    <xdr:sp macro="" textlink="">
      <xdr:nvSpPr>
        <xdr:cNvPr id="74" name="円/楕円 73"/>
        <xdr:cNvSpPr/>
      </xdr:nvSpPr>
      <xdr:spPr bwMode="auto">
        <a:xfrm>
          <a:off x="2857500" y="2809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130537</xdr:rowOff>
    </xdr:from>
    <xdr:ext cx="762000" cy="259045"/>
    <xdr:sp macro="" textlink="">
      <xdr:nvSpPr>
        <xdr:cNvPr id="75" name="テキスト ボックス 74"/>
        <xdr:cNvSpPr txBox="1"/>
      </xdr:nvSpPr>
      <xdr:spPr>
        <a:xfrm>
          <a:off x="2527300" y="257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270,960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288492</xdr:rowOff>
    </xdr:from>
    <xdr:to>
      <xdr:col>4</xdr:col>
      <xdr:colOff>1117600</xdr:colOff>
      <xdr:row>35</xdr:row>
      <xdr:rowOff>299035</xdr:rowOff>
    </xdr:to>
    <xdr:cxnSp macro="">
      <xdr:nvCxnSpPr>
        <xdr:cNvPr id="106" name="直線コネクタ 105"/>
        <xdr:cNvCxnSpPr/>
      </xdr:nvCxnSpPr>
      <xdr:spPr bwMode="auto">
        <a:xfrm>
          <a:off x="5003800" y="6898842"/>
          <a:ext cx="647700" cy="10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264526</xdr:rowOff>
    </xdr:from>
    <xdr:to>
      <xdr:col>4</xdr:col>
      <xdr:colOff>469900</xdr:colOff>
      <xdr:row>35</xdr:row>
      <xdr:rowOff>288492</xdr:rowOff>
    </xdr:to>
    <xdr:cxnSp macro="">
      <xdr:nvCxnSpPr>
        <xdr:cNvPr id="109" name="直線コネクタ 108"/>
        <xdr:cNvCxnSpPr/>
      </xdr:nvCxnSpPr>
      <xdr:spPr bwMode="auto">
        <a:xfrm>
          <a:off x="4305300" y="6874876"/>
          <a:ext cx="698500" cy="23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259721</xdr:rowOff>
    </xdr:from>
    <xdr:to>
      <xdr:col>3</xdr:col>
      <xdr:colOff>904875</xdr:colOff>
      <xdr:row>35</xdr:row>
      <xdr:rowOff>264526</xdr:rowOff>
    </xdr:to>
    <xdr:cxnSp macro="">
      <xdr:nvCxnSpPr>
        <xdr:cNvPr id="112" name="直線コネクタ 111"/>
        <xdr:cNvCxnSpPr/>
      </xdr:nvCxnSpPr>
      <xdr:spPr bwMode="auto">
        <a:xfrm>
          <a:off x="3606800" y="6870071"/>
          <a:ext cx="698500" cy="4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218248</xdr:rowOff>
    </xdr:from>
    <xdr:to>
      <xdr:col>3</xdr:col>
      <xdr:colOff>206375</xdr:colOff>
      <xdr:row>35</xdr:row>
      <xdr:rowOff>259721</xdr:rowOff>
    </xdr:to>
    <xdr:cxnSp macro="">
      <xdr:nvCxnSpPr>
        <xdr:cNvPr id="115" name="直線コネクタ 114"/>
        <xdr:cNvCxnSpPr/>
      </xdr:nvCxnSpPr>
      <xdr:spPr bwMode="auto">
        <a:xfrm>
          <a:off x="2908300" y="6828598"/>
          <a:ext cx="698500" cy="41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248235</xdr:rowOff>
    </xdr:from>
    <xdr:to>
      <xdr:col>5</xdr:col>
      <xdr:colOff>34925</xdr:colOff>
      <xdr:row>36</xdr:row>
      <xdr:rowOff>6935</xdr:rowOff>
    </xdr:to>
    <xdr:sp macro="" textlink="">
      <xdr:nvSpPr>
        <xdr:cNvPr id="125" name="円/楕円 124"/>
        <xdr:cNvSpPr/>
      </xdr:nvSpPr>
      <xdr:spPr bwMode="auto">
        <a:xfrm>
          <a:off x="5600700" y="6858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220312</xdr:rowOff>
    </xdr:from>
    <xdr:ext cx="762000" cy="259045"/>
    <xdr:sp macro="" textlink="">
      <xdr:nvSpPr>
        <xdr:cNvPr id="126" name="人口1人当たり決算額の推移該当値テキスト445"/>
        <xdr:cNvSpPr txBox="1"/>
      </xdr:nvSpPr>
      <xdr:spPr>
        <a:xfrm>
          <a:off x="5740400" y="68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24,872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237692</xdr:rowOff>
    </xdr:from>
    <xdr:to>
      <xdr:col>4</xdr:col>
      <xdr:colOff>520700</xdr:colOff>
      <xdr:row>35</xdr:row>
      <xdr:rowOff>339292</xdr:rowOff>
    </xdr:to>
    <xdr:sp macro="" textlink="">
      <xdr:nvSpPr>
        <xdr:cNvPr id="127" name="円/楕円 126"/>
        <xdr:cNvSpPr/>
      </xdr:nvSpPr>
      <xdr:spPr bwMode="auto">
        <a:xfrm>
          <a:off x="4953000" y="6848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324069</xdr:rowOff>
    </xdr:from>
    <xdr:ext cx="736600" cy="259045"/>
    <xdr:sp macro="" textlink="">
      <xdr:nvSpPr>
        <xdr:cNvPr id="128" name="テキスト ボックス 127"/>
        <xdr:cNvSpPr txBox="1"/>
      </xdr:nvSpPr>
      <xdr:spPr>
        <a:xfrm>
          <a:off x="4622800" y="6934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27,178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213726</xdr:rowOff>
    </xdr:from>
    <xdr:to>
      <xdr:col>3</xdr:col>
      <xdr:colOff>955675</xdr:colOff>
      <xdr:row>35</xdr:row>
      <xdr:rowOff>315326</xdr:rowOff>
    </xdr:to>
    <xdr:sp macro="" textlink="">
      <xdr:nvSpPr>
        <xdr:cNvPr id="129" name="円/楕円 128"/>
        <xdr:cNvSpPr/>
      </xdr:nvSpPr>
      <xdr:spPr bwMode="auto">
        <a:xfrm>
          <a:off x="4254500" y="682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300103</xdr:rowOff>
    </xdr:from>
    <xdr:ext cx="762000" cy="259045"/>
    <xdr:sp macro="" textlink="">
      <xdr:nvSpPr>
        <xdr:cNvPr id="130" name="テキスト ボックス 129"/>
        <xdr:cNvSpPr txBox="1"/>
      </xdr:nvSpPr>
      <xdr:spPr>
        <a:xfrm>
          <a:off x="3924300" y="691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32,420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208921</xdr:rowOff>
    </xdr:from>
    <xdr:to>
      <xdr:col>3</xdr:col>
      <xdr:colOff>257175</xdr:colOff>
      <xdr:row>35</xdr:row>
      <xdr:rowOff>310521</xdr:rowOff>
    </xdr:to>
    <xdr:sp macro="" textlink="">
      <xdr:nvSpPr>
        <xdr:cNvPr id="131" name="円/楕円 130"/>
        <xdr:cNvSpPr/>
      </xdr:nvSpPr>
      <xdr:spPr bwMode="auto">
        <a:xfrm>
          <a:off x="3556000" y="6819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295298</xdr:rowOff>
    </xdr:from>
    <xdr:ext cx="762000" cy="259045"/>
    <xdr:sp macro="" textlink="">
      <xdr:nvSpPr>
        <xdr:cNvPr id="132" name="テキスト ボックス 131"/>
        <xdr:cNvSpPr txBox="1"/>
      </xdr:nvSpPr>
      <xdr:spPr>
        <a:xfrm>
          <a:off x="3225800" y="690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33,471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167448</xdr:rowOff>
    </xdr:from>
    <xdr:to>
      <xdr:col>2</xdr:col>
      <xdr:colOff>692150</xdr:colOff>
      <xdr:row>35</xdr:row>
      <xdr:rowOff>269048</xdr:rowOff>
    </xdr:to>
    <xdr:sp macro="" textlink="">
      <xdr:nvSpPr>
        <xdr:cNvPr id="133" name="円/楕円 132"/>
        <xdr:cNvSpPr/>
      </xdr:nvSpPr>
      <xdr:spPr bwMode="auto">
        <a:xfrm>
          <a:off x="2857500" y="6777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253825</xdr:rowOff>
    </xdr:from>
    <xdr:ext cx="762000" cy="259045"/>
    <xdr:sp macro="" textlink="">
      <xdr:nvSpPr>
        <xdr:cNvPr id="134" name="テキスト ボックス 133"/>
        <xdr:cNvSpPr txBox="1"/>
      </xdr:nvSpPr>
      <xdr:spPr>
        <a:xfrm>
          <a:off x="2527300" y="686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沖縄県竹富町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4,269
4,218
334.39
6,705,733
6,230,055
358,678
3,200,711
6,301,755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131447</xdr:rowOff>
    </xdr:from>
    <xdr:to>
      <xdr:col>6</xdr:col>
      <xdr:colOff>511175</xdr:colOff>
      <xdr:row>36</xdr:row>
      <xdr:rowOff>148939</xdr:rowOff>
    </xdr:to>
    <xdr:cxnSp macro="">
      <xdr:nvCxnSpPr>
        <xdr:cNvPr id="63" name="直線コネクタ 62"/>
        <xdr:cNvCxnSpPr/>
      </xdr:nvCxnSpPr>
      <xdr:spPr>
        <a:xfrm>
          <a:off x="3797300" y="6303647"/>
          <a:ext cx="838200" cy="1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96364</xdr:rowOff>
    </xdr:from>
    <xdr:to>
      <xdr:col>5</xdr:col>
      <xdr:colOff>358775</xdr:colOff>
      <xdr:row>36</xdr:row>
      <xdr:rowOff>131447</xdr:rowOff>
    </xdr:to>
    <xdr:cxnSp macro="">
      <xdr:nvCxnSpPr>
        <xdr:cNvPr id="66" name="直線コネクタ 65"/>
        <xdr:cNvCxnSpPr/>
      </xdr:nvCxnSpPr>
      <xdr:spPr>
        <a:xfrm>
          <a:off x="2908300" y="6268564"/>
          <a:ext cx="889000" cy="3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65255</xdr:rowOff>
    </xdr:from>
    <xdr:to>
      <xdr:col>4</xdr:col>
      <xdr:colOff>155575</xdr:colOff>
      <xdr:row>36</xdr:row>
      <xdr:rowOff>96364</xdr:rowOff>
    </xdr:to>
    <xdr:cxnSp macro="">
      <xdr:nvCxnSpPr>
        <xdr:cNvPr id="69" name="直線コネクタ 68"/>
        <xdr:cNvCxnSpPr/>
      </xdr:nvCxnSpPr>
      <xdr:spPr>
        <a:xfrm>
          <a:off x="2019300" y="6237455"/>
          <a:ext cx="889000" cy="3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15051</xdr:rowOff>
    </xdr:from>
    <xdr:to>
      <xdr:col>2</xdr:col>
      <xdr:colOff>638175</xdr:colOff>
      <xdr:row>36</xdr:row>
      <xdr:rowOff>65255</xdr:rowOff>
    </xdr:to>
    <xdr:cxnSp macro="">
      <xdr:nvCxnSpPr>
        <xdr:cNvPr id="72" name="直線コネクタ 71"/>
        <xdr:cNvCxnSpPr/>
      </xdr:nvCxnSpPr>
      <xdr:spPr>
        <a:xfrm>
          <a:off x="1130300" y="6187251"/>
          <a:ext cx="889000" cy="5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98139</xdr:rowOff>
    </xdr:from>
    <xdr:to>
      <xdr:col>6</xdr:col>
      <xdr:colOff>561975</xdr:colOff>
      <xdr:row>37</xdr:row>
      <xdr:rowOff>28289</xdr:rowOff>
    </xdr:to>
    <xdr:sp macro="" textlink="">
      <xdr:nvSpPr>
        <xdr:cNvPr id="82" name="円/楕円 81"/>
        <xdr:cNvSpPr/>
      </xdr:nvSpPr>
      <xdr:spPr>
        <a:xfrm>
          <a:off x="4584700" y="627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121016</xdr:rowOff>
    </xdr:from>
    <xdr:ext cx="599010" cy="259045"/>
    <xdr:sp macro="" textlink="">
      <xdr:nvSpPr>
        <xdr:cNvPr id="83" name="人件費該当値テキスト"/>
        <xdr:cNvSpPr txBox="1"/>
      </xdr:nvSpPr>
      <xdr:spPr>
        <a:xfrm>
          <a:off x="4686300" y="612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242,171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80647</xdr:rowOff>
    </xdr:from>
    <xdr:to>
      <xdr:col>5</xdr:col>
      <xdr:colOff>409575</xdr:colOff>
      <xdr:row>37</xdr:row>
      <xdr:rowOff>10797</xdr:rowOff>
    </xdr:to>
    <xdr:sp macro="" textlink="">
      <xdr:nvSpPr>
        <xdr:cNvPr id="84" name="円/楕円 83"/>
        <xdr:cNvSpPr/>
      </xdr:nvSpPr>
      <xdr:spPr>
        <a:xfrm>
          <a:off x="3746500" y="625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27324</xdr:rowOff>
    </xdr:from>
    <xdr:ext cx="599010" cy="259045"/>
    <xdr:sp macro="" textlink="">
      <xdr:nvSpPr>
        <xdr:cNvPr id="85" name="テキスト ボックス 84"/>
        <xdr:cNvSpPr txBox="1"/>
      </xdr:nvSpPr>
      <xdr:spPr>
        <a:xfrm>
          <a:off x="3497794" y="6028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247,527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45564</xdr:rowOff>
    </xdr:from>
    <xdr:to>
      <xdr:col>4</xdr:col>
      <xdr:colOff>206375</xdr:colOff>
      <xdr:row>36</xdr:row>
      <xdr:rowOff>147164</xdr:rowOff>
    </xdr:to>
    <xdr:sp macro="" textlink="">
      <xdr:nvSpPr>
        <xdr:cNvPr id="86" name="円/楕円 85"/>
        <xdr:cNvSpPr/>
      </xdr:nvSpPr>
      <xdr:spPr>
        <a:xfrm>
          <a:off x="2857500" y="621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163691</xdr:rowOff>
    </xdr:from>
    <xdr:ext cx="599010" cy="259045"/>
    <xdr:sp macro="" textlink="">
      <xdr:nvSpPr>
        <xdr:cNvPr id="87" name="テキスト ボックス 86"/>
        <xdr:cNvSpPr txBox="1"/>
      </xdr:nvSpPr>
      <xdr:spPr>
        <a:xfrm>
          <a:off x="2608794" y="599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258,270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14455</xdr:rowOff>
    </xdr:from>
    <xdr:to>
      <xdr:col>3</xdr:col>
      <xdr:colOff>3175</xdr:colOff>
      <xdr:row>36</xdr:row>
      <xdr:rowOff>116055</xdr:rowOff>
    </xdr:to>
    <xdr:sp macro="" textlink="">
      <xdr:nvSpPr>
        <xdr:cNvPr id="88" name="円/楕円 87"/>
        <xdr:cNvSpPr/>
      </xdr:nvSpPr>
      <xdr:spPr>
        <a:xfrm>
          <a:off x="1968500" y="61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132582</xdr:rowOff>
    </xdr:from>
    <xdr:ext cx="599010" cy="259045"/>
    <xdr:sp macro="" textlink="">
      <xdr:nvSpPr>
        <xdr:cNvPr id="89" name="テキスト ボックス 88"/>
        <xdr:cNvSpPr txBox="1"/>
      </xdr:nvSpPr>
      <xdr:spPr>
        <a:xfrm>
          <a:off x="1719794" y="596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267,796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135701</xdr:rowOff>
    </xdr:from>
    <xdr:to>
      <xdr:col>1</xdr:col>
      <xdr:colOff>485775</xdr:colOff>
      <xdr:row>36</xdr:row>
      <xdr:rowOff>65851</xdr:rowOff>
    </xdr:to>
    <xdr:sp macro="" textlink="">
      <xdr:nvSpPr>
        <xdr:cNvPr id="90" name="円/楕円 89"/>
        <xdr:cNvSpPr/>
      </xdr:nvSpPr>
      <xdr:spPr>
        <a:xfrm>
          <a:off x="1079500" y="613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82378</xdr:rowOff>
    </xdr:from>
    <xdr:ext cx="599010" cy="259045"/>
    <xdr:sp macro="" textlink="">
      <xdr:nvSpPr>
        <xdr:cNvPr id="91" name="テキスト ボックス 90"/>
        <xdr:cNvSpPr txBox="1"/>
      </xdr:nvSpPr>
      <xdr:spPr>
        <a:xfrm>
          <a:off x="830794" y="591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91521</xdr:rowOff>
    </xdr:from>
    <xdr:to>
      <xdr:col>6</xdr:col>
      <xdr:colOff>511175</xdr:colOff>
      <xdr:row>56</xdr:row>
      <xdr:rowOff>140477</xdr:rowOff>
    </xdr:to>
    <xdr:cxnSp macro="">
      <xdr:nvCxnSpPr>
        <xdr:cNvPr id="122" name="直線コネクタ 121"/>
        <xdr:cNvCxnSpPr/>
      </xdr:nvCxnSpPr>
      <xdr:spPr>
        <a:xfrm flipV="1">
          <a:off x="3797300" y="9692721"/>
          <a:ext cx="838200" cy="4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140477</xdr:rowOff>
    </xdr:from>
    <xdr:to>
      <xdr:col>5</xdr:col>
      <xdr:colOff>358775</xdr:colOff>
      <xdr:row>57</xdr:row>
      <xdr:rowOff>8859</xdr:rowOff>
    </xdr:to>
    <xdr:cxnSp macro="">
      <xdr:nvCxnSpPr>
        <xdr:cNvPr id="125" name="直線コネクタ 124"/>
        <xdr:cNvCxnSpPr/>
      </xdr:nvCxnSpPr>
      <xdr:spPr>
        <a:xfrm flipV="1">
          <a:off x="2908300" y="9741677"/>
          <a:ext cx="889000" cy="3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8859</xdr:rowOff>
    </xdr:from>
    <xdr:to>
      <xdr:col>4</xdr:col>
      <xdr:colOff>155575</xdr:colOff>
      <xdr:row>57</xdr:row>
      <xdr:rowOff>81383</xdr:rowOff>
    </xdr:to>
    <xdr:cxnSp macro="">
      <xdr:nvCxnSpPr>
        <xdr:cNvPr id="128" name="直線コネクタ 127"/>
        <xdr:cNvCxnSpPr/>
      </xdr:nvCxnSpPr>
      <xdr:spPr>
        <a:xfrm flipV="1">
          <a:off x="2019300" y="9781509"/>
          <a:ext cx="889000" cy="7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35762</xdr:rowOff>
    </xdr:from>
    <xdr:to>
      <xdr:col>2</xdr:col>
      <xdr:colOff>638175</xdr:colOff>
      <xdr:row>57</xdr:row>
      <xdr:rowOff>81383</xdr:rowOff>
    </xdr:to>
    <xdr:cxnSp macro="">
      <xdr:nvCxnSpPr>
        <xdr:cNvPr id="131" name="直線コネクタ 130"/>
        <xdr:cNvCxnSpPr/>
      </xdr:nvCxnSpPr>
      <xdr:spPr>
        <a:xfrm>
          <a:off x="1130300" y="9808412"/>
          <a:ext cx="889000" cy="4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40721</xdr:rowOff>
    </xdr:from>
    <xdr:to>
      <xdr:col>6</xdr:col>
      <xdr:colOff>561975</xdr:colOff>
      <xdr:row>56</xdr:row>
      <xdr:rowOff>142321</xdr:rowOff>
    </xdr:to>
    <xdr:sp macro="" textlink="">
      <xdr:nvSpPr>
        <xdr:cNvPr id="141" name="円/楕円 140"/>
        <xdr:cNvSpPr/>
      </xdr:nvSpPr>
      <xdr:spPr>
        <a:xfrm>
          <a:off x="4584700" y="96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63598</xdr:rowOff>
    </xdr:from>
    <xdr:ext cx="599010" cy="259045"/>
    <xdr:sp macro="" textlink="">
      <xdr:nvSpPr>
        <xdr:cNvPr id="142" name="物件費該当値テキスト"/>
        <xdr:cNvSpPr txBox="1"/>
      </xdr:nvSpPr>
      <xdr:spPr>
        <a:xfrm>
          <a:off x="4686300" y="949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319,506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89677</xdr:rowOff>
    </xdr:from>
    <xdr:to>
      <xdr:col>5</xdr:col>
      <xdr:colOff>409575</xdr:colOff>
      <xdr:row>57</xdr:row>
      <xdr:rowOff>19827</xdr:rowOff>
    </xdr:to>
    <xdr:sp macro="" textlink="">
      <xdr:nvSpPr>
        <xdr:cNvPr id="143" name="円/楕円 142"/>
        <xdr:cNvSpPr/>
      </xdr:nvSpPr>
      <xdr:spPr>
        <a:xfrm>
          <a:off x="3746500" y="96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36354</xdr:rowOff>
    </xdr:from>
    <xdr:ext cx="599010" cy="259045"/>
    <xdr:sp macro="" textlink="">
      <xdr:nvSpPr>
        <xdr:cNvPr id="144" name="テキスト ボックス 143"/>
        <xdr:cNvSpPr txBox="1"/>
      </xdr:nvSpPr>
      <xdr:spPr>
        <a:xfrm>
          <a:off x="3497794" y="946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289,524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129509</xdr:rowOff>
    </xdr:from>
    <xdr:to>
      <xdr:col>4</xdr:col>
      <xdr:colOff>206375</xdr:colOff>
      <xdr:row>57</xdr:row>
      <xdr:rowOff>59659</xdr:rowOff>
    </xdr:to>
    <xdr:sp macro="" textlink="">
      <xdr:nvSpPr>
        <xdr:cNvPr id="145" name="円/楕円 144"/>
        <xdr:cNvSpPr/>
      </xdr:nvSpPr>
      <xdr:spPr>
        <a:xfrm>
          <a:off x="2857500" y="97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76186</xdr:rowOff>
    </xdr:from>
    <xdr:ext cx="599010" cy="259045"/>
    <xdr:sp macro="" textlink="">
      <xdr:nvSpPr>
        <xdr:cNvPr id="146" name="テキスト ボックス 145"/>
        <xdr:cNvSpPr txBox="1"/>
      </xdr:nvSpPr>
      <xdr:spPr>
        <a:xfrm>
          <a:off x="2608794" y="950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265,130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30583</xdr:rowOff>
    </xdr:from>
    <xdr:to>
      <xdr:col>3</xdr:col>
      <xdr:colOff>3175</xdr:colOff>
      <xdr:row>57</xdr:row>
      <xdr:rowOff>132183</xdr:rowOff>
    </xdr:to>
    <xdr:sp macro="" textlink="">
      <xdr:nvSpPr>
        <xdr:cNvPr id="147" name="円/楕円 146"/>
        <xdr:cNvSpPr/>
      </xdr:nvSpPr>
      <xdr:spPr>
        <a:xfrm>
          <a:off x="1968500" y="98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148710</xdr:rowOff>
    </xdr:from>
    <xdr:ext cx="599010" cy="259045"/>
    <xdr:sp macro="" textlink="">
      <xdr:nvSpPr>
        <xdr:cNvPr id="148" name="テキスト ボックス 147"/>
        <xdr:cNvSpPr txBox="1"/>
      </xdr:nvSpPr>
      <xdr:spPr>
        <a:xfrm>
          <a:off x="1719794" y="9578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220,715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156412</xdr:rowOff>
    </xdr:from>
    <xdr:to>
      <xdr:col>1</xdr:col>
      <xdr:colOff>485775</xdr:colOff>
      <xdr:row>57</xdr:row>
      <xdr:rowOff>86562</xdr:rowOff>
    </xdr:to>
    <xdr:sp macro="" textlink="">
      <xdr:nvSpPr>
        <xdr:cNvPr id="149" name="円/楕円 148"/>
        <xdr:cNvSpPr/>
      </xdr:nvSpPr>
      <xdr:spPr>
        <a:xfrm>
          <a:off x="1079500" y="975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103089</xdr:rowOff>
    </xdr:from>
    <xdr:ext cx="599010" cy="259045"/>
    <xdr:sp macro="" textlink="">
      <xdr:nvSpPr>
        <xdr:cNvPr id="150" name="テキスト ボックス 149"/>
        <xdr:cNvSpPr txBox="1"/>
      </xdr:nvSpPr>
      <xdr:spPr>
        <a:xfrm>
          <a:off x="830794" y="953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98920</xdr:rowOff>
    </xdr:from>
    <xdr:to>
      <xdr:col>6</xdr:col>
      <xdr:colOff>511175</xdr:colOff>
      <xdr:row>78</xdr:row>
      <xdr:rowOff>118148</xdr:rowOff>
    </xdr:to>
    <xdr:cxnSp macro="">
      <xdr:nvCxnSpPr>
        <xdr:cNvPr id="179" name="直線コネクタ 178"/>
        <xdr:cNvCxnSpPr/>
      </xdr:nvCxnSpPr>
      <xdr:spPr>
        <a:xfrm flipV="1">
          <a:off x="3797300" y="13472020"/>
          <a:ext cx="838200" cy="1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111570</xdr:rowOff>
    </xdr:from>
    <xdr:to>
      <xdr:col>5</xdr:col>
      <xdr:colOff>358775</xdr:colOff>
      <xdr:row>78</xdr:row>
      <xdr:rowOff>118148</xdr:rowOff>
    </xdr:to>
    <xdr:cxnSp macro="">
      <xdr:nvCxnSpPr>
        <xdr:cNvPr id="182" name="直線コネクタ 181"/>
        <xdr:cNvCxnSpPr/>
      </xdr:nvCxnSpPr>
      <xdr:spPr>
        <a:xfrm>
          <a:off x="2908300" y="13484670"/>
          <a:ext cx="889000" cy="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111570</xdr:rowOff>
    </xdr:from>
    <xdr:to>
      <xdr:col>4</xdr:col>
      <xdr:colOff>155575</xdr:colOff>
      <xdr:row>78</xdr:row>
      <xdr:rowOff>134671</xdr:rowOff>
    </xdr:to>
    <xdr:cxnSp macro="">
      <xdr:nvCxnSpPr>
        <xdr:cNvPr id="185" name="直線コネクタ 184"/>
        <xdr:cNvCxnSpPr/>
      </xdr:nvCxnSpPr>
      <xdr:spPr>
        <a:xfrm flipV="1">
          <a:off x="2019300" y="13484670"/>
          <a:ext cx="889000" cy="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118771</xdr:rowOff>
    </xdr:from>
    <xdr:to>
      <xdr:col>2</xdr:col>
      <xdr:colOff>638175</xdr:colOff>
      <xdr:row>78</xdr:row>
      <xdr:rowOff>134671</xdr:rowOff>
    </xdr:to>
    <xdr:cxnSp macro="">
      <xdr:nvCxnSpPr>
        <xdr:cNvPr id="188" name="直線コネクタ 187"/>
        <xdr:cNvCxnSpPr/>
      </xdr:nvCxnSpPr>
      <xdr:spPr>
        <a:xfrm>
          <a:off x="1130300" y="13491871"/>
          <a:ext cx="889000" cy="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48120</xdr:rowOff>
    </xdr:from>
    <xdr:to>
      <xdr:col>6</xdr:col>
      <xdr:colOff>561975</xdr:colOff>
      <xdr:row>78</xdr:row>
      <xdr:rowOff>149720</xdr:rowOff>
    </xdr:to>
    <xdr:sp macro="" textlink="">
      <xdr:nvSpPr>
        <xdr:cNvPr id="198" name="円/楕円 197"/>
        <xdr:cNvSpPr/>
      </xdr:nvSpPr>
      <xdr:spPr>
        <a:xfrm>
          <a:off x="4584700" y="1342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134497</xdr:rowOff>
    </xdr:from>
    <xdr:ext cx="469744" cy="259045"/>
    <xdr:sp macro="" textlink="">
      <xdr:nvSpPr>
        <xdr:cNvPr id="199" name="維持補修費該当値テキスト"/>
        <xdr:cNvSpPr txBox="1"/>
      </xdr:nvSpPr>
      <xdr:spPr>
        <a:xfrm>
          <a:off x="4686300" y="133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9,211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67348</xdr:rowOff>
    </xdr:from>
    <xdr:to>
      <xdr:col>5</xdr:col>
      <xdr:colOff>409575</xdr:colOff>
      <xdr:row>78</xdr:row>
      <xdr:rowOff>168948</xdr:rowOff>
    </xdr:to>
    <xdr:sp macro="" textlink="">
      <xdr:nvSpPr>
        <xdr:cNvPr id="200" name="円/楕円 199"/>
        <xdr:cNvSpPr/>
      </xdr:nvSpPr>
      <xdr:spPr>
        <a:xfrm>
          <a:off x="3746500" y="1344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160075</xdr:rowOff>
    </xdr:from>
    <xdr:ext cx="469744" cy="259045"/>
    <xdr:sp macro="" textlink="">
      <xdr:nvSpPr>
        <xdr:cNvPr id="201" name="テキスト ボックス 200"/>
        <xdr:cNvSpPr txBox="1"/>
      </xdr:nvSpPr>
      <xdr:spPr>
        <a:xfrm>
          <a:off x="3562427" y="1353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60770</xdr:rowOff>
    </xdr:from>
    <xdr:to>
      <xdr:col>4</xdr:col>
      <xdr:colOff>206375</xdr:colOff>
      <xdr:row>78</xdr:row>
      <xdr:rowOff>162370</xdr:rowOff>
    </xdr:to>
    <xdr:sp macro="" textlink="">
      <xdr:nvSpPr>
        <xdr:cNvPr id="202" name="円/楕円 201"/>
        <xdr:cNvSpPr/>
      </xdr:nvSpPr>
      <xdr:spPr>
        <a:xfrm>
          <a:off x="2857500" y="134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153497</xdr:rowOff>
    </xdr:from>
    <xdr:ext cx="469744" cy="259045"/>
    <xdr:sp macro="" textlink="">
      <xdr:nvSpPr>
        <xdr:cNvPr id="203" name="テキスト ボックス 202"/>
        <xdr:cNvSpPr txBox="1"/>
      </xdr:nvSpPr>
      <xdr:spPr>
        <a:xfrm>
          <a:off x="2673427" y="135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83871</xdr:rowOff>
    </xdr:from>
    <xdr:to>
      <xdr:col>3</xdr:col>
      <xdr:colOff>3175</xdr:colOff>
      <xdr:row>79</xdr:row>
      <xdr:rowOff>14021</xdr:rowOff>
    </xdr:to>
    <xdr:sp macro="" textlink="">
      <xdr:nvSpPr>
        <xdr:cNvPr id="204" name="円/楕円 203"/>
        <xdr:cNvSpPr/>
      </xdr:nvSpPr>
      <xdr:spPr>
        <a:xfrm>
          <a:off x="1968500" y="134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5148</xdr:rowOff>
    </xdr:from>
    <xdr:ext cx="469744" cy="259045"/>
    <xdr:sp macro="" textlink="">
      <xdr:nvSpPr>
        <xdr:cNvPr id="205" name="テキスト ボックス 204"/>
        <xdr:cNvSpPr txBox="1"/>
      </xdr:nvSpPr>
      <xdr:spPr>
        <a:xfrm>
          <a:off x="1784427" y="1354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67971</xdr:rowOff>
    </xdr:from>
    <xdr:to>
      <xdr:col>1</xdr:col>
      <xdr:colOff>485775</xdr:colOff>
      <xdr:row>78</xdr:row>
      <xdr:rowOff>169571</xdr:rowOff>
    </xdr:to>
    <xdr:sp macro="" textlink="">
      <xdr:nvSpPr>
        <xdr:cNvPr id="206" name="円/楕円 205"/>
        <xdr:cNvSpPr/>
      </xdr:nvSpPr>
      <xdr:spPr>
        <a:xfrm>
          <a:off x="1079500" y="134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160698</xdr:rowOff>
    </xdr:from>
    <xdr:ext cx="469744" cy="259045"/>
    <xdr:sp macro="" textlink="">
      <xdr:nvSpPr>
        <xdr:cNvPr id="207" name="テキスト ボックス 206"/>
        <xdr:cNvSpPr txBox="1"/>
      </xdr:nvSpPr>
      <xdr:spPr>
        <a:xfrm>
          <a:off x="895427" y="135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26837</xdr:rowOff>
    </xdr:from>
    <xdr:to>
      <xdr:col>6</xdr:col>
      <xdr:colOff>511175</xdr:colOff>
      <xdr:row>98</xdr:row>
      <xdr:rowOff>96571</xdr:rowOff>
    </xdr:to>
    <xdr:cxnSp macro="">
      <xdr:nvCxnSpPr>
        <xdr:cNvPr id="239" name="直線コネクタ 238"/>
        <xdr:cNvCxnSpPr/>
      </xdr:nvCxnSpPr>
      <xdr:spPr>
        <a:xfrm flipV="1">
          <a:off x="3797300" y="16828937"/>
          <a:ext cx="838200" cy="6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56707</xdr:rowOff>
    </xdr:from>
    <xdr:to>
      <xdr:col>5</xdr:col>
      <xdr:colOff>358775</xdr:colOff>
      <xdr:row>98</xdr:row>
      <xdr:rowOff>96571</xdr:rowOff>
    </xdr:to>
    <xdr:cxnSp macro="">
      <xdr:nvCxnSpPr>
        <xdr:cNvPr id="242" name="直線コネクタ 241"/>
        <xdr:cNvCxnSpPr/>
      </xdr:nvCxnSpPr>
      <xdr:spPr>
        <a:xfrm>
          <a:off x="2908300" y="16858807"/>
          <a:ext cx="889000" cy="3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56707</xdr:rowOff>
    </xdr:from>
    <xdr:to>
      <xdr:col>4</xdr:col>
      <xdr:colOff>155575</xdr:colOff>
      <xdr:row>98</xdr:row>
      <xdr:rowOff>134660</xdr:rowOff>
    </xdr:to>
    <xdr:cxnSp macro="">
      <xdr:nvCxnSpPr>
        <xdr:cNvPr id="245" name="直線コネクタ 244"/>
        <xdr:cNvCxnSpPr/>
      </xdr:nvCxnSpPr>
      <xdr:spPr>
        <a:xfrm flipV="1">
          <a:off x="2019300" y="16858807"/>
          <a:ext cx="8890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109688</xdr:rowOff>
    </xdr:from>
    <xdr:to>
      <xdr:col>2</xdr:col>
      <xdr:colOff>638175</xdr:colOff>
      <xdr:row>98</xdr:row>
      <xdr:rowOff>134660</xdr:rowOff>
    </xdr:to>
    <xdr:cxnSp macro="">
      <xdr:nvCxnSpPr>
        <xdr:cNvPr id="248" name="直線コネクタ 247"/>
        <xdr:cNvCxnSpPr/>
      </xdr:nvCxnSpPr>
      <xdr:spPr>
        <a:xfrm>
          <a:off x="1130300" y="16911788"/>
          <a:ext cx="889000" cy="2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147487</xdr:rowOff>
    </xdr:from>
    <xdr:to>
      <xdr:col>6</xdr:col>
      <xdr:colOff>561975</xdr:colOff>
      <xdr:row>98</xdr:row>
      <xdr:rowOff>77637</xdr:rowOff>
    </xdr:to>
    <xdr:sp macro="" textlink="">
      <xdr:nvSpPr>
        <xdr:cNvPr id="258" name="円/楕円 257"/>
        <xdr:cNvSpPr/>
      </xdr:nvSpPr>
      <xdr:spPr>
        <a:xfrm>
          <a:off x="4584700" y="16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125914</xdr:rowOff>
    </xdr:from>
    <xdr:ext cx="534377" cy="259045"/>
    <xdr:sp macro="" textlink="">
      <xdr:nvSpPr>
        <xdr:cNvPr id="259" name="扶助費該当値テキスト"/>
        <xdr:cNvSpPr txBox="1"/>
      </xdr:nvSpPr>
      <xdr:spPr>
        <a:xfrm>
          <a:off x="4686300" y="1675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52,368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45771</xdr:rowOff>
    </xdr:from>
    <xdr:to>
      <xdr:col>5</xdr:col>
      <xdr:colOff>409575</xdr:colOff>
      <xdr:row>98</xdr:row>
      <xdr:rowOff>147371</xdr:rowOff>
    </xdr:to>
    <xdr:sp macro="" textlink="">
      <xdr:nvSpPr>
        <xdr:cNvPr id="260" name="円/楕円 259"/>
        <xdr:cNvSpPr/>
      </xdr:nvSpPr>
      <xdr:spPr>
        <a:xfrm>
          <a:off x="3746500" y="1684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138498</xdr:rowOff>
    </xdr:from>
    <xdr:ext cx="534377" cy="259045"/>
    <xdr:sp macro="" textlink="">
      <xdr:nvSpPr>
        <xdr:cNvPr id="261" name="テキスト ボックス 260"/>
        <xdr:cNvSpPr txBox="1"/>
      </xdr:nvSpPr>
      <xdr:spPr>
        <a:xfrm>
          <a:off x="3530111" y="1694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5907</xdr:rowOff>
    </xdr:from>
    <xdr:to>
      <xdr:col>4</xdr:col>
      <xdr:colOff>206375</xdr:colOff>
      <xdr:row>98</xdr:row>
      <xdr:rowOff>107507</xdr:rowOff>
    </xdr:to>
    <xdr:sp macro="" textlink="">
      <xdr:nvSpPr>
        <xdr:cNvPr id="262" name="円/楕円 261"/>
        <xdr:cNvSpPr/>
      </xdr:nvSpPr>
      <xdr:spPr>
        <a:xfrm>
          <a:off x="2857500" y="1680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98634</xdr:rowOff>
    </xdr:from>
    <xdr:ext cx="534377" cy="259045"/>
    <xdr:sp macro="" textlink="">
      <xdr:nvSpPr>
        <xdr:cNvPr id="263" name="テキスト ボックス 262"/>
        <xdr:cNvSpPr txBox="1"/>
      </xdr:nvSpPr>
      <xdr:spPr>
        <a:xfrm>
          <a:off x="2641111" y="169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83860</xdr:rowOff>
    </xdr:from>
    <xdr:to>
      <xdr:col>3</xdr:col>
      <xdr:colOff>3175</xdr:colOff>
      <xdr:row>99</xdr:row>
      <xdr:rowOff>14010</xdr:rowOff>
    </xdr:to>
    <xdr:sp macro="" textlink="">
      <xdr:nvSpPr>
        <xdr:cNvPr id="264" name="円/楕円 263"/>
        <xdr:cNvSpPr/>
      </xdr:nvSpPr>
      <xdr:spPr>
        <a:xfrm>
          <a:off x="1968500" y="168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5137</xdr:rowOff>
    </xdr:from>
    <xdr:ext cx="534377" cy="259045"/>
    <xdr:sp macro="" textlink="">
      <xdr:nvSpPr>
        <xdr:cNvPr id="265" name="テキスト ボックス 264"/>
        <xdr:cNvSpPr txBox="1"/>
      </xdr:nvSpPr>
      <xdr:spPr>
        <a:xfrm>
          <a:off x="1752111" y="169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58888</xdr:rowOff>
    </xdr:from>
    <xdr:to>
      <xdr:col>1</xdr:col>
      <xdr:colOff>485775</xdr:colOff>
      <xdr:row>98</xdr:row>
      <xdr:rowOff>160488</xdr:rowOff>
    </xdr:to>
    <xdr:sp macro="" textlink="">
      <xdr:nvSpPr>
        <xdr:cNvPr id="266" name="円/楕円 265"/>
        <xdr:cNvSpPr/>
      </xdr:nvSpPr>
      <xdr:spPr>
        <a:xfrm>
          <a:off x="1079500" y="1686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151615</xdr:rowOff>
    </xdr:from>
    <xdr:ext cx="534377" cy="259045"/>
    <xdr:sp macro="" textlink="">
      <xdr:nvSpPr>
        <xdr:cNvPr id="267" name="テキスト ボックス 266"/>
        <xdr:cNvSpPr txBox="1"/>
      </xdr:nvSpPr>
      <xdr:spPr>
        <a:xfrm>
          <a:off x="863111" y="1695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124632</xdr:rowOff>
    </xdr:from>
    <xdr:to>
      <xdr:col>15</xdr:col>
      <xdr:colOff>180975</xdr:colOff>
      <xdr:row>38</xdr:row>
      <xdr:rowOff>29969</xdr:rowOff>
    </xdr:to>
    <xdr:cxnSp macro="">
      <xdr:nvCxnSpPr>
        <xdr:cNvPr id="298" name="直線コネクタ 297"/>
        <xdr:cNvCxnSpPr/>
      </xdr:nvCxnSpPr>
      <xdr:spPr>
        <a:xfrm flipV="1">
          <a:off x="9639300" y="6468282"/>
          <a:ext cx="838200" cy="7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29969</xdr:rowOff>
    </xdr:from>
    <xdr:to>
      <xdr:col>14</xdr:col>
      <xdr:colOff>28575</xdr:colOff>
      <xdr:row>38</xdr:row>
      <xdr:rowOff>54341</xdr:rowOff>
    </xdr:to>
    <xdr:cxnSp macro="">
      <xdr:nvCxnSpPr>
        <xdr:cNvPr id="301" name="直線コネクタ 300"/>
        <xdr:cNvCxnSpPr/>
      </xdr:nvCxnSpPr>
      <xdr:spPr>
        <a:xfrm flipV="1">
          <a:off x="8750300" y="6545069"/>
          <a:ext cx="889000" cy="2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54341</xdr:rowOff>
    </xdr:from>
    <xdr:to>
      <xdr:col>12</xdr:col>
      <xdr:colOff>511175</xdr:colOff>
      <xdr:row>38</xdr:row>
      <xdr:rowOff>94463</xdr:rowOff>
    </xdr:to>
    <xdr:cxnSp macro="">
      <xdr:nvCxnSpPr>
        <xdr:cNvPr id="304" name="直線コネクタ 303"/>
        <xdr:cNvCxnSpPr/>
      </xdr:nvCxnSpPr>
      <xdr:spPr>
        <a:xfrm flipV="1">
          <a:off x="7861300" y="6569441"/>
          <a:ext cx="889000" cy="4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69124</xdr:rowOff>
    </xdr:from>
    <xdr:to>
      <xdr:col>11</xdr:col>
      <xdr:colOff>307975</xdr:colOff>
      <xdr:row>38</xdr:row>
      <xdr:rowOff>94463</xdr:rowOff>
    </xdr:to>
    <xdr:cxnSp macro="">
      <xdr:nvCxnSpPr>
        <xdr:cNvPr id="307" name="直線コネクタ 306"/>
        <xdr:cNvCxnSpPr/>
      </xdr:nvCxnSpPr>
      <xdr:spPr>
        <a:xfrm>
          <a:off x="6972300" y="6584224"/>
          <a:ext cx="889000" cy="2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73832</xdr:rowOff>
    </xdr:from>
    <xdr:to>
      <xdr:col>15</xdr:col>
      <xdr:colOff>231775</xdr:colOff>
      <xdr:row>38</xdr:row>
      <xdr:rowOff>3982</xdr:rowOff>
    </xdr:to>
    <xdr:sp macro="" textlink="">
      <xdr:nvSpPr>
        <xdr:cNvPr id="317" name="円/楕円 316"/>
        <xdr:cNvSpPr/>
      </xdr:nvSpPr>
      <xdr:spPr>
        <a:xfrm>
          <a:off x="10426700" y="641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52259</xdr:rowOff>
    </xdr:from>
    <xdr:ext cx="534377" cy="259045"/>
    <xdr:sp macro="" textlink="">
      <xdr:nvSpPr>
        <xdr:cNvPr id="318" name="補助費等該当値テキスト"/>
        <xdr:cNvSpPr txBox="1"/>
      </xdr:nvSpPr>
      <xdr:spPr>
        <a:xfrm>
          <a:off x="10528300" y="639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97,114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150619</xdr:rowOff>
    </xdr:from>
    <xdr:to>
      <xdr:col>14</xdr:col>
      <xdr:colOff>79375</xdr:colOff>
      <xdr:row>38</xdr:row>
      <xdr:rowOff>80769</xdr:rowOff>
    </xdr:to>
    <xdr:sp macro="" textlink="">
      <xdr:nvSpPr>
        <xdr:cNvPr id="319" name="円/楕円 318"/>
        <xdr:cNvSpPr/>
      </xdr:nvSpPr>
      <xdr:spPr>
        <a:xfrm>
          <a:off x="9588500" y="649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71896</xdr:rowOff>
    </xdr:from>
    <xdr:ext cx="534377" cy="259045"/>
    <xdr:sp macro="" textlink="">
      <xdr:nvSpPr>
        <xdr:cNvPr id="320" name="テキスト ボックス 319"/>
        <xdr:cNvSpPr txBox="1"/>
      </xdr:nvSpPr>
      <xdr:spPr>
        <a:xfrm>
          <a:off x="9372111" y="658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73,601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3541</xdr:rowOff>
    </xdr:from>
    <xdr:to>
      <xdr:col>12</xdr:col>
      <xdr:colOff>561975</xdr:colOff>
      <xdr:row>38</xdr:row>
      <xdr:rowOff>105141</xdr:rowOff>
    </xdr:to>
    <xdr:sp macro="" textlink="">
      <xdr:nvSpPr>
        <xdr:cNvPr id="321" name="円/楕円 320"/>
        <xdr:cNvSpPr/>
      </xdr:nvSpPr>
      <xdr:spPr>
        <a:xfrm>
          <a:off x="8699500" y="651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96268</xdr:rowOff>
    </xdr:from>
    <xdr:ext cx="534377" cy="259045"/>
    <xdr:sp macro="" textlink="">
      <xdr:nvSpPr>
        <xdr:cNvPr id="322" name="テキスト ボックス 321"/>
        <xdr:cNvSpPr txBox="1"/>
      </xdr:nvSpPr>
      <xdr:spPr>
        <a:xfrm>
          <a:off x="8483111" y="661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66,138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43663</xdr:rowOff>
    </xdr:from>
    <xdr:to>
      <xdr:col>11</xdr:col>
      <xdr:colOff>358775</xdr:colOff>
      <xdr:row>38</xdr:row>
      <xdr:rowOff>145263</xdr:rowOff>
    </xdr:to>
    <xdr:sp macro="" textlink="">
      <xdr:nvSpPr>
        <xdr:cNvPr id="323" name="円/楕円 322"/>
        <xdr:cNvSpPr/>
      </xdr:nvSpPr>
      <xdr:spPr>
        <a:xfrm>
          <a:off x="7810500" y="65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136390</xdr:rowOff>
    </xdr:from>
    <xdr:ext cx="534377" cy="259045"/>
    <xdr:sp macro="" textlink="">
      <xdr:nvSpPr>
        <xdr:cNvPr id="324" name="テキスト ボックス 323"/>
        <xdr:cNvSpPr txBox="1"/>
      </xdr:nvSpPr>
      <xdr:spPr>
        <a:xfrm>
          <a:off x="7594111" y="665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53,852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18324</xdr:rowOff>
    </xdr:from>
    <xdr:to>
      <xdr:col>10</xdr:col>
      <xdr:colOff>155575</xdr:colOff>
      <xdr:row>38</xdr:row>
      <xdr:rowOff>119924</xdr:rowOff>
    </xdr:to>
    <xdr:sp macro="" textlink="">
      <xdr:nvSpPr>
        <xdr:cNvPr id="325" name="円/楕円 324"/>
        <xdr:cNvSpPr/>
      </xdr:nvSpPr>
      <xdr:spPr>
        <a:xfrm>
          <a:off x="6921500" y="653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111051</xdr:rowOff>
    </xdr:from>
    <xdr:ext cx="534377" cy="259045"/>
    <xdr:sp macro="" textlink="">
      <xdr:nvSpPr>
        <xdr:cNvPr id="326" name="テキスト ボックス 325"/>
        <xdr:cNvSpPr txBox="1"/>
      </xdr:nvSpPr>
      <xdr:spPr>
        <a:xfrm>
          <a:off x="6705111" y="662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70879</xdr:rowOff>
    </xdr:from>
    <xdr:to>
      <xdr:col>15</xdr:col>
      <xdr:colOff>180975</xdr:colOff>
      <xdr:row>58</xdr:row>
      <xdr:rowOff>97113</xdr:rowOff>
    </xdr:to>
    <xdr:cxnSp macro="">
      <xdr:nvCxnSpPr>
        <xdr:cNvPr id="355" name="直線コネクタ 354"/>
        <xdr:cNvCxnSpPr/>
      </xdr:nvCxnSpPr>
      <xdr:spPr>
        <a:xfrm flipV="1">
          <a:off x="9639300" y="10014979"/>
          <a:ext cx="8382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10189</xdr:rowOff>
    </xdr:from>
    <xdr:to>
      <xdr:col>14</xdr:col>
      <xdr:colOff>28575</xdr:colOff>
      <xdr:row>58</xdr:row>
      <xdr:rowOff>97113</xdr:rowOff>
    </xdr:to>
    <xdr:cxnSp macro="">
      <xdr:nvCxnSpPr>
        <xdr:cNvPr id="358" name="直線コネクタ 357"/>
        <xdr:cNvCxnSpPr/>
      </xdr:nvCxnSpPr>
      <xdr:spPr>
        <a:xfrm>
          <a:off x="8750300" y="9782839"/>
          <a:ext cx="889000" cy="25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114564</xdr:rowOff>
    </xdr:from>
    <xdr:to>
      <xdr:col>12</xdr:col>
      <xdr:colOff>511175</xdr:colOff>
      <xdr:row>57</xdr:row>
      <xdr:rowOff>10189</xdr:rowOff>
    </xdr:to>
    <xdr:cxnSp macro="">
      <xdr:nvCxnSpPr>
        <xdr:cNvPr id="361" name="直線コネクタ 360"/>
        <xdr:cNvCxnSpPr/>
      </xdr:nvCxnSpPr>
      <xdr:spPr>
        <a:xfrm>
          <a:off x="7861300" y="9715764"/>
          <a:ext cx="889000" cy="6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3" name="テキスト ボックス 362"/>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114564</xdr:rowOff>
    </xdr:from>
    <xdr:to>
      <xdr:col>11</xdr:col>
      <xdr:colOff>307975</xdr:colOff>
      <xdr:row>58</xdr:row>
      <xdr:rowOff>6410</xdr:rowOff>
    </xdr:to>
    <xdr:cxnSp macro="">
      <xdr:nvCxnSpPr>
        <xdr:cNvPr id="364" name="直線コネクタ 363"/>
        <xdr:cNvCxnSpPr/>
      </xdr:nvCxnSpPr>
      <xdr:spPr>
        <a:xfrm flipV="1">
          <a:off x="6972300" y="9715764"/>
          <a:ext cx="889000" cy="23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20079</xdr:rowOff>
    </xdr:from>
    <xdr:to>
      <xdr:col>15</xdr:col>
      <xdr:colOff>231775</xdr:colOff>
      <xdr:row>58</xdr:row>
      <xdr:rowOff>121679</xdr:rowOff>
    </xdr:to>
    <xdr:sp macro="" textlink="">
      <xdr:nvSpPr>
        <xdr:cNvPr id="374" name="円/楕円 373"/>
        <xdr:cNvSpPr/>
      </xdr:nvSpPr>
      <xdr:spPr>
        <a:xfrm>
          <a:off x="10426700" y="996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42956</xdr:rowOff>
    </xdr:from>
    <xdr:ext cx="599010" cy="259045"/>
    <xdr:sp macro="" textlink="">
      <xdr:nvSpPr>
        <xdr:cNvPr id="375" name="普通建設事業費該当値テキスト"/>
        <xdr:cNvSpPr txBox="1"/>
      </xdr:nvSpPr>
      <xdr:spPr>
        <a:xfrm>
          <a:off x="10528300" y="981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380,631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46313</xdr:rowOff>
    </xdr:from>
    <xdr:to>
      <xdr:col>14</xdr:col>
      <xdr:colOff>79375</xdr:colOff>
      <xdr:row>58</xdr:row>
      <xdr:rowOff>147913</xdr:rowOff>
    </xdr:to>
    <xdr:sp macro="" textlink="">
      <xdr:nvSpPr>
        <xdr:cNvPr id="376" name="円/楕円 375"/>
        <xdr:cNvSpPr/>
      </xdr:nvSpPr>
      <xdr:spPr>
        <a:xfrm>
          <a:off x="9588500" y="999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164440</xdr:rowOff>
    </xdr:from>
    <xdr:ext cx="599010" cy="259045"/>
    <xdr:sp macro="" textlink="">
      <xdr:nvSpPr>
        <xdr:cNvPr id="377" name="テキスト ボックス 376"/>
        <xdr:cNvSpPr txBox="1"/>
      </xdr:nvSpPr>
      <xdr:spPr>
        <a:xfrm>
          <a:off x="9339794" y="976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311,777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130839</xdr:rowOff>
    </xdr:from>
    <xdr:to>
      <xdr:col>12</xdr:col>
      <xdr:colOff>561975</xdr:colOff>
      <xdr:row>57</xdr:row>
      <xdr:rowOff>60989</xdr:rowOff>
    </xdr:to>
    <xdr:sp macro="" textlink="">
      <xdr:nvSpPr>
        <xdr:cNvPr id="378" name="円/楕円 377"/>
        <xdr:cNvSpPr/>
      </xdr:nvSpPr>
      <xdr:spPr>
        <a:xfrm>
          <a:off x="8699500" y="973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77516</xdr:rowOff>
    </xdr:from>
    <xdr:ext cx="599010" cy="259045"/>
    <xdr:sp macro="" textlink="">
      <xdr:nvSpPr>
        <xdr:cNvPr id="379" name="テキスト ボックス 378"/>
        <xdr:cNvSpPr txBox="1"/>
      </xdr:nvSpPr>
      <xdr:spPr>
        <a:xfrm>
          <a:off x="8450794" y="9507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989,923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63764</xdr:rowOff>
    </xdr:from>
    <xdr:to>
      <xdr:col>11</xdr:col>
      <xdr:colOff>358775</xdr:colOff>
      <xdr:row>56</xdr:row>
      <xdr:rowOff>165364</xdr:rowOff>
    </xdr:to>
    <xdr:sp macro="" textlink="">
      <xdr:nvSpPr>
        <xdr:cNvPr id="380" name="円/楕円 379"/>
        <xdr:cNvSpPr/>
      </xdr:nvSpPr>
      <xdr:spPr>
        <a:xfrm>
          <a:off x="7810500" y="966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55</xdr:row>
      <xdr:rowOff>10441</xdr:rowOff>
    </xdr:from>
    <xdr:ext cx="690189" cy="259045"/>
    <xdr:sp macro="" textlink="">
      <xdr:nvSpPr>
        <xdr:cNvPr id="381" name="テキスト ボックス 380"/>
        <xdr:cNvSpPr txBox="1"/>
      </xdr:nvSpPr>
      <xdr:spPr>
        <a:xfrm>
          <a:off x="7516204" y="94401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1,165,975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127060</xdr:rowOff>
    </xdr:from>
    <xdr:to>
      <xdr:col>10</xdr:col>
      <xdr:colOff>155575</xdr:colOff>
      <xdr:row>58</xdr:row>
      <xdr:rowOff>57210</xdr:rowOff>
    </xdr:to>
    <xdr:sp macro="" textlink="">
      <xdr:nvSpPr>
        <xdr:cNvPr id="382" name="円/楕円 381"/>
        <xdr:cNvSpPr/>
      </xdr:nvSpPr>
      <xdr:spPr>
        <a:xfrm>
          <a:off x="6921500" y="98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73737</xdr:rowOff>
    </xdr:from>
    <xdr:ext cx="599010" cy="259045"/>
    <xdr:sp macro="" textlink="">
      <xdr:nvSpPr>
        <xdr:cNvPr id="383" name="テキスト ボックス 382"/>
        <xdr:cNvSpPr txBox="1"/>
      </xdr:nvSpPr>
      <xdr:spPr>
        <a:xfrm>
          <a:off x="6672794" y="9674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549,844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167667</xdr:rowOff>
    </xdr:from>
    <xdr:to>
      <xdr:col>15</xdr:col>
      <xdr:colOff>180975</xdr:colOff>
      <xdr:row>79</xdr:row>
      <xdr:rowOff>36491</xdr:rowOff>
    </xdr:to>
    <xdr:cxnSp macro="">
      <xdr:nvCxnSpPr>
        <xdr:cNvPr id="412" name="直線コネクタ 411"/>
        <xdr:cNvCxnSpPr/>
      </xdr:nvCxnSpPr>
      <xdr:spPr>
        <a:xfrm flipV="1">
          <a:off x="9639300" y="13540767"/>
          <a:ext cx="838200" cy="4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133366</xdr:rowOff>
    </xdr:from>
    <xdr:to>
      <xdr:col>14</xdr:col>
      <xdr:colOff>28575</xdr:colOff>
      <xdr:row>79</xdr:row>
      <xdr:rowOff>36491</xdr:rowOff>
    </xdr:to>
    <xdr:cxnSp macro="">
      <xdr:nvCxnSpPr>
        <xdr:cNvPr id="415" name="直線コネクタ 414"/>
        <xdr:cNvCxnSpPr/>
      </xdr:nvCxnSpPr>
      <xdr:spPr>
        <a:xfrm>
          <a:off x="8750300" y="13506466"/>
          <a:ext cx="889000" cy="7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116867</xdr:rowOff>
    </xdr:from>
    <xdr:to>
      <xdr:col>15</xdr:col>
      <xdr:colOff>231775</xdr:colOff>
      <xdr:row>79</xdr:row>
      <xdr:rowOff>47017</xdr:rowOff>
    </xdr:to>
    <xdr:sp macro="" textlink="">
      <xdr:nvSpPr>
        <xdr:cNvPr id="425" name="円/楕円 424"/>
        <xdr:cNvSpPr/>
      </xdr:nvSpPr>
      <xdr:spPr>
        <a:xfrm>
          <a:off x="10426700" y="1348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31794</xdr:rowOff>
    </xdr:from>
    <xdr:ext cx="534377" cy="259045"/>
    <xdr:sp macro="" textlink="">
      <xdr:nvSpPr>
        <xdr:cNvPr id="426" name="普通建設事業費 （ うち新規整備　）該当値テキスト"/>
        <xdr:cNvSpPr txBox="1"/>
      </xdr:nvSpPr>
      <xdr:spPr>
        <a:xfrm>
          <a:off x="10528300" y="1340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157141</xdr:rowOff>
    </xdr:from>
    <xdr:to>
      <xdr:col>14</xdr:col>
      <xdr:colOff>79375</xdr:colOff>
      <xdr:row>79</xdr:row>
      <xdr:rowOff>87291</xdr:rowOff>
    </xdr:to>
    <xdr:sp macro="" textlink="">
      <xdr:nvSpPr>
        <xdr:cNvPr id="427" name="円/楕円 426"/>
        <xdr:cNvSpPr/>
      </xdr:nvSpPr>
      <xdr:spPr>
        <a:xfrm>
          <a:off x="9588500" y="1353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78418</xdr:rowOff>
    </xdr:from>
    <xdr:ext cx="469744" cy="259045"/>
    <xdr:sp macro="" textlink="">
      <xdr:nvSpPr>
        <xdr:cNvPr id="428" name="テキスト ボックス 427"/>
        <xdr:cNvSpPr txBox="1"/>
      </xdr:nvSpPr>
      <xdr:spPr>
        <a:xfrm>
          <a:off x="9404427" y="1362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82566</xdr:rowOff>
    </xdr:from>
    <xdr:to>
      <xdr:col>12</xdr:col>
      <xdr:colOff>561975</xdr:colOff>
      <xdr:row>79</xdr:row>
      <xdr:rowOff>12716</xdr:rowOff>
    </xdr:to>
    <xdr:sp macro="" textlink="">
      <xdr:nvSpPr>
        <xdr:cNvPr id="429" name="円/楕円 428"/>
        <xdr:cNvSpPr/>
      </xdr:nvSpPr>
      <xdr:spPr>
        <a:xfrm>
          <a:off x="8699500" y="1345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3843</xdr:rowOff>
    </xdr:from>
    <xdr:ext cx="534377" cy="259045"/>
    <xdr:sp macro="" textlink="">
      <xdr:nvSpPr>
        <xdr:cNvPr id="430" name="テキスト ボックス 429"/>
        <xdr:cNvSpPr txBox="1"/>
      </xdr:nvSpPr>
      <xdr:spPr>
        <a:xfrm>
          <a:off x="8483111" y="1354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92835</xdr:rowOff>
    </xdr:from>
    <xdr:to>
      <xdr:col>15</xdr:col>
      <xdr:colOff>180975</xdr:colOff>
      <xdr:row>98</xdr:row>
      <xdr:rowOff>101527</xdr:rowOff>
    </xdr:to>
    <xdr:cxnSp macro="">
      <xdr:nvCxnSpPr>
        <xdr:cNvPr id="459" name="直線コネクタ 458"/>
        <xdr:cNvCxnSpPr/>
      </xdr:nvCxnSpPr>
      <xdr:spPr>
        <a:xfrm flipV="1">
          <a:off x="9639300" y="16894935"/>
          <a:ext cx="838200" cy="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39151</xdr:rowOff>
    </xdr:from>
    <xdr:to>
      <xdr:col>14</xdr:col>
      <xdr:colOff>28575</xdr:colOff>
      <xdr:row>98</xdr:row>
      <xdr:rowOff>101527</xdr:rowOff>
    </xdr:to>
    <xdr:cxnSp macro="">
      <xdr:nvCxnSpPr>
        <xdr:cNvPr id="462" name="直線コネクタ 461"/>
        <xdr:cNvCxnSpPr/>
      </xdr:nvCxnSpPr>
      <xdr:spPr>
        <a:xfrm>
          <a:off x="8750300" y="16669801"/>
          <a:ext cx="889000" cy="23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4" name="テキスト ボックス 463"/>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35912</xdr:rowOff>
    </xdr:from>
    <xdr:ext cx="599010" cy="259045"/>
    <xdr:sp macro="" textlink="">
      <xdr:nvSpPr>
        <xdr:cNvPr id="466" name="テキスト ボックス 465"/>
        <xdr:cNvSpPr txBox="1"/>
      </xdr:nvSpPr>
      <xdr:spPr>
        <a:xfrm>
          <a:off x="8450794"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42035</xdr:rowOff>
    </xdr:from>
    <xdr:to>
      <xdr:col>15</xdr:col>
      <xdr:colOff>231775</xdr:colOff>
      <xdr:row>98</xdr:row>
      <xdr:rowOff>143635</xdr:rowOff>
    </xdr:to>
    <xdr:sp macro="" textlink="">
      <xdr:nvSpPr>
        <xdr:cNvPr id="472" name="円/楕円 471"/>
        <xdr:cNvSpPr/>
      </xdr:nvSpPr>
      <xdr:spPr>
        <a:xfrm>
          <a:off x="10426700" y="1684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1412</xdr:rowOff>
    </xdr:from>
    <xdr:ext cx="599010" cy="259045"/>
    <xdr:sp macro="" textlink="">
      <xdr:nvSpPr>
        <xdr:cNvPr id="473" name="普通建設事業費 （ うち更新整備　）該当値テキスト"/>
        <xdr:cNvSpPr txBox="1"/>
      </xdr:nvSpPr>
      <xdr:spPr>
        <a:xfrm>
          <a:off x="10528300" y="1663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323,007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50727</xdr:rowOff>
    </xdr:from>
    <xdr:to>
      <xdr:col>14</xdr:col>
      <xdr:colOff>79375</xdr:colOff>
      <xdr:row>98</xdr:row>
      <xdr:rowOff>152327</xdr:rowOff>
    </xdr:to>
    <xdr:sp macro="" textlink="">
      <xdr:nvSpPr>
        <xdr:cNvPr id="474" name="円/楕円 473"/>
        <xdr:cNvSpPr/>
      </xdr:nvSpPr>
      <xdr:spPr>
        <a:xfrm>
          <a:off x="9588500" y="1685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168854</xdr:rowOff>
    </xdr:from>
    <xdr:ext cx="599010" cy="259045"/>
    <xdr:sp macro="" textlink="">
      <xdr:nvSpPr>
        <xdr:cNvPr id="475" name="テキスト ボックス 474"/>
        <xdr:cNvSpPr txBox="1"/>
      </xdr:nvSpPr>
      <xdr:spPr>
        <a:xfrm>
          <a:off x="9339794" y="166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300,191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159801</xdr:rowOff>
    </xdr:from>
    <xdr:to>
      <xdr:col>12</xdr:col>
      <xdr:colOff>561975</xdr:colOff>
      <xdr:row>97</xdr:row>
      <xdr:rowOff>89951</xdr:rowOff>
    </xdr:to>
    <xdr:sp macro="" textlink="">
      <xdr:nvSpPr>
        <xdr:cNvPr id="476" name="円/楕円 475"/>
        <xdr:cNvSpPr/>
      </xdr:nvSpPr>
      <xdr:spPr>
        <a:xfrm>
          <a:off x="8699500" y="1661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106478</xdr:rowOff>
    </xdr:from>
    <xdr:ext cx="599010" cy="259045"/>
    <xdr:sp macro="" textlink="">
      <xdr:nvSpPr>
        <xdr:cNvPr id="477" name="テキスト ボックス 476"/>
        <xdr:cNvSpPr txBox="1"/>
      </xdr:nvSpPr>
      <xdr:spPr>
        <a:xfrm>
          <a:off x="8450794" y="1639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913,907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154437</xdr:rowOff>
    </xdr:from>
    <xdr:to>
      <xdr:col>23</xdr:col>
      <xdr:colOff>517525</xdr:colOff>
      <xdr:row>39</xdr:row>
      <xdr:rowOff>42938</xdr:rowOff>
    </xdr:to>
    <xdr:cxnSp macro="">
      <xdr:nvCxnSpPr>
        <xdr:cNvPr id="506" name="直線コネクタ 505"/>
        <xdr:cNvCxnSpPr/>
      </xdr:nvCxnSpPr>
      <xdr:spPr>
        <a:xfrm>
          <a:off x="15481300" y="6669537"/>
          <a:ext cx="838200" cy="5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154437</xdr:rowOff>
    </xdr:from>
    <xdr:to>
      <xdr:col>22</xdr:col>
      <xdr:colOff>365125</xdr:colOff>
      <xdr:row>39</xdr:row>
      <xdr:rowOff>40263</xdr:rowOff>
    </xdr:to>
    <xdr:cxnSp macro="">
      <xdr:nvCxnSpPr>
        <xdr:cNvPr id="509" name="直線コネクタ 508"/>
        <xdr:cNvCxnSpPr/>
      </xdr:nvCxnSpPr>
      <xdr:spPr>
        <a:xfrm flipV="1">
          <a:off x="14592300" y="6669537"/>
          <a:ext cx="889000" cy="5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30999</xdr:rowOff>
    </xdr:from>
    <xdr:ext cx="534377" cy="259045"/>
    <xdr:sp macro="" textlink="">
      <xdr:nvSpPr>
        <xdr:cNvPr id="511" name="テキスト ボックス 510"/>
        <xdr:cNvSpPr txBox="1"/>
      </xdr:nvSpPr>
      <xdr:spPr>
        <a:xfrm>
          <a:off x="15214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6030</xdr:rowOff>
    </xdr:from>
    <xdr:to>
      <xdr:col>21</xdr:col>
      <xdr:colOff>161925</xdr:colOff>
      <xdr:row>39</xdr:row>
      <xdr:rowOff>40263</xdr:rowOff>
    </xdr:to>
    <xdr:cxnSp macro="">
      <xdr:nvCxnSpPr>
        <xdr:cNvPr id="512" name="直線コネクタ 511"/>
        <xdr:cNvCxnSpPr/>
      </xdr:nvCxnSpPr>
      <xdr:spPr>
        <a:xfrm>
          <a:off x="13703300" y="6692580"/>
          <a:ext cx="889000" cy="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6030</xdr:rowOff>
    </xdr:from>
    <xdr:to>
      <xdr:col>19</xdr:col>
      <xdr:colOff>644525</xdr:colOff>
      <xdr:row>39</xdr:row>
      <xdr:rowOff>33024</xdr:rowOff>
    </xdr:to>
    <xdr:cxnSp macro="">
      <xdr:nvCxnSpPr>
        <xdr:cNvPr id="515" name="直線コネクタ 514"/>
        <xdr:cNvCxnSpPr/>
      </xdr:nvCxnSpPr>
      <xdr:spPr>
        <a:xfrm flipV="1">
          <a:off x="12814300" y="6692580"/>
          <a:ext cx="8890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163588</xdr:rowOff>
    </xdr:from>
    <xdr:to>
      <xdr:col>23</xdr:col>
      <xdr:colOff>568325</xdr:colOff>
      <xdr:row>39</xdr:row>
      <xdr:rowOff>93738</xdr:rowOff>
    </xdr:to>
    <xdr:sp macro="" textlink="">
      <xdr:nvSpPr>
        <xdr:cNvPr id="525" name="円/楕円 524"/>
        <xdr:cNvSpPr/>
      </xdr:nvSpPr>
      <xdr:spPr>
        <a:xfrm>
          <a:off x="16268700" y="667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78515</xdr:rowOff>
    </xdr:from>
    <xdr:ext cx="378565" cy="259045"/>
    <xdr:sp macro="" textlink="">
      <xdr:nvSpPr>
        <xdr:cNvPr id="526" name="災害復旧事業費該当値テキスト"/>
        <xdr:cNvSpPr txBox="1"/>
      </xdr:nvSpPr>
      <xdr:spPr>
        <a:xfrm>
          <a:off x="16370300" y="6593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103637</xdr:rowOff>
    </xdr:from>
    <xdr:to>
      <xdr:col>22</xdr:col>
      <xdr:colOff>415925</xdr:colOff>
      <xdr:row>39</xdr:row>
      <xdr:rowOff>33787</xdr:rowOff>
    </xdr:to>
    <xdr:sp macro="" textlink="">
      <xdr:nvSpPr>
        <xdr:cNvPr id="527" name="円/楕円 526"/>
        <xdr:cNvSpPr/>
      </xdr:nvSpPr>
      <xdr:spPr>
        <a:xfrm>
          <a:off x="15430500" y="661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50314</xdr:rowOff>
    </xdr:from>
    <xdr:ext cx="534377" cy="259045"/>
    <xdr:sp macro="" textlink="">
      <xdr:nvSpPr>
        <xdr:cNvPr id="528" name="テキスト ボックス 527"/>
        <xdr:cNvSpPr txBox="1"/>
      </xdr:nvSpPr>
      <xdr:spPr>
        <a:xfrm>
          <a:off x="15214111" y="63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160913</xdr:rowOff>
    </xdr:from>
    <xdr:to>
      <xdr:col>21</xdr:col>
      <xdr:colOff>212725</xdr:colOff>
      <xdr:row>39</xdr:row>
      <xdr:rowOff>91063</xdr:rowOff>
    </xdr:to>
    <xdr:sp macro="" textlink="">
      <xdr:nvSpPr>
        <xdr:cNvPr id="529" name="円/楕円 528"/>
        <xdr:cNvSpPr/>
      </xdr:nvSpPr>
      <xdr:spPr>
        <a:xfrm>
          <a:off x="14541500" y="667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82190</xdr:rowOff>
    </xdr:from>
    <xdr:ext cx="469744" cy="259045"/>
    <xdr:sp macro="" textlink="">
      <xdr:nvSpPr>
        <xdr:cNvPr id="530" name="テキスト ボックス 529"/>
        <xdr:cNvSpPr txBox="1"/>
      </xdr:nvSpPr>
      <xdr:spPr>
        <a:xfrm>
          <a:off x="14357427" y="676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126680</xdr:rowOff>
    </xdr:from>
    <xdr:to>
      <xdr:col>20</xdr:col>
      <xdr:colOff>9525</xdr:colOff>
      <xdr:row>39</xdr:row>
      <xdr:rowOff>56830</xdr:rowOff>
    </xdr:to>
    <xdr:sp macro="" textlink="">
      <xdr:nvSpPr>
        <xdr:cNvPr id="531" name="円/楕円 530"/>
        <xdr:cNvSpPr/>
      </xdr:nvSpPr>
      <xdr:spPr>
        <a:xfrm>
          <a:off x="13652500" y="664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47957</xdr:rowOff>
    </xdr:from>
    <xdr:ext cx="534377" cy="259045"/>
    <xdr:sp macro="" textlink="">
      <xdr:nvSpPr>
        <xdr:cNvPr id="532" name="テキスト ボックス 531"/>
        <xdr:cNvSpPr txBox="1"/>
      </xdr:nvSpPr>
      <xdr:spPr>
        <a:xfrm>
          <a:off x="13436111" y="673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153674</xdr:rowOff>
    </xdr:from>
    <xdr:to>
      <xdr:col>18</xdr:col>
      <xdr:colOff>492125</xdr:colOff>
      <xdr:row>39</xdr:row>
      <xdr:rowOff>83824</xdr:rowOff>
    </xdr:to>
    <xdr:sp macro="" textlink="">
      <xdr:nvSpPr>
        <xdr:cNvPr id="533" name="円/楕円 532"/>
        <xdr:cNvSpPr/>
      </xdr:nvSpPr>
      <xdr:spPr>
        <a:xfrm>
          <a:off x="12763500" y="666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74951</xdr:rowOff>
    </xdr:from>
    <xdr:ext cx="469744" cy="259045"/>
    <xdr:sp macro="" textlink="">
      <xdr:nvSpPr>
        <xdr:cNvPr id="534" name="テキスト ボックス 533"/>
        <xdr:cNvSpPr txBox="1"/>
      </xdr:nvSpPr>
      <xdr:spPr>
        <a:xfrm>
          <a:off x="12579427" y="676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59017</xdr:rowOff>
    </xdr:from>
    <xdr:to>
      <xdr:col>23</xdr:col>
      <xdr:colOff>517525</xdr:colOff>
      <xdr:row>78</xdr:row>
      <xdr:rowOff>71824</xdr:rowOff>
    </xdr:to>
    <xdr:cxnSp macro="">
      <xdr:nvCxnSpPr>
        <xdr:cNvPr id="618" name="直線コネクタ 617"/>
        <xdr:cNvCxnSpPr/>
      </xdr:nvCxnSpPr>
      <xdr:spPr>
        <a:xfrm>
          <a:off x="15481300" y="13432117"/>
          <a:ext cx="838200" cy="1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59017</xdr:rowOff>
    </xdr:from>
    <xdr:to>
      <xdr:col>22</xdr:col>
      <xdr:colOff>365125</xdr:colOff>
      <xdr:row>78</xdr:row>
      <xdr:rowOff>79856</xdr:rowOff>
    </xdr:to>
    <xdr:cxnSp macro="">
      <xdr:nvCxnSpPr>
        <xdr:cNvPr id="621" name="直線コネクタ 620"/>
        <xdr:cNvCxnSpPr/>
      </xdr:nvCxnSpPr>
      <xdr:spPr>
        <a:xfrm flipV="1">
          <a:off x="14592300" y="13432117"/>
          <a:ext cx="889000" cy="2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79856</xdr:rowOff>
    </xdr:from>
    <xdr:to>
      <xdr:col>21</xdr:col>
      <xdr:colOff>161925</xdr:colOff>
      <xdr:row>78</xdr:row>
      <xdr:rowOff>87292</xdr:rowOff>
    </xdr:to>
    <xdr:cxnSp macro="">
      <xdr:nvCxnSpPr>
        <xdr:cNvPr id="624" name="直線コネクタ 623"/>
        <xdr:cNvCxnSpPr/>
      </xdr:nvCxnSpPr>
      <xdr:spPr>
        <a:xfrm flipV="1">
          <a:off x="13703300" y="13452956"/>
          <a:ext cx="889000" cy="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76864</xdr:rowOff>
    </xdr:from>
    <xdr:to>
      <xdr:col>19</xdr:col>
      <xdr:colOff>644525</xdr:colOff>
      <xdr:row>78</xdr:row>
      <xdr:rowOff>87292</xdr:rowOff>
    </xdr:to>
    <xdr:cxnSp macro="">
      <xdr:nvCxnSpPr>
        <xdr:cNvPr id="627" name="直線コネクタ 626"/>
        <xdr:cNvCxnSpPr/>
      </xdr:nvCxnSpPr>
      <xdr:spPr>
        <a:xfrm>
          <a:off x="12814300" y="13449964"/>
          <a:ext cx="889000" cy="1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21024</xdr:rowOff>
    </xdr:from>
    <xdr:to>
      <xdr:col>23</xdr:col>
      <xdr:colOff>568325</xdr:colOff>
      <xdr:row>78</xdr:row>
      <xdr:rowOff>122624</xdr:rowOff>
    </xdr:to>
    <xdr:sp macro="" textlink="">
      <xdr:nvSpPr>
        <xdr:cNvPr id="637" name="円/楕円 636"/>
        <xdr:cNvSpPr/>
      </xdr:nvSpPr>
      <xdr:spPr>
        <a:xfrm>
          <a:off x="16268700" y="1339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170901</xdr:rowOff>
    </xdr:from>
    <xdr:ext cx="599010" cy="259045"/>
    <xdr:sp macro="" textlink="">
      <xdr:nvSpPr>
        <xdr:cNvPr id="638" name="公債費該当値テキスト"/>
        <xdr:cNvSpPr txBox="1"/>
      </xdr:nvSpPr>
      <xdr:spPr>
        <a:xfrm>
          <a:off x="16370300" y="1337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113,446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8217</xdr:rowOff>
    </xdr:from>
    <xdr:to>
      <xdr:col>22</xdr:col>
      <xdr:colOff>415925</xdr:colOff>
      <xdr:row>78</xdr:row>
      <xdr:rowOff>109817</xdr:rowOff>
    </xdr:to>
    <xdr:sp macro="" textlink="">
      <xdr:nvSpPr>
        <xdr:cNvPr id="639" name="円/楕円 638"/>
        <xdr:cNvSpPr/>
      </xdr:nvSpPr>
      <xdr:spPr>
        <a:xfrm>
          <a:off x="15430500" y="1338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100944</xdr:rowOff>
    </xdr:from>
    <xdr:ext cx="599010" cy="259045"/>
    <xdr:sp macro="" textlink="">
      <xdr:nvSpPr>
        <xdr:cNvPr id="640" name="テキスト ボックス 639"/>
        <xdr:cNvSpPr txBox="1"/>
      </xdr:nvSpPr>
      <xdr:spPr>
        <a:xfrm>
          <a:off x="15181794" y="1347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123,530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29056</xdr:rowOff>
    </xdr:from>
    <xdr:to>
      <xdr:col>21</xdr:col>
      <xdr:colOff>212725</xdr:colOff>
      <xdr:row>78</xdr:row>
      <xdr:rowOff>130656</xdr:rowOff>
    </xdr:to>
    <xdr:sp macro="" textlink="">
      <xdr:nvSpPr>
        <xdr:cNvPr id="641" name="円/楕円 640"/>
        <xdr:cNvSpPr/>
      </xdr:nvSpPr>
      <xdr:spPr>
        <a:xfrm>
          <a:off x="14541500" y="1340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121783</xdr:rowOff>
    </xdr:from>
    <xdr:ext cx="599010" cy="259045"/>
    <xdr:sp macro="" textlink="">
      <xdr:nvSpPr>
        <xdr:cNvPr id="642" name="テキスト ボックス 641"/>
        <xdr:cNvSpPr txBox="1"/>
      </xdr:nvSpPr>
      <xdr:spPr>
        <a:xfrm>
          <a:off x="14292794" y="1349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107,121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36492</xdr:rowOff>
    </xdr:from>
    <xdr:to>
      <xdr:col>20</xdr:col>
      <xdr:colOff>9525</xdr:colOff>
      <xdr:row>78</xdr:row>
      <xdr:rowOff>138092</xdr:rowOff>
    </xdr:to>
    <xdr:sp macro="" textlink="">
      <xdr:nvSpPr>
        <xdr:cNvPr id="643" name="円/楕円 642"/>
        <xdr:cNvSpPr/>
      </xdr:nvSpPr>
      <xdr:spPr>
        <a:xfrm>
          <a:off x="13652500" y="1340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129219</xdr:rowOff>
    </xdr:from>
    <xdr:ext cx="599010" cy="259045"/>
    <xdr:sp macro="" textlink="">
      <xdr:nvSpPr>
        <xdr:cNvPr id="644" name="テキスト ボックス 643"/>
        <xdr:cNvSpPr txBox="1"/>
      </xdr:nvSpPr>
      <xdr:spPr>
        <a:xfrm>
          <a:off x="13403794" y="1350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101,266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26064</xdr:rowOff>
    </xdr:from>
    <xdr:to>
      <xdr:col>18</xdr:col>
      <xdr:colOff>492125</xdr:colOff>
      <xdr:row>78</xdr:row>
      <xdr:rowOff>127664</xdr:rowOff>
    </xdr:to>
    <xdr:sp macro="" textlink="">
      <xdr:nvSpPr>
        <xdr:cNvPr id="645" name="円/楕円 644"/>
        <xdr:cNvSpPr/>
      </xdr:nvSpPr>
      <xdr:spPr>
        <a:xfrm>
          <a:off x="12763500" y="1339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118791</xdr:rowOff>
    </xdr:from>
    <xdr:ext cx="599010" cy="259045"/>
    <xdr:sp macro="" textlink="">
      <xdr:nvSpPr>
        <xdr:cNvPr id="646" name="テキスト ボックス 645"/>
        <xdr:cNvSpPr txBox="1"/>
      </xdr:nvSpPr>
      <xdr:spPr>
        <a:xfrm>
          <a:off x="12514794" y="1349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1397</xdr:rowOff>
    </xdr:from>
    <xdr:to>
      <xdr:col>23</xdr:col>
      <xdr:colOff>517525</xdr:colOff>
      <xdr:row>98</xdr:row>
      <xdr:rowOff>34448</xdr:rowOff>
    </xdr:to>
    <xdr:cxnSp macro="">
      <xdr:nvCxnSpPr>
        <xdr:cNvPr id="673" name="直線コネクタ 672"/>
        <xdr:cNvCxnSpPr/>
      </xdr:nvCxnSpPr>
      <xdr:spPr>
        <a:xfrm flipV="1">
          <a:off x="15481300" y="16803497"/>
          <a:ext cx="838200" cy="3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34448</xdr:rowOff>
    </xdr:from>
    <xdr:to>
      <xdr:col>22</xdr:col>
      <xdr:colOff>365125</xdr:colOff>
      <xdr:row>98</xdr:row>
      <xdr:rowOff>89830</xdr:rowOff>
    </xdr:to>
    <xdr:cxnSp macro="">
      <xdr:nvCxnSpPr>
        <xdr:cNvPr id="676" name="直線コネクタ 675"/>
        <xdr:cNvCxnSpPr/>
      </xdr:nvCxnSpPr>
      <xdr:spPr>
        <a:xfrm flipV="1">
          <a:off x="14592300" y="16836548"/>
          <a:ext cx="889000" cy="5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54648</xdr:rowOff>
    </xdr:from>
    <xdr:to>
      <xdr:col>21</xdr:col>
      <xdr:colOff>161925</xdr:colOff>
      <xdr:row>98</xdr:row>
      <xdr:rowOff>89830</xdr:rowOff>
    </xdr:to>
    <xdr:cxnSp macro="">
      <xdr:nvCxnSpPr>
        <xdr:cNvPr id="679" name="直線コネクタ 678"/>
        <xdr:cNvCxnSpPr/>
      </xdr:nvCxnSpPr>
      <xdr:spPr>
        <a:xfrm>
          <a:off x="13703300" y="16856748"/>
          <a:ext cx="889000" cy="3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54648</xdr:rowOff>
    </xdr:from>
    <xdr:to>
      <xdr:col>19</xdr:col>
      <xdr:colOff>644525</xdr:colOff>
      <xdr:row>98</xdr:row>
      <xdr:rowOff>69833</xdr:rowOff>
    </xdr:to>
    <xdr:cxnSp macro="">
      <xdr:nvCxnSpPr>
        <xdr:cNvPr id="682" name="直線コネクタ 681"/>
        <xdr:cNvCxnSpPr/>
      </xdr:nvCxnSpPr>
      <xdr:spPr>
        <a:xfrm flipV="1">
          <a:off x="12814300" y="16856748"/>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122047</xdr:rowOff>
    </xdr:from>
    <xdr:to>
      <xdr:col>23</xdr:col>
      <xdr:colOff>568325</xdr:colOff>
      <xdr:row>98</xdr:row>
      <xdr:rowOff>52197</xdr:rowOff>
    </xdr:to>
    <xdr:sp macro="" textlink="">
      <xdr:nvSpPr>
        <xdr:cNvPr id="692" name="円/楕円 691"/>
        <xdr:cNvSpPr/>
      </xdr:nvSpPr>
      <xdr:spPr>
        <a:xfrm>
          <a:off x="16268700" y="1675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144924</xdr:rowOff>
    </xdr:from>
    <xdr:ext cx="599010" cy="259045"/>
    <xdr:sp macro="" textlink="">
      <xdr:nvSpPr>
        <xdr:cNvPr id="693" name="積立金該当値テキスト"/>
        <xdr:cNvSpPr txBox="1"/>
      </xdr:nvSpPr>
      <xdr:spPr>
        <a:xfrm>
          <a:off x="16370300" y="1660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151,251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155098</xdr:rowOff>
    </xdr:from>
    <xdr:to>
      <xdr:col>22</xdr:col>
      <xdr:colOff>415925</xdr:colOff>
      <xdr:row>98</xdr:row>
      <xdr:rowOff>85248</xdr:rowOff>
    </xdr:to>
    <xdr:sp macro="" textlink="">
      <xdr:nvSpPr>
        <xdr:cNvPr id="694" name="円/楕円 693"/>
        <xdr:cNvSpPr/>
      </xdr:nvSpPr>
      <xdr:spPr>
        <a:xfrm>
          <a:off x="15430500" y="1678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101775</xdr:rowOff>
    </xdr:from>
    <xdr:ext cx="599010" cy="259045"/>
    <xdr:sp macro="" textlink="">
      <xdr:nvSpPr>
        <xdr:cNvPr id="695" name="テキスト ボックス 694"/>
        <xdr:cNvSpPr txBox="1"/>
      </xdr:nvSpPr>
      <xdr:spPr>
        <a:xfrm>
          <a:off x="15181794" y="1656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115,105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39030</xdr:rowOff>
    </xdr:from>
    <xdr:to>
      <xdr:col>21</xdr:col>
      <xdr:colOff>212725</xdr:colOff>
      <xdr:row>98</xdr:row>
      <xdr:rowOff>140630</xdr:rowOff>
    </xdr:to>
    <xdr:sp macro="" textlink="">
      <xdr:nvSpPr>
        <xdr:cNvPr id="696" name="円/楕円 695"/>
        <xdr:cNvSpPr/>
      </xdr:nvSpPr>
      <xdr:spPr>
        <a:xfrm>
          <a:off x="14541500" y="1684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131757</xdr:rowOff>
    </xdr:from>
    <xdr:ext cx="534377" cy="259045"/>
    <xdr:sp macro="" textlink="">
      <xdr:nvSpPr>
        <xdr:cNvPr id="697" name="テキスト ボックス 696"/>
        <xdr:cNvSpPr txBox="1"/>
      </xdr:nvSpPr>
      <xdr:spPr>
        <a:xfrm>
          <a:off x="14325111" y="169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54,539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3848</xdr:rowOff>
    </xdr:from>
    <xdr:to>
      <xdr:col>20</xdr:col>
      <xdr:colOff>9525</xdr:colOff>
      <xdr:row>98</xdr:row>
      <xdr:rowOff>105448</xdr:rowOff>
    </xdr:to>
    <xdr:sp macro="" textlink="">
      <xdr:nvSpPr>
        <xdr:cNvPr id="698" name="円/楕円 697"/>
        <xdr:cNvSpPr/>
      </xdr:nvSpPr>
      <xdr:spPr>
        <a:xfrm>
          <a:off x="13652500" y="168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121975</xdr:rowOff>
    </xdr:from>
    <xdr:ext cx="534377" cy="259045"/>
    <xdr:sp macro="" textlink="">
      <xdr:nvSpPr>
        <xdr:cNvPr id="699" name="テキスト ボックス 698"/>
        <xdr:cNvSpPr txBox="1"/>
      </xdr:nvSpPr>
      <xdr:spPr>
        <a:xfrm>
          <a:off x="13436111" y="1658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93,015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19033</xdr:rowOff>
    </xdr:from>
    <xdr:to>
      <xdr:col>18</xdr:col>
      <xdr:colOff>492125</xdr:colOff>
      <xdr:row>98</xdr:row>
      <xdr:rowOff>120633</xdr:rowOff>
    </xdr:to>
    <xdr:sp macro="" textlink="">
      <xdr:nvSpPr>
        <xdr:cNvPr id="700" name="円/楕円 699"/>
        <xdr:cNvSpPr/>
      </xdr:nvSpPr>
      <xdr:spPr>
        <a:xfrm>
          <a:off x="12763500" y="1682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111760</xdr:rowOff>
    </xdr:from>
    <xdr:ext cx="534377" cy="259045"/>
    <xdr:sp macro="" textlink="">
      <xdr:nvSpPr>
        <xdr:cNvPr id="701" name="テキスト ボックス 700"/>
        <xdr:cNvSpPr txBox="1"/>
      </xdr:nvSpPr>
      <xdr:spPr>
        <a:xfrm>
          <a:off x="12547111" y="1691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17475</xdr:rowOff>
    </xdr:from>
    <xdr:to>
      <xdr:col>32</xdr:col>
      <xdr:colOff>187325</xdr:colOff>
      <xdr:row>39</xdr:row>
      <xdr:rowOff>44450</xdr:rowOff>
    </xdr:to>
    <xdr:cxnSp macro="">
      <xdr:nvCxnSpPr>
        <xdr:cNvPr id="730" name="直線コネクタ 729"/>
        <xdr:cNvCxnSpPr/>
      </xdr:nvCxnSpPr>
      <xdr:spPr>
        <a:xfrm>
          <a:off x="21323300" y="6704025"/>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17475</xdr:rowOff>
    </xdr:from>
    <xdr:to>
      <xdr:col>31</xdr:col>
      <xdr:colOff>34925</xdr:colOff>
      <xdr:row>39</xdr:row>
      <xdr:rowOff>44450</xdr:rowOff>
    </xdr:to>
    <xdr:cxnSp macro="">
      <xdr:nvCxnSpPr>
        <xdr:cNvPr id="733" name="直線コネクタ 732"/>
        <xdr:cNvCxnSpPr/>
      </xdr:nvCxnSpPr>
      <xdr:spPr>
        <a:xfrm flipV="1">
          <a:off x="20434300" y="6704025"/>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138125</xdr:rowOff>
    </xdr:from>
    <xdr:to>
      <xdr:col>31</xdr:col>
      <xdr:colOff>85725</xdr:colOff>
      <xdr:row>39</xdr:row>
      <xdr:rowOff>68275</xdr:rowOff>
    </xdr:to>
    <xdr:sp macro="" textlink="">
      <xdr:nvSpPr>
        <xdr:cNvPr id="751" name="円/楕円 750"/>
        <xdr:cNvSpPr/>
      </xdr:nvSpPr>
      <xdr:spPr>
        <a:xfrm>
          <a:off x="21272500" y="66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59402</xdr:rowOff>
    </xdr:from>
    <xdr:ext cx="378565" cy="259045"/>
    <xdr:sp macro="" textlink="">
      <xdr:nvSpPr>
        <xdr:cNvPr id="752" name="テキスト ボックス 751"/>
        <xdr:cNvSpPr txBox="1"/>
      </xdr:nvSpPr>
      <xdr:spPr>
        <a:xfrm>
          <a:off x="21134017" y="6745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102209</xdr:rowOff>
    </xdr:from>
    <xdr:to>
      <xdr:col>32</xdr:col>
      <xdr:colOff>187325</xdr:colOff>
      <xdr:row>58</xdr:row>
      <xdr:rowOff>139700</xdr:rowOff>
    </xdr:to>
    <xdr:cxnSp macro="">
      <xdr:nvCxnSpPr>
        <xdr:cNvPr id="785" name="直線コネクタ 784"/>
        <xdr:cNvCxnSpPr/>
      </xdr:nvCxnSpPr>
      <xdr:spPr>
        <a:xfrm flipV="1">
          <a:off x="21323300" y="10046309"/>
          <a:ext cx="8382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51409</xdr:rowOff>
    </xdr:from>
    <xdr:to>
      <xdr:col>32</xdr:col>
      <xdr:colOff>238125</xdr:colOff>
      <xdr:row>58</xdr:row>
      <xdr:rowOff>153009</xdr:rowOff>
    </xdr:to>
    <xdr:sp macro="" textlink="">
      <xdr:nvSpPr>
        <xdr:cNvPr id="804" name="円/楕円 803"/>
        <xdr:cNvSpPr/>
      </xdr:nvSpPr>
      <xdr:spPr>
        <a:xfrm>
          <a:off x="22110700" y="99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137786</xdr:rowOff>
    </xdr:from>
    <xdr:ext cx="469744" cy="259045"/>
    <xdr:sp macro="" textlink="">
      <xdr:nvSpPr>
        <xdr:cNvPr id="805" name="貸付金該当値テキスト"/>
        <xdr:cNvSpPr txBox="1"/>
      </xdr:nvSpPr>
      <xdr:spPr>
        <a:xfrm>
          <a:off x="22212300" y="991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6" name="円/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8" name="円/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171407</xdr:rowOff>
    </xdr:from>
    <xdr:to>
      <xdr:col>32</xdr:col>
      <xdr:colOff>187325</xdr:colOff>
      <xdr:row>76</xdr:row>
      <xdr:rowOff>63640</xdr:rowOff>
    </xdr:to>
    <xdr:cxnSp macro="">
      <xdr:nvCxnSpPr>
        <xdr:cNvPr id="840" name="直線コネクタ 839"/>
        <xdr:cNvCxnSpPr/>
      </xdr:nvCxnSpPr>
      <xdr:spPr>
        <a:xfrm>
          <a:off x="21323300" y="13030157"/>
          <a:ext cx="838200" cy="6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102850</xdr:rowOff>
    </xdr:from>
    <xdr:to>
      <xdr:col>31</xdr:col>
      <xdr:colOff>34925</xdr:colOff>
      <xdr:row>75</xdr:row>
      <xdr:rowOff>171407</xdr:rowOff>
    </xdr:to>
    <xdr:cxnSp macro="">
      <xdr:nvCxnSpPr>
        <xdr:cNvPr id="843" name="直線コネクタ 842"/>
        <xdr:cNvCxnSpPr/>
      </xdr:nvCxnSpPr>
      <xdr:spPr>
        <a:xfrm>
          <a:off x="20434300" y="12961600"/>
          <a:ext cx="889000" cy="6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102850</xdr:rowOff>
    </xdr:from>
    <xdr:to>
      <xdr:col>29</xdr:col>
      <xdr:colOff>517525</xdr:colOff>
      <xdr:row>75</xdr:row>
      <xdr:rowOff>158477</xdr:rowOff>
    </xdr:to>
    <xdr:cxnSp macro="">
      <xdr:nvCxnSpPr>
        <xdr:cNvPr id="846" name="直線コネクタ 845"/>
        <xdr:cNvCxnSpPr/>
      </xdr:nvCxnSpPr>
      <xdr:spPr>
        <a:xfrm flipV="1">
          <a:off x="19545300" y="12961600"/>
          <a:ext cx="889000" cy="5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105232</xdr:rowOff>
    </xdr:from>
    <xdr:to>
      <xdr:col>28</xdr:col>
      <xdr:colOff>314325</xdr:colOff>
      <xdr:row>75</xdr:row>
      <xdr:rowOff>158477</xdr:rowOff>
    </xdr:to>
    <xdr:cxnSp macro="">
      <xdr:nvCxnSpPr>
        <xdr:cNvPr id="849" name="直線コネクタ 848"/>
        <xdr:cNvCxnSpPr/>
      </xdr:nvCxnSpPr>
      <xdr:spPr>
        <a:xfrm>
          <a:off x="18656300" y="12963982"/>
          <a:ext cx="889000" cy="5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12840</xdr:rowOff>
    </xdr:from>
    <xdr:to>
      <xdr:col>32</xdr:col>
      <xdr:colOff>238125</xdr:colOff>
      <xdr:row>76</xdr:row>
      <xdr:rowOff>114440</xdr:rowOff>
    </xdr:to>
    <xdr:sp macro="" textlink="">
      <xdr:nvSpPr>
        <xdr:cNvPr id="859" name="円/楕円 858"/>
        <xdr:cNvSpPr/>
      </xdr:nvSpPr>
      <xdr:spPr>
        <a:xfrm>
          <a:off x="22110700" y="130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162717</xdr:rowOff>
    </xdr:from>
    <xdr:ext cx="534377" cy="259045"/>
    <xdr:sp macro="" textlink="">
      <xdr:nvSpPr>
        <xdr:cNvPr id="860" name="繰出金該当値テキスト"/>
        <xdr:cNvSpPr txBox="1"/>
      </xdr:nvSpPr>
      <xdr:spPr>
        <a:xfrm>
          <a:off x="22212300" y="1302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91,636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120607</xdr:rowOff>
    </xdr:from>
    <xdr:to>
      <xdr:col>31</xdr:col>
      <xdr:colOff>85725</xdr:colOff>
      <xdr:row>76</xdr:row>
      <xdr:rowOff>50757</xdr:rowOff>
    </xdr:to>
    <xdr:sp macro="" textlink="">
      <xdr:nvSpPr>
        <xdr:cNvPr id="861" name="円/楕円 860"/>
        <xdr:cNvSpPr/>
      </xdr:nvSpPr>
      <xdr:spPr>
        <a:xfrm>
          <a:off x="21272500" y="129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41884</xdr:rowOff>
    </xdr:from>
    <xdr:ext cx="599010" cy="259045"/>
    <xdr:sp macro="" textlink="">
      <xdr:nvSpPr>
        <xdr:cNvPr id="862" name="テキスト ボックス 861"/>
        <xdr:cNvSpPr txBox="1"/>
      </xdr:nvSpPr>
      <xdr:spPr>
        <a:xfrm>
          <a:off x="21023794" y="1307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105,565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52050</xdr:rowOff>
    </xdr:from>
    <xdr:to>
      <xdr:col>29</xdr:col>
      <xdr:colOff>568325</xdr:colOff>
      <xdr:row>75</xdr:row>
      <xdr:rowOff>153650</xdr:rowOff>
    </xdr:to>
    <xdr:sp macro="" textlink="">
      <xdr:nvSpPr>
        <xdr:cNvPr id="863" name="円/楕円 862"/>
        <xdr:cNvSpPr/>
      </xdr:nvSpPr>
      <xdr:spPr>
        <a:xfrm>
          <a:off x="20383500" y="129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170177</xdr:rowOff>
    </xdr:from>
    <xdr:ext cx="599010" cy="259045"/>
    <xdr:sp macro="" textlink="">
      <xdr:nvSpPr>
        <xdr:cNvPr id="864" name="テキスト ボックス 863"/>
        <xdr:cNvSpPr txBox="1"/>
      </xdr:nvSpPr>
      <xdr:spPr>
        <a:xfrm>
          <a:off x="20134794" y="1268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120,560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107677</xdr:rowOff>
    </xdr:from>
    <xdr:to>
      <xdr:col>28</xdr:col>
      <xdr:colOff>365125</xdr:colOff>
      <xdr:row>76</xdr:row>
      <xdr:rowOff>37827</xdr:rowOff>
    </xdr:to>
    <xdr:sp macro="" textlink="">
      <xdr:nvSpPr>
        <xdr:cNvPr id="865" name="円/楕円 864"/>
        <xdr:cNvSpPr/>
      </xdr:nvSpPr>
      <xdr:spPr>
        <a:xfrm>
          <a:off x="19494500" y="1296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54354</xdr:rowOff>
    </xdr:from>
    <xdr:ext cx="599010" cy="259045"/>
    <xdr:sp macro="" textlink="">
      <xdr:nvSpPr>
        <xdr:cNvPr id="866" name="テキスト ボックス 865"/>
        <xdr:cNvSpPr txBox="1"/>
      </xdr:nvSpPr>
      <xdr:spPr>
        <a:xfrm>
          <a:off x="19245794" y="1274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108,393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54432</xdr:rowOff>
    </xdr:from>
    <xdr:to>
      <xdr:col>27</xdr:col>
      <xdr:colOff>161925</xdr:colOff>
      <xdr:row>75</xdr:row>
      <xdr:rowOff>156031</xdr:rowOff>
    </xdr:to>
    <xdr:sp macro="" textlink="">
      <xdr:nvSpPr>
        <xdr:cNvPr id="867" name="円/楕円 866"/>
        <xdr:cNvSpPr/>
      </xdr:nvSpPr>
      <xdr:spPr>
        <a:xfrm>
          <a:off x="18605500" y="129131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1109</xdr:rowOff>
    </xdr:from>
    <xdr:ext cx="599010" cy="259045"/>
    <xdr:sp macro="" textlink="">
      <xdr:nvSpPr>
        <xdr:cNvPr id="868" name="テキスト ボックス 867"/>
        <xdr:cNvSpPr txBox="1"/>
      </xdr:nvSpPr>
      <xdr:spPr>
        <a:xfrm>
          <a:off x="18356794" y="1268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120,039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普通建設事業費は住民一人当たり</a:t>
          </a:r>
          <a:r>
            <a:rPr kumimoji="1" lang="en-US" altLang="ja-JP" sz="1300">
              <a:latin typeface="ＭＳ Ｐゴシック"/>
            </a:rPr>
            <a:t>380,631</a:t>
          </a:r>
          <a:r>
            <a:rPr kumimoji="1" lang="ja-JP" altLang="en-US" sz="1300">
              <a:latin typeface="ＭＳ Ｐゴシック"/>
            </a:rPr>
            <a:t>円となっており、類似団体の</a:t>
          </a:r>
          <a:r>
            <a:rPr kumimoji="1" lang="en-US" altLang="ja-JP" sz="1300">
              <a:latin typeface="ＭＳ Ｐゴシック"/>
            </a:rPr>
            <a:t>291,945</a:t>
          </a:r>
          <a:r>
            <a:rPr kumimoji="1" lang="ja-JP" altLang="en-US" sz="1300">
              <a:latin typeface="ＭＳ Ｐゴシック"/>
            </a:rPr>
            <a:t>円と比較して一人当たりのコストが高い状況となっている。平成</a:t>
          </a:r>
          <a:r>
            <a:rPr kumimoji="1" lang="en-US" altLang="ja-JP" sz="1300">
              <a:latin typeface="ＭＳ Ｐゴシック"/>
            </a:rPr>
            <a:t>28</a:t>
          </a:r>
          <a:r>
            <a:rPr kumimoji="1" lang="ja-JP" altLang="en-US" sz="1300">
              <a:latin typeface="ＭＳ Ｐゴシック"/>
            </a:rPr>
            <a:t>年度は、義務教育施設整備事業及び黒島職員住宅建設事業等により、前年度より</a:t>
          </a:r>
          <a:r>
            <a:rPr kumimoji="1" lang="en-US" altLang="ja-JP" sz="1300">
              <a:latin typeface="ＭＳ Ｐゴシック"/>
            </a:rPr>
            <a:t>68,854</a:t>
          </a:r>
          <a:r>
            <a:rPr kumimoji="1" lang="ja-JP" altLang="en-US" sz="1300">
              <a:latin typeface="ＭＳ Ｐゴシック"/>
            </a:rPr>
            <a:t>円高く、類似団体よりも</a:t>
          </a:r>
          <a:r>
            <a:rPr kumimoji="1" lang="en-US" altLang="ja-JP" sz="1300">
              <a:latin typeface="ＭＳ Ｐゴシック"/>
            </a:rPr>
            <a:t>88,686</a:t>
          </a:r>
          <a:r>
            <a:rPr kumimoji="1" lang="ja-JP" altLang="en-US" sz="1300">
              <a:latin typeface="ＭＳ Ｐゴシック"/>
            </a:rPr>
            <a:t>円高い状況となっている。普通建設事業費のうち新規整備は</a:t>
          </a:r>
          <a:r>
            <a:rPr kumimoji="1" lang="en-US" altLang="ja-JP" sz="1300">
              <a:latin typeface="ＭＳ Ｐゴシック"/>
            </a:rPr>
            <a:t>37,979</a:t>
          </a:r>
          <a:r>
            <a:rPr kumimoji="1" lang="ja-JP" altLang="en-US" sz="1300">
              <a:latin typeface="ＭＳ Ｐゴシック"/>
            </a:rPr>
            <a:t>円と前年度より</a:t>
          </a:r>
          <a:r>
            <a:rPr kumimoji="1" lang="en-US" altLang="ja-JP" sz="1300">
              <a:latin typeface="ＭＳ Ｐゴシック"/>
            </a:rPr>
            <a:t>31,712</a:t>
          </a:r>
          <a:r>
            <a:rPr kumimoji="1" lang="ja-JP" altLang="en-US" sz="1300">
              <a:latin typeface="ＭＳ Ｐゴシック"/>
            </a:rPr>
            <a:t>円高くなっているが、類似団体と比較し</a:t>
          </a:r>
          <a:r>
            <a:rPr kumimoji="1" lang="en-US" altLang="ja-JP" sz="1300">
              <a:latin typeface="ＭＳ Ｐゴシック"/>
            </a:rPr>
            <a:t>56,948</a:t>
          </a:r>
          <a:r>
            <a:rPr kumimoji="1" lang="ja-JP" altLang="en-US" sz="1300">
              <a:latin typeface="ＭＳ Ｐゴシック"/>
            </a:rPr>
            <a:t>円低くなっている。今後は、公共施設等総合管理計画に基づき、事業の適正化を図りながら事業費の抑制・減少を目指す。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沖縄県竹富町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4,269
4,218
334.39
6,705,733
6,230,055
358,678
3,200,711
6,301,755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108439</xdr:rowOff>
    </xdr:from>
    <xdr:to>
      <xdr:col>6</xdr:col>
      <xdr:colOff>511175</xdr:colOff>
      <xdr:row>36</xdr:row>
      <xdr:rowOff>154387</xdr:rowOff>
    </xdr:to>
    <xdr:cxnSp macro="">
      <xdr:nvCxnSpPr>
        <xdr:cNvPr id="60" name="直線コネクタ 59"/>
        <xdr:cNvCxnSpPr/>
      </xdr:nvCxnSpPr>
      <xdr:spPr>
        <a:xfrm>
          <a:off x="3797300" y="6280639"/>
          <a:ext cx="8382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108439</xdr:rowOff>
    </xdr:from>
    <xdr:to>
      <xdr:col>5</xdr:col>
      <xdr:colOff>358775</xdr:colOff>
      <xdr:row>36</xdr:row>
      <xdr:rowOff>135852</xdr:rowOff>
    </xdr:to>
    <xdr:cxnSp macro="">
      <xdr:nvCxnSpPr>
        <xdr:cNvPr id="63" name="直線コネクタ 62"/>
        <xdr:cNvCxnSpPr/>
      </xdr:nvCxnSpPr>
      <xdr:spPr>
        <a:xfrm flipV="1">
          <a:off x="2908300" y="6280639"/>
          <a:ext cx="889000" cy="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120231</xdr:rowOff>
    </xdr:from>
    <xdr:to>
      <xdr:col>4</xdr:col>
      <xdr:colOff>155575</xdr:colOff>
      <xdr:row>36</xdr:row>
      <xdr:rowOff>135852</xdr:rowOff>
    </xdr:to>
    <xdr:cxnSp macro="">
      <xdr:nvCxnSpPr>
        <xdr:cNvPr id="66" name="直線コネクタ 65"/>
        <xdr:cNvCxnSpPr/>
      </xdr:nvCxnSpPr>
      <xdr:spPr>
        <a:xfrm>
          <a:off x="2019300" y="6292431"/>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120231</xdr:rowOff>
    </xdr:from>
    <xdr:to>
      <xdr:col>2</xdr:col>
      <xdr:colOff>638175</xdr:colOff>
      <xdr:row>36</xdr:row>
      <xdr:rowOff>137833</xdr:rowOff>
    </xdr:to>
    <xdr:cxnSp macro="">
      <xdr:nvCxnSpPr>
        <xdr:cNvPr id="69" name="直線コネクタ 68"/>
        <xdr:cNvCxnSpPr/>
      </xdr:nvCxnSpPr>
      <xdr:spPr>
        <a:xfrm flipV="1">
          <a:off x="1130300" y="6292431"/>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103587</xdr:rowOff>
    </xdr:from>
    <xdr:to>
      <xdr:col>6</xdr:col>
      <xdr:colOff>561975</xdr:colOff>
      <xdr:row>37</xdr:row>
      <xdr:rowOff>33737</xdr:rowOff>
    </xdr:to>
    <xdr:sp macro="" textlink="">
      <xdr:nvSpPr>
        <xdr:cNvPr id="79" name="円/楕円 78"/>
        <xdr:cNvSpPr/>
      </xdr:nvSpPr>
      <xdr:spPr>
        <a:xfrm>
          <a:off x="4584700" y="627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126464</xdr:rowOff>
    </xdr:from>
    <xdr:ext cx="534377" cy="259045"/>
    <xdr:sp macro="" textlink="">
      <xdr:nvSpPr>
        <xdr:cNvPr id="80" name="議会費該当値テキスト"/>
        <xdr:cNvSpPr txBox="1"/>
      </xdr:nvSpPr>
      <xdr:spPr>
        <a:xfrm>
          <a:off x="4686300" y="612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21,229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57639</xdr:rowOff>
    </xdr:from>
    <xdr:to>
      <xdr:col>5</xdr:col>
      <xdr:colOff>409575</xdr:colOff>
      <xdr:row>36</xdr:row>
      <xdr:rowOff>159239</xdr:rowOff>
    </xdr:to>
    <xdr:sp macro="" textlink="">
      <xdr:nvSpPr>
        <xdr:cNvPr id="81" name="円/楕円 80"/>
        <xdr:cNvSpPr/>
      </xdr:nvSpPr>
      <xdr:spPr>
        <a:xfrm>
          <a:off x="3746500" y="6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4316</xdr:rowOff>
    </xdr:from>
    <xdr:ext cx="534377" cy="259045"/>
    <xdr:sp macro="" textlink="">
      <xdr:nvSpPr>
        <xdr:cNvPr id="82" name="テキスト ボックス 81"/>
        <xdr:cNvSpPr txBox="1"/>
      </xdr:nvSpPr>
      <xdr:spPr>
        <a:xfrm>
          <a:off x="3530111" y="600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85052</xdr:rowOff>
    </xdr:from>
    <xdr:to>
      <xdr:col>4</xdr:col>
      <xdr:colOff>206375</xdr:colOff>
      <xdr:row>37</xdr:row>
      <xdr:rowOff>15202</xdr:rowOff>
    </xdr:to>
    <xdr:sp macro="" textlink="">
      <xdr:nvSpPr>
        <xdr:cNvPr id="83" name="円/楕円 82"/>
        <xdr:cNvSpPr/>
      </xdr:nvSpPr>
      <xdr:spPr>
        <a:xfrm>
          <a:off x="2857500" y="625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31729</xdr:rowOff>
    </xdr:from>
    <xdr:ext cx="534377" cy="259045"/>
    <xdr:sp macro="" textlink="">
      <xdr:nvSpPr>
        <xdr:cNvPr id="84" name="テキスト ボックス 83"/>
        <xdr:cNvSpPr txBox="1"/>
      </xdr:nvSpPr>
      <xdr:spPr>
        <a:xfrm>
          <a:off x="2641111" y="603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69431</xdr:rowOff>
    </xdr:from>
    <xdr:to>
      <xdr:col>3</xdr:col>
      <xdr:colOff>3175</xdr:colOff>
      <xdr:row>36</xdr:row>
      <xdr:rowOff>171031</xdr:rowOff>
    </xdr:to>
    <xdr:sp macro="" textlink="">
      <xdr:nvSpPr>
        <xdr:cNvPr id="85" name="円/楕円 84"/>
        <xdr:cNvSpPr/>
      </xdr:nvSpPr>
      <xdr:spPr>
        <a:xfrm>
          <a:off x="1968500" y="624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16108</xdr:rowOff>
    </xdr:from>
    <xdr:ext cx="534377" cy="259045"/>
    <xdr:sp macro="" textlink="">
      <xdr:nvSpPr>
        <xdr:cNvPr id="86" name="テキスト ボックス 85"/>
        <xdr:cNvSpPr txBox="1"/>
      </xdr:nvSpPr>
      <xdr:spPr>
        <a:xfrm>
          <a:off x="1752111" y="601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23,022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87033</xdr:rowOff>
    </xdr:from>
    <xdr:to>
      <xdr:col>1</xdr:col>
      <xdr:colOff>485775</xdr:colOff>
      <xdr:row>37</xdr:row>
      <xdr:rowOff>17183</xdr:rowOff>
    </xdr:to>
    <xdr:sp macro="" textlink="">
      <xdr:nvSpPr>
        <xdr:cNvPr id="87" name="円/楕円 86"/>
        <xdr:cNvSpPr/>
      </xdr:nvSpPr>
      <xdr:spPr>
        <a:xfrm>
          <a:off x="1079500" y="625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33710</xdr:rowOff>
    </xdr:from>
    <xdr:ext cx="534377" cy="259045"/>
    <xdr:sp macro="" textlink="">
      <xdr:nvSpPr>
        <xdr:cNvPr id="88" name="テキスト ボックス 87"/>
        <xdr:cNvSpPr txBox="1"/>
      </xdr:nvSpPr>
      <xdr:spPr>
        <a:xfrm>
          <a:off x="863111" y="603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81929</xdr:rowOff>
    </xdr:from>
    <xdr:to>
      <xdr:col>6</xdr:col>
      <xdr:colOff>511175</xdr:colOff>
      <xdr:row>57</xdr:row>
      <xdr:rowOff>110643</xdr:rowOff>
    </xdr:to>
    <xdr:cxnSp macro="">
      <xdr:nvCxnSpPr>
        <xdr:cNvPr id="117" name="直線コネクタ 116"/>
        <xdr:cNvCxnSpPr/>
      </xdr:nvCxnSpPr>
      <xdr:spPr>
        <a:xfrm flipV="1">
          <a:off x="3797300" y="9854579"/>
          <a:ext cx="838200" cy="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110643</xdr:rowOff>
    </xdr:from>
    <xdr:to>
      <xdr:col>5</xdr:col>
      <xdr:colOff>358775</xdr:colOff>
      <xdr:row>58</xdr:row>
      <xdr:rowOff>12091</xdr:rowOff>
    </xdr:to>
    <xdr:cxnSp macro="">
      <xdr:nvCxnSpPr>
        <xdr:cNvPr id="120" name="直線コネクタ 119"/>
        <xdr:cNvCxnSpPr/>
      </xdr:nvCxnSpPr>
      <xdr:spPr>
        <a:xfrm flipV="1">
          <a:off x="2908300" y="9883293"/>
          <a:ext cx="889000" cy="7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170066</xdr:rowOff>
    </xdr:from>
    <xdr:to>
      <xdr:col>4</xdr:col>
      <xdr:colOff>155575</xdr:colOff>
      <xdr:row>58</xdr:row>
      <xdr:rowOff>12091</xdr:rowOff>
    </xdr:to>
    <xdr:cxnSp macro="">
      <xdr:nvCxnSpPr>
        <xdr:cNvPr id="123" name="直線コネクタ 122"/>
        <xdr:cNvCxnSpPr/>
      </xdr:nvCxnSpPr>
      <xdr:spPr>
        <a:xfrm>
          <a:off x="2019300" y="9942716"/>
          <a:ext cx="889000" cy="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166712</xdr:rowOff>
    </xdr:from>
    <xdr:to>
      <xdr:col>2</xdr:col>
      <xdr:colOff>638175</xdr:colOff>
      <xdr:row>57</xdr:row>
      <xdr:rowOff>170066</xdr:rowOff>
    </xdr:to>
    <xdr:cxnSp macro="">
      <xdr:nvCxnSpPr>
        <xdr:cNvPr id="126" name="直線コネクタ 125"/>
        <xdr:cNvCxnSpPr/>
      </xdr:nvCxnSpPr>
      <xdr:spPr>
        <a:xfrm>
          <a:off x="1130300" y="9939362"/>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31129</xdr:rowOff>
    </xdr:from>
    <xdr:to>
      <xdr:col>6</xdr:col>
      <xdr:colOff>561975</xdr:colOff>
      <xdr:row>57</xdr:row>
      <xdr:rowOff>132729</xdr:rowOff>
    </xdr:to>
    <xdr:sp macro="" textlink="">
      <xdr:nvSpPr>
        <xdr:cNvPr id="136" name="円/楕円 135"/>
        <xdr:cNvSpPr/>
      </xdr:nvSpPr>
      <xdr:spPr>
        <a:xfrm>
          <a:off x="4584700" y="980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54006</xdr:rowOff>
    </xdr:from>
    <xdr:ext cx="599010" cy="259045"/>
    <xdr:sp macro="" textlink="">
      <xdr:nvSpPr>
        <xdr:cNvPr id="137" name="総務費該当値テキスト"/>
        <xdr:cNvSpPr txBox="1"/>
      </xdr:nvSpPr>
      <xdr:spPr>
        <a:xfrm>
          <a:off x="4686300" y="965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400,815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59843</xdr:rowOff>
    </xdr:from>
    <xdr:to>
      <xdr:col>5</xdr:col>
      <xdr:colOff>409575</xdr:colOff>
      <xdr:row>57</xdr:row>
      <xdr:rowOff>161443</xdr:rowOff>
    </xdr:to>
    <xdr:sp macro="" textlink="">
      <xdr:nvSpPr>
        <xdr:cNvPr id="138" name="円/楕円 137"/>
        <xdr:cNvSpPr/>
      </xdr:nvSpPr>
      <xdr:spPr>
        <a:xfrm>
          <a:off x="3746500" y="98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6520</xdr:rowOff>
    </xdr:from>
    <xdr:ext cx="599010" cy="259045"/>
    <xdr:sp macro="" textlink="">
      <xdr:nvSpPr>
        <xdr:cNvPr id="139" name="テキスト ボックス 138"/>
        <xdr:cNvSpPr txBox="1"/>
      </xdr:nvSpPr>
      <xdr:spPr>
        <a:xfrm>
          <a:off x="3497794" y="960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132741</xdr:rowOff>
    </xdr:from>
    <xdr:to>
      <xdr:col>4</xdr:col>
      <xdr:colOff>206375</xdr:colOff>
      <xdr:row>58</xdr:row>
      <xdr:rowOff>62891</xdr:rowOff>
    </xdr:to>
    <xdr:sp macro="" textlink="">
      <xdr:nvSpPr>
        <xdr:cNvPr id="140" name="円/楕円 139"/>
        <xdr:cNvSpPr/>
      </xdr:nvSpPr>
      <xdr:spPr>
        <a:xfrm>
          <a:off x="2857500" y="99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79418</xdr:rowOff>
    </xdr:from>
    <xdr:ext cx="599010" cy="259045"/>
    <xdr:sp macro="" textlink="">
      <xdr:nvSpPr>
        <xdr:cNvPr id="141" name="テキスト ボックス 140"/>
        <xdr:cNvSpPr txBox="1"/>
      </xdr:nvSpPr>
      <xdr:spPr>
        <a:xfrm>
          <a:off x="2608794" y="968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267,466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119266</xdr:rowOff>
    </xdr:from>
    <xdr:to>
      <xdr:col>3</xdr:col>
      <xdr:colOff>3175</xdr:colOff>
      <xdr:row>58</xdr:row>
      <xdr:rowOff>49416</xdr:rowOff>
    </xdr:to>
    <xdr:sp macro="" textlink="">
      <xdr:nvSpPr>
        <xdr:cNvPr id="142" name="円/楕円 141"/>
        <xdr:cNvSpPr/>
      </xdr:nvSpPr>
      <xdr:spPr>
        <a:xfrm>
          <a:off x="1968500" y="989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65943</xdr:rowOff>
    </xdr:from>
    <xdr:ext cx="599010" cy="259045"/>
    <xdr:sp macro="" textlink="">
      <xdr:nvSpPr>
        <xdr:cNvPr id="143" name="テキスト ボックス 142"/>
        <xdr:cNvSpPr txBox="1"/>
      </xdr:nvSpPr>
      <xdr:spPr>
        <a:xfrm>
          <a:off x="1719794" y="966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285,150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115912</xdr:rowOff>
    </xdr:from>
    <xdr:to>
      <xdr:col>1</xdr:col>
      <xdr:colOff>485775</xdr:colOff>
      <xdr:row>58</xdr:row>
      <xdr:rowOff>46062</xdr:rowOff>
    </xdr:to>
    <xdr:sp macro="" textlink="">
      <xdr:nvSpPr>
        <xdr:cNvPr id="144" name="円/楕円 143"/>
        <xdr:cNvSpPr/>
      </xdr:nvSpPr>
      <xdr:spPr>
        <a:xfrm>
          <a:off x="1079500" y="988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62589</xdr:rowOff>
    </xdr:from>
    <xdr:ext cx="599010" cy="259045"/>
    <xdr:sp macro="" textlink="">
      <xdr:nvSpPr>
        <xdr:cNvPr id="145" name="テキスト ボックス 144"/>
        <xdr:cNvSpPr txBox="1"/>
      </xdr:nvSpPr>
      <xdr:spPr>
        <a:xfrm>
          <a:off x="830794" y="966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289,552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61382</xdr:rowOff>
    </xdr:from>
    <xdr:to>
      <xdr:col>6</xdr:col>
      <xdr:colOff>511175</xdr:colOff>
      <xdr:row>76</xdr:row>
      <xdr:rowOff>90887</xdr:rowOff>
    </xdr:to>
    <xdr:cxnSp macro="">
      <xdr:nvCxnSpPr>
        <xdr:cNvPr id="172" name="直線コネクタ 171"/>
        <xdr:cNvCxnSpPr/>
      </xdr:nvCxnSpPr>
      <xdr:spPr>
        <a:xfrm>
          <a:off x="3797300" y="13091582"/>
          <a:ext cx="838200" cy="2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54634</xdr:rowOff>
    </xdr:from>
    <xdr:to>
      <xdr:col>5</xdr:col>
      <xdr:colOff>358775</xdr:colOff>
      <xdr:row>76</xdr:row>
      <xdr:rowOff>61382</xdr:rowOff>
    </xdr:to>
    <xdr:cxnSp macro="">
      <xdr:nvCxnSpPr>
        <xdr:cNvPr id="175" name="直線コネクタ 174"/>
        <xdr:cNvCxnSpPr/>
      </xdr:nvCxnSpPr>
      <xdr:spPr>
        <a:xfrm>
          <a:off x="2908300" y="13084834"/>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54634</xdr:rowOff>
    </xdr:from>
    <xdr:to>
      <xdr:col>4</xdr:col>
      <xdr:colOff>155575</xdr:colOff>
      <xdr:row>76</xdr:row>
      <xdr:rowOff>110136</xdr:rowOff>
    </xdr:to>
    <xdr:cxnSp macro="">
      <xdr:nvCxnSpPr>
        <xdr:cNvPr id="178" name="直線コネクタ 177"/>
        <xdr:cNvCxnSpPr/>
      </xdr:nvCxnSpPr>
      <xdr:spPr>
        <a:xfrm flipV="1">
          <a:off x="2019300" y="13084834"/>
          <a:ext cx="889000" cy="5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110136</xdr:rowOff>
    </xdr:from>
    <xdr:to>
      <xdr:col>2</xdr:col>
      <xdr:colOff>638175</xdr:colOff>
      <xdr:row>76</xdr:row>
      <xdr:rowOff>136378</xdr:rowOff>
    </xdr:to>
    <xdr:cxnSp macro="">
      <xdr:nvCxnSpPr>
        <xdr:cNvPr id="181" name="直線コネクタ 180"/>
        <xdr:cNvCxnSpPr/>
      </xdr:nvCxnSpPr>
      <xdr:spPr>
        <a:xfrm flipV="1">
          <a:off x="1130300" y="13140336"/>
          <a:ext cx="889000" cy="2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40087</xdr:rowOff>
    </xdr:from>
    <xdr:to>
      <xdr:col>6</xdr:col>
      <xdr:colOff>561975</xdr:colOff>
      <xdr:row>76</xdr:row>
      <xdr:rowOff>141687</xdr:rowOff>
    </xdr:to>
    <xdr:sp macro="" textlink="">
      <xdr:nvSpPr>
        <xdr:cNvPr id="191" name="円/楕円 190"/>
        <xdr:cNvSpPr/>
      </xdr:nvSpPr>
      <xdr:spPr>
        <a:xfrm>
          <a:off x="4584700" y="130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126464</xdr:rowOff>
    </xdr:from>
    <xdr:ext cx="599010" cy="259045"/>
    <xdr:sp macro="" textlink="">
      <xdr:nvSpPr>
        <xdr:cNvPr id="192" name="民生費該当値テキスト"/>
        <xdr:cNvSpPr txBox="1"/>
      </xdr:nvSpPr>
      <xdr:spPr>
        <a:xfrm>
          <a:off x="4686300" y="1298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171,353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10582</xdr:rowOff>
    </xdr:from>
    <xdr:to>
      <xdr:col>5</xdr:col>
      <xdr:colOff>409575</xdr:colOff>
      <xdr:row>76</xdr:row>
      <xdr:rowOff>112182</xdr:rowOff>
    </xdr:to>
    <xdr:sp macro="" textlink="">
      <xdr:nvSpPr>
        <xdr:cNvPr id="193" name="円/楕円 192"/>
        <xdr:cNvSpPr/>
      </xdr:nvSpPr>
      <xdr:spPr>
        <a:xfrm>
          <a:off x="3746500" y="130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103309</xdr:rowOff>
    </xdr:from>
    <xdr:ext cx="599010" cy="259045"/>
    <xdr:sp macro="" textlink="">
      <xdr:nvSpPr>
        <xdr:cNvPr id="194" name="テキスト ボックス 193"/>
        <xdr:cNvSpPr txBox="1"/>
      </xdr:nvSpPr>
      <xdr:spPr>
        <a:xfrm>
          <a:off x="3497794" y="1313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184,260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3834</xdr:rowOff>
    </xdr:from>
    <xdr:to>
      <xdr:col>4</xdr:col>
      <xdr:colOff>206375</xdr:colOff>
      <xdr:row>76</xdr:row>
      <xdr:rowOff>105434</xdr:rowOff>
    </xdr:to>
    <xdr:sp macro="" textlink="">
      <xdr:nvSpPr>
        <xdr:cNvPr id="195" name="円/楕円 194"/>
        <xdr:cNvSpPr/>
      </xdr:nvSpPr>
      <xdr:spPr>
        <a:xfrm>
          <a:off x="2857500" y="1303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96561</xdr:rowOff>
    </xdr:from>
    <xdr:ext cx="599010" cy="259045"/>
    <xdr:sp macro="" textlink="">
      <xdr:nvSpPr>
        <xdr:cNvPr id="196" name="テキスト ボックス 195"/>
        <xdr:cNvSpPr txBox="1"/>
      </xdr:nvSpPr>
      <xdr:spPr>
        <a:xfrm>
          <a:off x="2608794" y="1312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187,212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59336</xdr:rowOff>
    </xdr:from>
    <xdr:to>
      <xdr:col>3</xdr:col>
      <xdr:colOff>3175</xdr:colOff>
      <xdr:row>76</xdr:row>
      <xdr:rowOff>160936</xdr:rowOff>
    </xdr:to>
    <xdr:sp macro="" textlink="">
      <xdr:nvSpPr>
        <xdr:cNvPr id="197" name="円/楕円 196"/>
        <xdr:cNvSpPr/>
      </xdr:nvSpPr>
      <xdr:spPr>
        <a:xfrm>
          <a:off x="1968500" y="130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152063</xdr:rowOff>
    </xdr:from>
    <xdr:ext cx="599010" cy="259045"/>
    <xdr:sp macro="" textlink="">
      <xdr:nvSpPr>
        <xdr:cNvPr id="198" name="テキスト ボックス 197"/>
        <xdr:cNvSpPr txBox="1"/>
      </xdr:nvSpPr>
      <xdr:spPr>
        <a:xfrm>
          <a:off x="1719794" y="1318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162,933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85578</xdr:rowOff>
    </xdr:from>
    <xdr:to>
      <xdr:col>1</xdr:col>
      <xdr:colOff>485775</xdr:colOff>
      <xdr:row>77</xdr:row>
      <xdr:rowOff>15728</xdr:rowOff>
    </xdr:to>
    <xdr:sp macro="" textlink="">
      <xdr:nvSpPr>
        <xdr:cNvPr id="199" name="円/楕円 198"/>
        <xdr:cNvSpPr/>
      </xdr:nvSpPr>
      <xdr:spPr>
        <a:xfrm>
          <a:off x="1079500" y="1311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6855</xdr:rowOff>
    </xdr:from>
    <xdr:ext cx="599010" cy="259045"/>
    <xdr:sp macro="" textlink="">
      <xdr:nvSpPr>
        <xdr:cNvPr id="200" name="テキスト ボックス 199"/>
        <xdr:cNvSpPr txBox="1"/>
      </xdr:nvSpPr>
      <xdr:spPr>
        <a:xfrm>
          <a:off x="830794" y="1320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146810</xdr:rowOff>
    </xdr:from>
    <xdr:to>
      <xdr:col>6</xdr:col>
      <xdr:colOff>511175</xdr:colOff>
      <xdr:row>96</xdr:row>
      <xdr:rowOff>167277</xdr:rowOff>
    </xdr:to>
    <xdr:cxnSp macro="">
      <xdr:nvCxnSpPr>
        <xdr:cNvPr id="229" name="直線コネクタ 228"/>
        <xdr:cNvCxnSpPr/>
      </xdr:nvCxnSpPr>
      <xdr:spPr>
        <a:xfrm flipV="1">
          <a:off x="3797300" y="16606010"/>
          <a:ext cx="838200" cy="2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118940</xdr:rowOff>
    </xdr:from>
    <xdr:to>
      <xdr:col>5</xdr:col>
      <xdr:colOff>358775</xdr:colOff>
      <xdr:row>96</xdr:row>
      <xdr:rowOff>167277</xdr:rowOff>
    </xdr:to>
    <xdr:cxnSp macro="">
      <xdr:nvCxnSpPr>
        <xdr:cNvPr id="232" name="直線コネクタ 231"/>
        <xdr:cNvCxnSpPr/>
      </xdr:nvCxnSpPr>
      <xdr:spPr>
        <a:xfrm>
          <a:off x="2908300" y="16406690"/>
          <a:ext cx="889000" cy="2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118940</xdr:rowOff>
    </xdr:from>
    <xdr:to>
      <xdr:col>4</xdr:col>
      <xdr:colOff>155575</xdr:colOff>
      <xdr:row>96</xdr:row>
      <xdr:rowOff>13901</xdr:rowOff>
    </xdr:to>
    <xdr:cxnSp macro="">
      <xdr:nvCxnSpPr>
        <xdr:cNvPr id="235" name="直線コネクタ 234"/>
        <xdr:cNvCxnSpPr/>
      </xdr:nvCxnSpPr>
      <xdr:spPr>
        <a:xfrm flipV="1">
          <a:off x="2019300" y="16406690"/>
          <a:ext cx="889000" cy="6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124045</xdr:rowOff>
    </xdr:from>
    <xdr:to>
      <xdr:col>2</xdr:col>
      <xdr:colOff>638175</xdr:colOff>
      <xdr:row>96</xdr:row>
      <xdr:rowOff>13901</xdr:rowOff>
    </xdr:to>
    <xdr:cxnSp macro="">
      <xdr:nvCxnSpPr>
        <xdr:cNvPr id="238" name="直線コネクタ 237"/>
        <xdr:cNvCxnSpPr/>
      </xdr:nvCxnSpPr>
      <xdr:spPr>
        <a:xfrm>
          <a:off x="1130300" y="16411795"/>
          <a:ext cx="889000" cy="6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96010</xdr:rowOff>
    </xdr:from>
    <xdr:to>
      <xdr:col>6</xdr:col>
      <xdr:colOff>561975</xdr:colOff>
      <xdr:row>97</xdr:row>
      <xdr:rowOff>26160</xdr:rowOff>
    </xdr:to>
    <xdr:sp macro="" textlink="">
      <xdr:nvSpPr>
        <xdr:cNvPr id="248" name="円/楕円 247"/>
        <xdr:cNvSpPr/>
      </xdr:nvSpPr>
      <xdr:spPr>
        <a:xfrm>
          <a:off x="4584700" y="1655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74437</xdr:rowOff>
    </xdr:from>
    <xdr:ext cx="599010" cy="259045"/>
    <xdr:sp macro="" textlink="">
      <xdr:nvSpPr>
        <xdr:cNvPr id="249" name="衛生費該当値テキスト"/>
        <xdr:cNvSpPr txBox="1"/>
      </xdr:nvSpPr>
      <xdr:spPr>
        <a:xfrm>
          <a:off x="4686300" y="1653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108,134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116477</xdr:rowOff>
    </xdr:from>
    <xdr:to>
      <xdr:col>5</xdr:col>
      <xdr:colOff>409575</xdr:colOff>
      <xdr:row>97</xdr:row>
      <xdr:rowOff>46627</xdr:rowOff>
    </xdr:to>
    <xdr:sp macro="" textlink="">
      <xdr:nvSpPr>
        <xdr:cNvPr id="250" name="円/楕円 249"/>
        <xdr:cNvSpPr/>
      </xdr:nvSpPr>
      <xdr:spPr>
        <a:xfrm>
          <a:off x="3746500" y="1657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63154</xdr:rowOff>
    </xdr:from>
    <xdr:ext cx="599010" cy="259045"/>
    <xdr:sp macro="" textlink="">
      <xdr:nvSpPr>
        <xdr:cNvPr id="251" name="テキスト ボックス 250"/>
        <xdr:cNvSpPr txBox="1"/>
      </xdr:nvSpPr>
      <xdr:spPr>
        <a:xfrm>
          <a:off x="3497794" y="1635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102,762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68140</xdr:rowOff>
    </xdr:from>
    <xdr:to>
      <xdr:col>4</xdr:col>
      <xdr:colOff>206375</xdr:colOff>
      <xdr:row>95</xdr:row>
      <xdr:rowOff>169740</xdr:rowOff>
    </xdr:to>
    <xdr:sp macro="" textlink="">
      <xdr:nvSpPr>
        <xdr:cNvPr id="252" name="円/楕円 251"/>
        <xdr:cNvSpPr/>
      </xdr:nvSpPr>
      <xdr:spPr>
        <a:xfrm>
          <a:off x="2857500" y="1635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14817</xdr:rowOff>
    </xdr:from>
    <xdr:ext cx="599010" cy="259045"/>
    <xdr:sp macro="" textlink="">
      <xdr:nvSpPr>
        <xdr:cNvPr id="253" name="テキスト ボックス 252"/>
        <xdr:cNvSpPr txBox="1"/>
      </xdr:nvSpPr>
      <xdr:spPr>
        <a:xfrm>
          <a:off x="2608794" y="1613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160,449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134551</xdr:rowOff>
    </xdr:from>
    <xdr:to>
      <xdr:col>3</xdr:col>
      <xdr:colOff>3175</xdr:colOff>
      <xdr:row>96</xdr:row>
      <xdr:rowOff>64701</xdr:rowOff>
    </xdr:to>
    <xdr:sp macro="" textlink="">
      <xdr:nvSpPr>
        <xdr:cNvPr id="254" name="円/楕円 253"/>
        <xdr:cNvSpPr/>
      </xdr:nvSpPr>
      <xdr:spPr>
        <a:xfrm>
          <a:off x="1968500" y="1642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81228</xdr:rowOff>
    </xdr:from>
    <xdr:ext cx="599010" cy="259045"/>
    <xdr:sp macro="" textlink="">
      <xdr:nvSpPr>
        <xdr:cNvPr id="255" name="テキスト ボックス 254"/>
        <xdr:cNvSpPr txBox="1"/>
      </xdr:nvSpPr>
      <xdr:spPr>
        <a:xfrm>
          <a:off x="1719794" y="1619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143,018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73245</xdr:rowOff>
    </xdr:from>
    <xdr:to>
      <xdr:col>1</xdr:col>
      <xdr:colOff>485775</xdr:colOff>
      <xdr:row>96</xdr:row>
      <xdr:rowOff>3395</xdr:rowOff>
    </xdr:to>
    <xdr:sp macro="" textlink="">
      <xdr:nvSpPr>
        <xdr:cNvPr id="256" name="円/楕円 255"/>
        <xdr:cNvSpPr/>
      </xdr:nvSpPr>
      <xdr:spPr>
        <a:xfrm>
          <a:off x="1079500" y="163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19922</xdr:rowOff>
    </xdr:from>
    <xdr:ext cx="599010" cy="259045"/>
    <xdr:sp macro="" textlink="">
      <xdr:nvSpPr>
        <xdr:cNvPr id="257" name="テキスト ボックス 256"/>
        <xdr:cNvSpPr txBox="1"/>
      </xdr:nvSpPr>
      <xdr:spPr>
        <a:xfrm>
          <a:off x="830794" y="1613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33630</xdr:rowOff>
    </xdr:from>
    <xdr:to>
      <xdr:col>12</xdr:col>
      <xdr:colOff>511175</xdr:colOff>
      <xdr:row>39</xdr:row>
      <xdr:rowOff>44450</xdr:rowOff>
    </xdr:to>
    <xdr:cxnSp macro="">
      <xdr:nvCxnSpPr>
        <xdr:cNvPr id="292" name="直線コネクタ 291"/>
        <xdr:cNvCxnSpPr/>
      </xdr:nvCxnSpPr>
      <xdr:spPr>
        <a:xfrm>
          <a:off x="7861300" y="6720180"/>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33630</xdr:rowOff>
    </xdr:from>
    <xdr:to>
      <xdr:col>11</xdr:col>
      <xdr:colOff>307975</xdr:colOff>
      <xdr:row>39</xdr:row>
      <xdr:rowOff>44450</xdr:rowOff>
    </xdr:to>
    <xdr:cxnSp macro="">
      <xdr:nvCxnSpPr>
        <xdr:cNvPr id="295" name="直線コネクタ 294"/>
        <xdr:cNvCxnSpPr/>
      </xdr:nvCxnSpPr>
      <xdr:spPr>
        <a:xfrm flipV="1">
          <a:off x="6972300" y="6720180"/>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154280</xdr:rowOff>
    </xdr:from>
    <xdr:to>
      <xdr:col>11</xdr:col>
      <xdr:colOff>358775</xdr:colOff>
      <xdr:row>39</xdr:row>
      <xdr:rowOff>84430</xdr:rowOff>
    </xdr:to>
    <xdr:sp macro="" textlink="">
      <xdr:nvSpPr>
        <xdr:cNvPr id="311" name="円/楕円 310"/>
        <xdr:cNvSpPr/>
      </xdr:nvSpPr>
      <xdr:spPr>
        <a:xfrm>
          <a:off x="7810500" y="66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75557</xdr:rowOff>
    </xdr:from>
    <xdr:ext cx="378565" cy="259045"/>
    <xdr:sp macro="" textlink="">
      <xdr:nvSpPr>
        <xdr:cNvPr id="312" name="テキスト ボックス 311"/>
        <xdr:cNvSpPr txBox="1"/>
      </xdr:nvSpPr>
      <xdr:spPr>
        <a:xfrm>
          <a:off x="7672017" y="6762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3" name="円/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4" name="テキスト ボックス 313"/>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168484</xdr:rowOff>
    </xdr:from>
    <xdr:to>
      <xdr:col>15</xdr:col>
      <xdr:colOff>180975</xdr:colOff>
      <xdr:row>59</xdr:row>
      <xdr:rowOff>6484</xdr:rowOff>
    </xdr:to>
    <xdr:cxnSp macro="">
      <xdr:nvCxnSpPr>
        <xdr:cNvPr id="343" name="直線コネクタ 342"/>
        <xdr:cNvCxnSpPr/>
      </xdr:nvCxnSpPr>
      <xdr:spPr>
        <a:xfrm flipV="1">
          <a:off x="9639300" y="10112584"/>
          <a:ext cx="838200" cy="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105386</xdr:rowOff>
    </xdr:from>
    <xdr:to>
      <xdr:col>14</xdr:col>
      <xdr:colOff>28575</xdr:colOff>
      <xdr:row>59</xdr:row>
      <xdr:rowOff>6484</xdr:rowOff>
    </xdr:to>
    <xdr:cxnSp macro="">
      <xdr:nvCxnSpPr>
        <xdr:cNvPr id="346" name="直線コネクタ 345"/>
        <xdr:cNvCxnSpPr/>
      </xdr:nvCxnSpPr>
      <xdr:spPr>
        <a:xfrm>
          <a:off x="8750300" y="9878036"/>
          <a:ext cx="889000" cy="24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57840</xdr:rowOff>
    </xdr:from>
    <xdr:to>
      <xdr:col>12</xdr:col>
      <xdr:colOff>511175</xdr:colOff>
      <xdr:row>57</xdr:row>
      <xdr:rowOff>105386</xdr:rowOff>
    </xdr:to>
    <xdr:cxnSp macro="">
      <xdr:nvCxnSpPr>
        <xdr:cNvPr id="349" name="直線コネクタ 348"/>
        <xdr:cNvCxnSpPr/>
      </xdr:nvCxnSpPr>
      <xdr:spPr>
        <a:xfrm>
          <a:off x="7861300" y="9830490"/>
          <a:ext cx="889000" cy="4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57840</xdr:rowOff>
    </xdr:from>
    <xdr:to>
      <xdr:col>11</xdr:col>
      <xdr:colOff>307975</xdr:colOff>
      <xdr:row>58</xdr:row>
      <xdr:rowOff>65274</xdr:rowOff>
    </xdr:to>
    <xdr:cxnSp macro="">
      <xdr:nvCxnSpPr>
        <xdr:cNvPr id="352" name="直線コネクタ 351"/>
        <xdr:cNvCxnSpPr/>
      </xdr:nvCxnSpPr>
      <xdr:spPr>
        <a:xfrm flipV="1">
          <a:off x="6972300" y="9830490"/>
          <a:ext cx="889000" cy="17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4" name="テキスト ボックス 353"/>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6" name="テキスト ボックス 355"/>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117684</xdr:rowOff>
    </xdr:from>
    <xdr:to>
      <xdr:col>15</xdr:col>
      <xdr:colOff>231775</xdr:colOff>
      <xdr:row>59</xdr:row>
      <xdr:rowOff>47834</xdr:rowOff>
    </xdr:to>
    <xdr:sp macro="" textlink="">
      <xdr:nvSpPr>
        <xdr:cNvPr id="362" name="円/楕円 361"/>
        <xdr:cNvSpPr/>
      </xdr:nvSpPr>
      <xdr:spPr>
        <a:xfrm>
          <a:off x="10426700" y="1006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78617</xdr:rowOff>
    </xdr:from>
    <xdr:ext cx="599010" cy="259045"/>
    <xdr:sp macro="" textlink="">
      <xdr:nvSpPr>
        <xdr:cNvPr id="363" name="農林水産業費該当値テキスト"/>
        <xdr:cNvSpPr txBox="1"/>
      </xdr:nvSpPr>
      <xdr:spPr>
        <a:xfrm>
          <a:off x="10528300" y="1002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124,450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127134</xdr:rowOff>
    </xdr:from>
    <xdr:to>
      <xdr:col>14</xdr:col>
      <xdr:colOff>79375</xdr:colOff>
      <xdr:row>59</xdr:row>
      <xdr:rowOff>57284</xdr:rowOff>
    </xdr:to>
    <xdr:sp macro="" textlink="">
      <xdr:nvSpPr>
        <xdr:cNvPr id="364" name="円/楕円 363"/>
        <xdr:cNvSpPr/>
      </xdr:nvSpPr>
      <xdr:spPr>
        <a:xfrm>
          <a:off x="9588500" y="100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48411</xdr:rowOff>
    </xdr:from>
    <xdr:ext cx="534377" cy="259045"/>
    <xdr:sp macro="" textlink="">
      <xdr:nvSpPr>
        <xdr:cNvPr id="365" name="テキスト ボックス 364"/>
        <xdr:cNvSpPr txBox="1"/>
      </xdr:nvSpPr>
      <xdr:spPr>
        <a:xfrm>
          <a:off x="9372111" y="1016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99,648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54586</xdr:rowOff>
    </xdr:from>
    <xdr:to>
      <xdr:col>12</xdr:col>
      <xdr:colOff>561975</xdr:colOff>
      <xdr:row>57</xdr:row>
      <xdr:rowOff>156186</xdr:rowOff>
    </xdr:to>
    <xdr:sp macro="" textlink="">
      <xdr:nvSpPr>
        <xdr:cNvPr id="366" name="円/楕円 365"/>
        <xdr:cNvSpPr/>
      </xdr:nvSpPr>
      <xdr:spPr>
        <a:xfrm>
          <a:off x="8699500" y="982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1263</xdr:rowOff>
    </xdr:from>
    <xdr:ext cx="599010" cy="259045"/>
    <xdr:sp macro="" textlink="">
      <xdr:nvSpPr>
        <xdr:cNvPr id="367" name="テキスト ボックス 366"/>
        <xdr:cNvSpPr txBox="1"/>
      </xdr:nvSpPr>
      <xdr:spPr>
        <a:xfrm>
          <a:off x="8450794" y="96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740,063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7040</xdr:rowOff>
    </xdr:from>
    <xdr:to>
      <xdr:col>11</xdr:col>
      <xdr:colOff>358775</xdr:colOff>
      <xdr:row>57</xdr:row>
      <xdr:rowOff>108640</xdr:rowOff>
    </xdr:to>
    <xdr:sp macro="" textlink="">
      <xdr:nvSpPr>
        <xdr:cNvPr id="368" name="円/楕円 367"/>
        <xdr:cNvSpPr/>
      </xdr:nvSpPr>
      <xdr:spPr>
        <a:xfrm>
          <a:off x="7810500" y="977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125167</xdr:rowOff>
    </xdr:from>
    <xdr:ext cx="599010" cy="259045"/>
    <xdr:sp macro="" textlink="">
      <xdr:nvSpPr>
        <xdr:cNvPr id="369" name="テキスト ボックス 368"/>
        <xdr:cNvSpPr txBox="1"/>
      </xdr:nvSpPr>
      <xdr:spPr>
        <a:xfrm>
          <a:off x="7561794" y="955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864,856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14474</xdr:rowOff>
    </xdr:from>
    <xdr:to>
      <xdr:col>10</xdr:col>
      <xdr:colOff>155575</xdr:colOff>
      <xdr:row>58</xdr:row>
      <xdr:rowOff>116074</xdr:rowOff>
    </xdr:to>
    <xdr:sp macro="" textlink="">
      <xdr:nvSpPr>
        <xdr:cNvPr id="370" name="円/楕円 369"/>
        <xdr:cNvSpPr/>
      </xdr:nvSpPr>
      <xdr:spPr>
        <a:xfrm>
          <a:off x="6921500" y="99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132601</xdr:rowOff>
    </xdr:from>
    <xdr:ext cx="599010" cy="259045"/>
    <xdr:sp macro="" textlink="">
      <xdr:nvSpPr>
        <xdr:cNvPr id="371" name="テキスト ボックス 370"/>
        <xdr:cNvSpPr txBox="1"/>
      </xdr:nvSpPr>
      <xdr:spPr>
        <a:xfrm>
          <a:off x="6672794" y="973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395,345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144687</xdr:rowOff>
    </xdr:from>
    <xdr:to>
      <xdr:col>15</xdr:col>
      <xdr:colOff>180975</xdr:colOff>
      <xdr:row>78</xdr:row>
      <xdr:rowOff>26767</xdr:rowOff>
    </xdr:to>
    <xdr:cxnSp macro="">
      <xdr:nvCxnSpPr>
        <xdr:cNvPr id="400" name="直線コネクタ 399"/>
        <xdr:cNvCxnSpPr/>
      </xdr:nvCxnSpPr>
      <xdr:spPr>
        <a:xfrm flipV="1">
          <a:off x="9639300" y="13346337"/>
          <a:ext cx="8382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26767</xdr:rowOff>
    </xdr:from>
    <xdr:to>
      <xdr:col>14</xdr:col>
      <xdr:colOff>28575</xdr:colOff>
      <xdr:row>78</xdr:row>
      <xdr:rowOff>61613</xdr:rowOff>
    </xdr:to>
    <xdr:cxnSp macro="">
      <xdr:nvCxnSpPr>
        <xdr:cNvPr id="403" name="直線コネクタ 402"/>
        <xdr:cNvCxnSpPr/>
      </xdr:nvCxnSpPr>
      <xdr:spPr>
        <a:xfrm flipV="1">
          <a:off x="8750300" y="13399867"/>
          <a:ext cx="889000" cy="3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170926</xdr:rowOff>
    </xdr:from>
    <xdr:to>
      <xdr:col>12</xdr:col>
      <xdr:colOff>511175</xdr:colOff>
      <xdr:row>78</xdr:row>
      <xdr:rowOff>61613</xdr:rowOff>
    </xdr:to>
    <xdr:cxnSp macro="">
      <xdr:nvCxnSpPr>
        <xdr:cNvPr id="406" name="直線コネクタ 405"/>
        <xdr:cNvCxnSpPr/>
      </xdr:nvCxnSpPr>
      <xdr:spPr>
        <a:xfrm>
          <a:off x="7861300" y="13372576"/>
          <a:ext cx="889000" cy="6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170926</xdr:rowOff>
    </xdr:from>
    <xdr:to>
      <xdr:col>11</xdr:col>
      <xdr:colOff>307975</xdr:colOff>
      <xdr:row>78</xdr:row>
      <xdr:rowOff>51743</xdr:rowOff>
    </xdr:to>
    <xdr:cxnSp macro="">
      <xdr:nvCxnSpPr>
        <xdr:cNvPr id="409" name="直線コネクタ 408"/>
        <xdr:cNvCxnSpPr/>
      </xdr:nvCxnSpPr>
      <xdr:spPr>
        <a:xfrm flipV="1">
          <a:off x="6972300" y="13372576"/>
          <a:ext cx="889000" cy="5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77618</xdr:rowOff>
    </xdr:from>
    <xdr:ext cx="534377" cy="259045"/>
    <xdr:sp macro="" textlink="">
      <xdr:nvSpPr>
        <xdr:cNvPr id="411" name="テキスト ボックス 410"/>
        <xdr:cNvSpPr txBox="1"/>
      </xdr:nvSpPr>
      <xdr:spPr>
        <a:xfrm>
          <a:off x="7594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3" name="テキスト ボックス 412"/>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93887</xdr:rowOff>
    </xdr:from>
    <xdr:to>
      <xdr:col>15</xdr:col>
      <xdr:colOff>231775</xdr:colOff>
      <xdr:row>78</xdr:row>
      <xdr:rowOff>24037</xdr:rowOff>
    </xdr:to>
    <xdr:sp macro="" textlink="">
      <xdr:nvSpPr>
        <xdr:cNvPr id="419" name="円/楕円 418"/>
        <xdr:cNvSpPr/>
      </xdr:nvSpPr>
      <xdr:spPr>
        <a:xfrm>
          <a:off x="10426700" y="1329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116764</xdr:rowOff>
    </xdr:from>
    <xdr:ext cx="534377" cy="259045"/>
    <xdr:sp macro="" textlink="">
      <xdr:nvSpPr>
        <xdr:cNvPr id="420" name="商工費該当値テキスト"/>
        <xdr:cNvSpPr txBox="1"/>
      </xdr:nvSpPr>
      <xdr:spPr>
        <a:xfrm>
          <a:off x="10528300" y="1314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63,691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147417</xdr:rowOff>
    </xdr:from>
    <xdr:to>
      <xdr:col>14</xdr:col>
      <xdr:colOff>79375</xdr:colOff>
      <xdr:row>78</xdr:row>
      <xdr:rowOff>77567</xdr:rowOff>
    </xdr:to>
    <xdr:sp macro="" textlink="">
      <xdr:nvSpPr>
        <xdr:cNvPr id="421" name="円/楕円 420"/>
        <xdr:cNvSpPr/>
      </xdr:nvSpPr>
      <xdr:spPr>
        <a:xfrm>
          <a:off x="9588500" y="1334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94094</xdr:rowOff>
    </xdr:from>
    <xdr:ext cx="534377" cy="259045"/>
    <xdr:sp macro="" textlink="">
      <xdr:nvSpPr>
        <xdr:cNvPr id="422" name="テキスト ボックス 421"/>
        <xdr:cNvSpPr txBox="1"/>
      </xdr:nvSpPr>
      <xdr:spPr>
        <a:xfrm>
          <a:off x="9372111" y="131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10813</xdr:rowOff>
    </xdr:from>
    <xdr:to>
      <xdr:col>12</xdr:col>
      <xdr:colOff>561975</xdr:colOff>
      <xdr:row>78</xdr:row>
      <xdr:rowOff>112413</xdr:rowOff>
    </xdr:to>
    <xdr:sp macro="" textlink="">
      <xdr:nvSpPr>
        <xdr:cNvPr id="423" name="円/楕円 422"/>
        <xdr:cNvSpPr/>
      </xdr:nvSpPr>
      <xdr:spPr>
        <a:xfrm>
          <a:off x="8699500" y="1338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103540</xdr:rowOff>
    </xdr:from>
    <xdr:ext cx="534377" cy="259045"/>
    <xdr:sp macro="" textlink="">
      <xdr:nvSpPr>
        <xdr:cNvPr id="424" name="テキスト ボックス 423"/>
        <xdr:cNvSpPr txBox="1"/>
      </xdr:nvSpPr>
      <xdr:spPr>
        <a:xfrm>
          <a:off x="8483111" y="1347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120126</xdr:rowOff>
    </xdr:from>
    <xdr:to>
      <xdr:col>11</xdr:col>
      <xdr:colOff>358775</xdr:colOff>
      <xdr:row>78</xdr:row>
      <xdr:rowOff>50276</xdr:rowOff>
    </xdr:to>
    <xdr:sp macro="" textlink="">
      <xdr:nvSpPr>
        <xdr:cNvPr id="425" name="円/楕円 424"/>
        <xdr:cNvSpPr/>
      </xdr:nvSpPr>
      <xdr:spPr>
        <a:xfrm>
          <a:off x="7810500" y="133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66803</xdr:rowOff>
    </xdr:from>
    <xdr:ext cx="534377" cy="259045"/>
    <xdr:sp macro="" textlink="">
      <xdr:nvSpPr>
        <xdr:cNvPr id="426" name="テキスト ボックス 425"/>
        <xdr:cNvSpPr txBox="1"/>
      </xdr:nvSpPr>
      <xdr:spPr>
        <a:xfrm>
          <a:off x="7594111" y="130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943</xdr:rowOff>
    </xdr:from>
    <xdr:to>
      <xdr:col>10</xdr:col>
      <xdr:colOff>155575</xdr:colOff>
      <xdr:row>78</xdr:row>
      <xdr:rowOff>102543</xdr:rowOff>
    </xdr:to>
    <xdr:sp macro="" textlink="">
      <xdr:nvSpPr>
        <xdr:cNvPr id="427" name="円/楕円 426"/>
        <xdr:cNvSpPr/>
      </xdr:nvSpPr>
      <xdr:spPr>
        <a:xfrm>
          <a:off x="6921500" y="1337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119070</xdr:rowOff>
    </xdr:from>
    <xdr:ext cx="534377" cy="259045"/>
    <xdr:sp macro="" textlink="">
      <xdr:nvSpPr>
        <xdr:cNvPr id="428" name="テキスト ボックス 427"/>
        <xdr:cNvSpPr txBox="1"/>
      </xdr:nvSpPr>
      <xdr:spPr>
        <a:xfrm>
          <a:off x="6705111" y="1314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68320</xdr:rowOff>
    </xdr:from>
    <xdr:to>
      <xdr:col>15</xdr:col>
      <xdr:colOff>180975</xdr:colOff>
      <xdr:row>98</xdr:row>
      <xdr:rowOff>93042</xdr:rowOff>
    </xdr:to>
    <xdr:cxnSp macro="">
      <xdr:nvCxnSpPr>
        <xdr:cNvPr id="455" name="直線コネクタ 454"/>
        <xdr:cNvCxnSpPr/>
      </xdr:nvCxnSpPr>
      <xdr:spPr>
        <a:xfrm flipV="1">
          <a:off x="9639300" y="16870420"/>
          <a:ext cx="838200" cy="2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82863</xdr:rowOff>
    </xdr:from>
    <xdr:to>
      <xdr:col>14</xdr:col>
      <xdr:colOff>28575</xdr:colOff>
      <xdr:row>98</xdr:row>
      <xdr:rowOff>93042</xdr:rowOff>
    </xdr:to>
    <xdr:cxnSp macro="">
      <xdr:nvCxnSpPr>
        <xdr:cNvPr id="458" name="直線コネクタ 457"/>
        <xdr:cNvCxnSpPr/>
      </xdr:nvCxnSpPr>
      <xdr:spPr>
        <a:xfrm>
          <a:off x="8750300" y="16884963"/>
          <a:ext cx="889000" cy="1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78933</xdr:rowOff>
    </xdr:from>
    <xdr:to>
      <xdr:col>12</xdr:col>
      <xdr:colOff>511175</xdr:colOff>
      <xdr:row>98</xdr:row>
      <xdr:rowOff>82863</xdr:rowOff>
    </xdr:to>
    <xdr:cxnSp macro="">
      <xdr:nvCxnSpPr>
        <xdr:cNvPr id="461" name="直線コネクタ 460"/>
        <xdr:cNvCxnSpPr/>
      </xdr:nvCxnSpPr>
      <xdr:spPr>
        <a:xfrm>
          <a:off x="7861300" y="16881033"/>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78933</xdr:rowOff>
    </xdr:from>
    <xdr:to>
      <xdr:col>11</xdr:col>
      <xdr:colOff>307975</xdr:colOff>
      <xdr:row>98</xdr:row>
      <xdr:rowOff>90348</xdr:rowOff>
    </xdr:to>
    <xdr:cxnSp macro="">
      <xdr:nvCxnSpPr>
        <xdr:cNvPr id="464" name="直線コネクタ 463"/>
        <xdr:cNvCxnSpPr/>
      </xdr:nvCxnSpPr>
      <xdr:spPr>
        <a:xfrm flipV="1">
          <a:off x="6972300" y="16881033"/>
          <a:ext cx="889000" cy="1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17520</xdr:rowOff>
    </xdr:from>
    <xdr:to>
      <xdr:col>15</xdr:col>
      <xdr:colOff>231775</xdr:colOff>
      <xdr:row>98</xdr:row>
      <xdr:rowOff>119120</xdr:rowOff>
    </xdr:to>
    <xdr:sp macro="" textlink="">
      <xdr:nvSpPr>
        <xdr:cNvPr id="474" name="円/楕円 473"/>
        <xdr:cNvSpPr/>
      </xdr:nvSpPr>
      <xdr:spPr>
        <a:xfrm>
          <a:off x="10426700" y="168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148347</xdr:rowOff>
    </xdr:from>
    <xdr:ext cx="599010" cy="259045"/>
    <xdr:sp macro="" textlink="">
      <xdr:nvSpPr>
        <xdr:cNvPr id="475" name="土木費該当値テキスト"/>
        <xdr:cNvSpPr txBox="1"/>
      </xdr:nvSpPr>
      <xdr:spPr>
        <a:xfrm>
          <a:off x="10528300" y="16607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156,126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42242</xdr:rowOff>
    </xdr:from>
    <xdr:to>
      <xdr:col>14</xdr:col>
      <xdr:colOff>79375</xdr:colOff>
      <xdr:row>98</xdr:row>
      <xdr:rowOff>143842</xdr:rowOff>
    </xdr:to>
    <xdr:sp macro="" textlink="">
      <xdr:nvSpPr>
        <xdr:cNvPr id="476" name="円/楕円 475"/>
        <xdr:cNvSpPr/>
      </xdr:nvSpPr>
      <xdr:spPr>
        <a:xfrm>
          <a:off x="9588500" y="1684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134969</xdr:rowOff>
    </xdr:from>
    <xdr:ext cx="599010" cy="259045"/>
    <xdr:sp macro="" textlink="">
      <xdr:nvSpPr>
        <xdr:cNvPr id="477" name="テキスト ボックス 476"/>
        <xdr:cNvSpPr txBox="1"/>
      </xdr:nvSpPr>
      <xdr:spPr>
        <a:xfrm>
          <a:off x="9339794" y="1693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102,052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32063</xdr:rowOff>
    </xdr:from>
    <xdr:to>
      <xdr:col>12</xdr:col>
      <xdr:colOff>561975</xdr:colOff>
      <xdr:row>98</xdr:row>
      <xdr:rowOff>133663</xdr:rowOff>
    </xdr:to>
    <xdr:sp macro="" textlink="">
      <xdr:nvSpPr>
        <xdr:cNvPr id="478" name="円/楕円 477"/>
        <xdr:cNvSpPr/>
      </xdr:nvSpPr>
      <xdr:spPr>
        <a:xfrm>
          <a:off x="8699500" y="1683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124790</xdr:rowOff>
    </xdr:from>
    <xdr:ext cx="599010" cy="259045"/>
    <xdr:sp macro="" textlink="">
      <xdr:nvSpPr>
        <xdr:cNvPr id="479" name="テキスト ボックス 478"/>
        <xdr:cNvSpPr txBox="1"/>
      </xdr:nvSpPr>
      <xdr:spPr>
        <a:xfrm>
          <a:off x="8450794" y="1692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124,315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28133</xdr:rowOff>
    </xdr:from>
    <xdr:to>
      <xdr:col>11</xdr:col>
      <xdr:colOff>358775</xdr:colOff>
      <xdr:row>98</xdr:row>
      <xdr:rowOff>129733</xdr:rowOff>
    </xdr:to>
    <xdr:sp macro="" textlink="">
      <xdr:nvSpPr>
        <xdr:cNvPr id="480" name="円/楕円 479"/>
        <xdr:cNvSpPr/>
      </xdr:nvSpPr>
      <xdr:spPr>
        <a:xfrm>
          <a:off x="7810500" y="1683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120860</xdr:rowOff>
    </xdr:from>
    <xdr:ext cx="599010" cy="259045"/>
    <xdr:sp macro="" textlink="">
      <xdr:nvSpPr>
        <xdr:cNvPr id="481" name="テキスト ボックス 480"/>
        <xdr:cNvSpPr txBox="1"/>
      </xdr:nvSpPr>
      <xdr:spPr>
        <a:xfrm>
          <a:off x="7561794" y="1692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132,911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39548</xdr:rowOff>
    </xdr:from>
    <xdr:to>
      <xdr:col>10</xdr:col>
      <xdr:colOff>155575</xdr:colOff>
      <xdr:row>98</xdr:row>
      <xdr:rowOff>141148</xdr:rowOff>
    </xdr:to>
    <xdr:sp macro="" textlink="">
      <xdr:nvSpPr>
        <xdr:cNvPr id="482" name="円/楕円 481"/>
        <xdr:cNvSpPr/>
      </xdr:nvSpPr>
      <xdr:spPr>
        <a:xfrm>
          <a:off x="6921500" y="168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132275</xdr:rowOff>
    </xdr:from>
    <xdr:ext cx="599010" cy="259045"/>
    <xdr:sp macro="" textlink="">
      <xdr:nvSpPr>
        <xdr:cNvPr id="483" name="テキスト ボックス 482"/>
        <xdr:cNvSpPr txBox="1"/>
      </xdr:nvSpPr>
      <xdr:spPr>
        <a:xfrm>
          <a:off x="6672794" y="1693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133962</xdr:rowOff>
    </xdr:from>
    <xdr:to>
      <xdr:col>23</xdr:col>
      <xdr:colOff>517525</xdr:colOff>
      <xdr:row>38</xdr:row>
      <xdr:rowOff>151168</xdr:rowOff>
    </xdr:to>
    <xdr:cxnSp macro="">
      <xdr:nvCxnSpPr>
        <xdr:cNvPr id="512" name="直線コネクタ 511"/>
        <xdr:cNvCxnSpPr/>
      </xdr:nvCxnSpPr>
      <xdr:spPr>
        <a:xfrm>
          <a:off x="15481300" y="6649062"/>
          <a:ext cx="838200" cy="1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108427</xdr:rowOff>
    </xdr:from>
    <xdr:to>
      <xdr:col>22</xdr:col>
      <xdr:colOff>365125</xdr:colOff>
      <xdr:row>38</xdr:row>
      <xdr:rowOff>133962</xdr:rowOff>
    </xdr:to>
    <xdr:cxnSp macro="">
      <xdr:nvCxnSpPr>
        <xdr:cNvPr id="515" name="直線コネクタ 514"/>
        <xdr:cNvCxnSpPr/>
      </xdr:nvCxnSpPr>
      <xdr:spPr>
        <a:xfrm>
          <a:off x="14592300" y="6623527"/>
          <a:ext cx="8890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108427</xdr:rowOff>
    </xdr:from>
    <xdr:to>
      <xdr:col>21</xdr:col>
      <xdr:colOff>161925</xdr:colOff>
      <xdr:row>38</xdr:row>
      <xdr:rowOff>159268</xdr:rowOff>
    </xdr:to>
    <xdr:cxnSp macro="">
      <xdr:nvCxnSpPr>
        <xdr:cNvPr id="518" name="直線コネクタ 517"/>
        <xdr:cNvCxnSpPr/>
      </xdr:nvCxnSpPr>
      <xdr:spPr>
        <a:xfrm flipV="1">
          <a:off x="13703300" y="6623527"/>
          <a:ext cx="889000" cy="5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134145</xdr:rowOff>
    </xdr:from>
    <xdr:to>
      <xdr:col>19</xdr:col>
      <xdr:colOff>644525</xdr:colOff>
      <xdr:row>38</xdr:row>
      <xdr:rowOff>159268</xdr:rowOff>
    </xdr:to>
    <xdr:cxnSp macro="">
      <xdr:nvCxnSpPr>
        <xdr:cNvPr id="521" name="直線コネクタ 520"/>
        <xdr:cNvCxnSpPr/>
      </xdr:nvCxnSpPr>
      <xdr:spPr>
        <a:xfrm>
          <a:off x="12814300" y="6649245"/>
          <a:ext cx="889000" cy="2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100368</xdr:rowOff>
    </xdr:from>
    <xdr:to>
      <xdr:col>23</xdr:col>
      <xdr:colOff>568325</xdr:colOff>
      <xdr:row>39</xdr:row>
      <xdr:rowOff>30518</xdr:rowOff>
    </xdr:to>
    <xdr:sp macro="" textlink="">
      <xdr:nvSpPr>
        <xdr:cNvPr id="531" name="円/楕円 530"/>
        <xdr:cNvSpPr/>
      </xdr:nvSpPr>
      <xdr:spPr>
        <a:xfrm>
          <a:off x="16268700" y="66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15295</xdr:rowOff>
    </xdr:from>
    <xdr:ext cx="469744" cy="259045"/>
    <xdr:sp macro="" textlink="">
      <xdr:nvSpPr>
        <xdr:cNvPr id="532" name="消防費該当値テキスト"/>
        <xdr:cNvSpPr txBox="1"/>
      </xdr:nvSpPr>
      <xdr:spPr>
        <a:xfrm>
          <a:off x="16370300" y="653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83162</xdr:rowOff>
    </xdr:from>
    <xdr:to>
      <xdr:col>22</xdr:col>
      <xdr:colOff>415925</xdr:colOff>
      <xdr:row>39</xdr:row>
      <xdr:rowOff>13312</xdr:rowOff>
    </xdr:to>
    <xdr:sp macro="" textlink="">
      <xdr:nvSpPr>
        <xdr:cNvPr id="533" name="円/楕円 532"/>
        <xdr:cNvSpPr/>
      </xdr:nvSpPr>
      <xdr:spPr>
        <a:xfrm>
          <a:off x="15430500" y="659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4439</xdr:rowOff>
    </xdr:from>
    <xdr:ext cx="534377" cy="259045"/>
    <xdr:sp macro="" textlink="">
      <xdr:nvSpPr>
        <xdr:cNvPr id="534" name="テキスト ボックス 533"/>
        <xdr:cNvSpPr txBox="1"/>
      </xdr:nvSpPr>
      <xdr:spPr>
        <a:xfrm>
          <a:off x="15214111" y="669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57627</xdr:rowOff>
    </xdr:from>
    <xdr:to>
      <xdr:col>21</xdr:col>
      <xdr:colOff>212725</xdr:colOff>
      <xdr:row>38</xdr:row>
      <xdr:rowOff>159227</xdr:rowOff>
    </xdr:to>
    <xdr:sp macro="" textlink="">
      <xdr:nvSpPr>
        <xdr:cNvPr id="535" name="円/楕円 534"/>
        <xdr:cNvSpPr/>
      </xdr:nvSpPr>
      <xdr:spPr>
        <a:xfrm>
          <a:off x="14541500" y="657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150354</xdr:rowOff>
    </xdr:from>
    <xdr:ext cx="534377" cy="259045"/>
    <xdr:sp macro="" textlink="">
      <xdr:nvSpPr>
        <xdr:cNvPr id="536" name="テキスト ボックス 535"/>
        <xdr:cNvSpPr txBox="1"/>
      </xdr:nvSpPr>
      <xdr:spPr>
        <a:xfrm>
          <a:off x="14325111" y="666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108468</xdr:rowOff>
    </xdr:from>
    <xdr:to>
      <xdr:col>20</xdr:col>
      <xdr:colOff>9525</xdr:colOff>
      <xdr:row>39</xdr:row>
      <xdr:rowOff>38618</xdr:rowOff>
    </xdr:to>
    <xdr:sp macro="" textlink="">
      <xdr:nvSpPr>
        <xdr:cNvPr id="537" name="円/楕円 536"/>
        <xdr:cNvSpPr/>
      </xdr:nvSpPr>
      <xdr:spPr>
        <a:xfrm>
          <a:off x="13652500" y="662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29745</xdr:rowOff>
    </xdr:from>
    <xdr:ext cx="469744" cy="259045"/>
    <xdr:sp macro="" textlink="">
      <xdr:nvSpPr>
        <xdr:cNvPr id="538" name="テキスト ボックス 537"/>
        <xdr:cNvSpPr txBox="1"/>
      </xdr:nvSpPr>
      <xdr:spPr>
        <a:xfrm>
          <a:off x="13468427" y="671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83345</xdr:rowOff>
    </xdr:from>
    <xdr:to>
      <xdr:col>18</xdr:col>
      <xdr:colOff>492125</xdr:colOff>
      <xdr:row>39</xdr:row>
      <xdr:rowOff>13495</xdr:rowOff>
    </xdr:to>
    <xdr:sp macro="" textlink="">
      <xdr:nvSpPr>
        <xdr:cNvPr id="539" name="円/楕円 538"/>
        <xdr:cNvSpPr/>
      </xdr:nvSpPr>
      <xdr:spPr>
        <a:xfrm>
          <a:off x="12763500" y="65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4622</xdr:rowOff>
    </xdr:from>
    <xdr:ext cx="534377" cy="259045"/>
    <xdr:sp macro="" textlink="">
      <xdr:nvSpPr>
        <xdr:cNvPr id="540" name="テキスト ボックス 539"/>
        <xdr:cNvSpPr txBox="1"/>
      </xdr:nvSpPr>
      <xdr:spPr>
        <a:xfrm>
          <a:off x="12547111" y="669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3994</xdr:rowOff>
    </xdr:from>
    <xdr:to>
      <xdr:col>23</xdr:col>
      <xdr:colOff>517525</xdr:colOff>
      <xdr:row>56</xdr:row>
      <xdr:rowOff>60498</xdr:rowOff>
    </xdr:to>
    <xdr:cxnSp macro="">
      <xdr:nvCxnSpPr>
        <xdr:cNvPr id="569" name="直線コネクタ 568"/>
        <xdr:cNvCxnSpPr/>
      </xdr:nvCxnSpPr>
      <xdr:spPr>
        <a:xfrm flipV="1">
          <a:off x="15481300" y="9605194"/>
          <a:ext cx="838200" cy="5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60498</xdr:rowOff>
    </xdr:from>
    <xdr:to>
      <xdr:col>22</xdr:col>
      <xdr:colOff>365125</xdr:colOff>
      <xdr:row>56</xdr:row>
      <xdr:rowOff>70943</xdr:rowOff>
    </xdr:to>
    <xdr:cxnSp macro="">
      <xdr:nvCxnSpPr>
        <xdr:cNvPr id="572" name="直線コネクタ 571"/>
        <xdr:cNvCxnSpPr/>
      </xdr:nvCxnSpPr>
      <xdr:spPr>
        <a:xfrm flipV="1">
          <a:off x="14592300" y="9661698"/>
          <a:ext cx="889000" cy="1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22299</xdr:rowOff>
    </xdr:from>
    <xdr:to>
      <xdr:col>21</xdr:col>
      <xdr:colOff>161925</xdr:colOff>
      <xdr:row>56</xdr:row>
      <xdr:rowOff>70943</xdr:rowOff>
    </xdr:to>
    <xdr:cxnSp macro="">
      <xdr:nvCxnSpPr>
        <xdr:cNvPr id="575" name="直線コネクタ 574"/>
        <xdr:cNvCxnSpPr/>
      </xdr:nvCxnSpPr>
      <xdr:spPr>
        <a:xfrm>
          <a:off x="13703300" y="9623499"/>
          <a:ext cx="889000" cy="4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22299</xdr:rowOff>
    </xdr:from>
    <xdr:to>
      <xdr:col>19</xdr:col>
      <xdr:colOff>644525</xdr:colOff>
      <xdr:row>56</xdr:row>
      <xdr:rowOff>153391</xdr:rowOff>
    </xdr:to>
    <xdr:cxnSp macro="">
      <xdr:nvCxnSpPr>
        <xdr:cNvPr id="578" name="直線コネクタ 577"/>
        <xdr:cNvCxnSpPr/>
      </xdr:nvCxnSpPr>
      <xdr:spPr>
        <a:xfrm flipV="1">
          <a:off x="12814300" y="9623499"/>
          <a:ext cx="889000" cy="13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21422</xdr:rowOff>
    </xdr:from>
    <xdr:ext cx="599010" cy="259045"/>
    <xdr:sp macro="" textlink="">
      <xdr:nvSpPr>
        <xdr:cNvPr id="580" name="テキスト ボックス 579"/>
        <xdr:cNvSpPr txBox="1"/>
      </xdr:nvSpPr>
      <xdr:spPr>
        <a:xfrm>
          <a:off x="13403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2" name="テキスト ボックス 581"/>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124644</xdr:rowOff>
    </xdr:from>
    <xdr:to>
      <xdr:col>23</xdr:col>
      <xdr:colOff>568325</xdr:colOff>
      <xdr:row>56</xdr:row>
      <xdr:rowOff>54794</xdr:rowOff>
    </xdr:to>
    <xdr:sp macro="" textlink="">
      <xdr:nvSpPr>
        <xdr:cNvPr id="588" name="円/楕円 587"/>
        <xdr:cNvSpPr/>
      </xdr:nvSpPr>
      <xdr:spPr>
        <a:xfrm>
          <a:off x="16268700" y="95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147521</xdr:rowOff>
    </xdr:from>
    <xdr:ext cx="599010" cy="259045"/>
    <xdr:sp macro="" textlink="">
      <xdr:nvSpPr>
        <xdr:cNvPr id="589" name="教育費該当値テキスト"/>
        <xdr:cNvSpPr txBox="1"/>
      </xdr:nvSpPr>
      <xdr:spPr>
        <a:xfrm>
          <a:off x="16370300" y="940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291,237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9698</xdr:rowOff>
    </xdr:from>
    <xdr:to>
      <xdr:col>22</xdr:col>
      <xdr:colOff>415925</xdr:colOff>
      <xdr:row>56</xdr:row>
      <xdr:rowOff>111298</xdr:rowOff>
    </xdr:to>
    <xdr:sp macro="" textlink="">
      <xdr:nvSpPr>
        <xdr:cNvPr id="590" name="円/楕円 589"/>
        <xdr:cNvSpPr/>
      </xdr:nvSpPr>
      <xdr:spPr>
        <a:xfrm>
          <a:off x="15430500" y="961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127825</xdr:rowOff>
    </xdr:from>
    <xdr:ext cx="599010" cy="259045"/>
    <xdr:sp macro="" textlink="">
      <xdr:nvSpPr>
        <xdr:cNvPr id="591" name="テキスト ボックス 590"/>
        <xdr:cNvSpPr txBox="1"/>
      </xdr:nvSpPr>
      <xdr:spPr>
        <a:xfrm>
          <a:off x="15181794" y="938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261,576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20143</xdr:rowOff>
    </xdr:from>
    <xdr:to>
      <xdr:col>21</xdr:col>
      <xdr:colOff>212725</xdr:colOff>
      <xdr:row>56</xdr:row>
      <xdr:rowOff>121743</xdr:rowOff>
    </xdr:to>
    <xdr:sp macro="" textlink="">
      <xdr:nvSpPr>
        <xdr:cNvPr id="592" name="円/楕円 591"/>
        <xdr:cNvSpPr/>
      </xdr:nvSpPr>
      <xdr:spPr>
        <a:xfrm>
          <a:off x="14541500" y="962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138270</xdr:rowOff>
    </xdr:from>
    <xdr:ext cx="599010" cy="259045"/>
    <xdr:sp macro="" textlink="">
      <xdr:nvSpPr>
        <xdr:cNvPr id="593" name="テキスト ボックス 592"/>
        <xdr:cNvSpPr txBox="1"/>
      </xdr:nvSpPr>
      <xdr:spPr>
        <a:xfrm>
          <a:off x="14292794" y="939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256,093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142949</xdr:rowOff>
    </xdr:from>
    <xdr:to>
      <xdr:col>20</xdr:col>
      <xdr:colOff>9525</xdr:colOff>
      <xdr:row>56</xdr:row>
      <xdr:rowOff>73099</xdr:rowOff>
    </xdr:to>
    <xdr:sp macro="" textlink="">
      <xdr:nvSpPr>
        <xdr:cNvPr id="594" name="円/楕円 593"/>
        <xdr:cNvSpPr/>
      </xdr:nvSpPr>
      <xdr:spPr>
        <a:xfrm>
          <a:off x="13652500" y="957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89626</xdr:rowOff>
    </xdr:from>
    <xdr:ext cx="599010" cy="259045"/>
    <xdr:sp macro="" textlink="">
      <xdr:nvSpPr>
        <xdr:cNvPr id="595" name="テキスト ボックス 594"/>
        <xdr:cNvSpPr txBox="1"/>
      </xdr:nvSpPr>
      <xdr:spPr>
        <a:xfrm>
          <a:off x="13403794" y="9347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281,628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102591</xdr:rowOff>
    </xdr:from>
    <xdr:to>
      <xdr:col>18</xdr:col>
      <xdr:colOff>492125</xdr:colOff>
      <xdr:row>57</xdr:row>
      <xdr:rowOff>32741</xdr:rowOff>
    </xdr:to>
    <xdr:sp macro="" textlink="">
      <xdr:nvSpPr>
        <xdr:cNvPr id="596" name="円/楕円 595"/>
        <xdr:cNvSpPr/>
      </xdr:nvSpPr>
      <xdr:spPr>
        <a:xfrm>
          <a:off x="12763500" y="970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49268</xdr:rowOff>
    </xdr:from>
    <xdr:ext cx="599010" cy="259045"/>
    <xdr:sp macro="" textlink="">
      <xdr:nvSpPr>
        <xdr:cNvPr id="597" name="テキスト ボックス 596"/>
        <xdr:cNvSpPr txBox="1"/>
      </xdr:nvSpPr>
      <xdr:spPr>
        <a:xfrm>
          <a:off x="12514794" y="94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212,813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154437</xdr:rowOff>
    </xdr:from>
    <xdr:to>
      <xdr:col>23</xdr:col>
      <xdr:colOff>517525</xdr:colOff>
      <xdr:row>79</xdr:row>
      <xdr:rowOff>42937</xdr:rowOff>
    </xdr:to>
    <xdr:cxnSp macro="">
      <xdr:nvCxnSpPr>
        <xdr:cNvPr id="626" name="直線コネクタ 625"/>
        <xdr:cNvCxnSpPr/>
      </xdr:nvCxnSpPr>
      <xdr:spPr>
        <a:xfrm>
          <a:off x="15481300" y="13527537"/>
          <a:ext cx="838200" cy="5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154437</xdr:rowOff>
    </xdr:from>
    <xdr:to>
      <xdr:col>22</xdr:col>
      <xdr:colOff>365125</xdr:colOff>
      <xdr:row>79</xdr:row>
      <xdr:rowOff>40263</xdr:rowOff>
    </xdr:to>
    <xdr:cxnSp macro="">
      <xdr:nvCxnSpPr>
        <xdr:cNvPr id="629" name="直線コネクタ 628"/>
        <xdr:cNvCxnSpPr/>
      </xdr:nvCxnSpPr>
      <xdr:spPr>
        <a:xfrm flipV="1">
          <a:off x="14592300" y="13527537"/>
          <a:ext cx="889000" cy="5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30999</xdr:rowOff>
    </xdr:from>
    <xdr:ext cx="534377" cy="259045"/>
    <xdr:sp macro="" textlink="">
      <xdr:nvSpPr>
        <xdr:cNvPr id="631" name="テキスト ボックス 630"/>
        <xdr:cNvSpPr txBox="1"/>
      </xdr:nvSpPr>
      <xdr:spPr>
        <a:xfrm>
          <a:off x="15214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6031</xdr:rowOff>
    </xdr:from>
    <xdr:to>
      <xdr:col>21</xdr:col>
      <xdr:colOff>161925</xdr:colOff>
      <xdr:row>79</xdr:row>
      <xdr:rowOff>40263</xdr:rowOff>
    </xdr:to>
    <xdr:cxnSp macro="">
      <xdr:nvCxnSpPr>
        <xdr:cNvPr id="632" name="直線コネクタ 631"/>
        <xdr:cNvCxnSpPr/>
      </xdr:nvCxnSpPr>
      <xdr:spPr>
        <a:xfrm>
          <a:off x="13703300" y="13550581"/>
          <a:ext cx="889000" cy="3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6031</xdr:rowOff>
    </xdr:from>
    <xdr:to>
      <xdr:col>19</xdr:col>
      <xdr:colOff>644525</xdr:colOff>
      <xdr:row>79</xdr:row>
      <xdr:rowOff>33024</xdr:rowOff>
    </xdr:to>
    <xdr:cxnSp macro="">
      <xdr:nvCxnSpPr>
        <xdr:cNvPr id="635" name="直線コネクタ 634"/>
        <xdr:cNvCxnSpPr/>
      </xdr:nvCxnSpPr>
      <xdr:spPr>
        <a:xfrm flipV="1">
          <a:off x="12814300" y="13550581"/>
          <a:ext cx="889000" cy="2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163587</xdr:rowOff>
    </xdr:from>
    <xdr:to>
      <xdr:col>23</xdr:col>
      <xdr:colOff>568325</xdr:colOff>
      <xdr:row>79</xdr:row>
      <xdr:rowOff>93737</xdr:rowOff>
    </xdr:to>
    <xdr:sp macro="" textlink="">
      <xdr:nvSpPr>
        <xdr:cNvPr id="645" name="円/楕円 644"/>
        <xdr:cNvSpPr/>
      </xdr:nvSpPr>
      <xdr:spPr>
        <a:xfrm>
          <a:off x="16268700" y="1353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78514</xdr:rowOff>
    </xdr:from>
    <xdr:ext cx="378565" cy="259045"/>
    <xdr:sp macro="" textlink="">
      <xdr:nvSpPr>
        <xdr:cNvPr id="646" name="災害復旧費該当値テキスト"/>
        <xdr:cNvSpPr txBox="1"/>
      </xdr:nvSpPr>
      <xdr:spPr>
        <a:xfrm>
          <a:off x="16370300" y="13451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103637</xdr:rowOff>
    </xdr:from>
    <xdr:to>
      <xdr:col>22</xdr:col>
      <xdr:colOff>415925</xdr:colOff>
      <xdr:row>79</xdr:row>
      <xdr:rowOff>33787</xdr:rowOff>
    </xdr:to>
    <xdr:sp macro="" textlink="">
      <xdr:nvSpPr>
        <xdr:cNvPr id="647" name="円/楕円 646"/>
        <xdr:cNvSpPr/>
      </xdr:nvSpPr>
      <xdr:spPr>
        <a:xfrm>
          <a:off x="15430500" y="134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50314</xdr:rowOff>
    </xdr:from>
    <xdr:ext cx="534377" cy="259045"/>
    <xdr:sp macro="" textlink="">
      <xdr:nvSpPr>
        <xdr:cNvPr id="648" name="テキスト ボックス 647"/>
        <xdr:cNvSpPr txBox="1"/>
      </xdr:nvSpPr>
      <xdr:spPr>
        <a:xfrm>
          <a:off x="15214111" y="1325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160913</xdr:rowOff>
    </xdr:from>
    <xdr:to>
      <xdr:col>21</xdr:col>
      <xdr:colOff>212725</xdr:colOff>
      <xdr:row>79</xdr:row>
      <xdr:rowOff>91063</xdr:rowOff>
    </xdr:to>
    <xdr:sp macro="" textlink="">
      <xdr:nvSpPr>
        <xdr:cNvPr id="649" name="円/楕円 648"/>
        <xdr:cNvSpPr/>
      </xdr:nvSpPr>
      <xdr:spPr>
        <a:xfrm>
          <a:off x="14541500" y="1353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82190</xdr:rowOff>
    </xdr:from>
    <xdr:ext cx="469744" cy="259045"/>
    <xdr:sp macro="" textlink="">
      <xdr:nvSpPr>
        <xdr:cNvPr id="650" name="テキスト ボックス 649"/>
        <xdr:cNvSpPr txBox="1"/>
      </xdr:nvSpPr>
      <xdr:spPr>
        <a:xfrm>
          <a:off x="14357427" y="1362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126681</xdr:rowOff>
    </xdr:from>
    <xdr:to>
      <xdr:col>20</xdr:col>
      <xdr:colOff>9525</xdr:colOff>
      <xdr:row>79</xdr:row>
      <xdr:rowOff>56831</xdr:rowOff>
    </xdr:to>
    <xdr:sp macro="" textlink="">
      <xdr:nvSpPr>
        <xdr:cNvPr id="651" name="円/楕円 650"/>
        <xdr:cNvSpPr/>
      </xdr:nvSpPr>
      <xdr:spPr>
        <a:xfrm>
          <a:off x="13652500" y="1349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47958</xdr:rowOff>
    </xdr:from>
    <xdr:ext cx="534377" cy="259045"/>
    <xdr:sp macro="" textlink="">
      <xdr:nvSpPr>
        <xdr:cNvPr id="652" name="テキスト ボックス 651"/>
        <xdr:cNvSpPr txBox="1"/>
      </xdr:nvSpPr>
      <xdr:spPr>
        <a:xfrm>
          <a:off x="13436111" y="135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153674</xdr:rowOff>
    </xdr:from>
    <xdr:to>
      <xdr:col>18</xdr:col>
      <xdr:colOff>492125</xdr:colOff>
      <xdr:row>79</xdr:row>
      <xdr:rowOff>83824</xdr:rowOff>
    </xdr:to>
    <xdr:sp macro="" textlink="">
      <xdr:nvSpPr>
        <xdr:cNvPr id="653" name="円/楕円 652"/>
        <xdr:cNvSpPr/>
      </xdr:nvSpPr>
      <xdr:spPr>
        <a:xfrm>
          <a:off x="12763500" y="1352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74951</xdr:rowOff>
    </xdr:from>
    <xdr:ext cx="469744" cy="259045"/>
    <xdr:sp macro="" textlink="">
      <xdr:nvSpPr>
        <xdr:cNvPr id="654" name="テキスト ボックス 653"/>
        <xdr:cNvSpPr txBox="1"/>
      </xdr:nvSpPr>
      <xdr:spPr>
        <a:xfrm>
          <a:off x="12579427" y="1361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59017</xdr:rowOff>
    </xdr:from>
    <xdr:to>
      <xdr:col>23</xdr:col>
      <xdr:colOff>517525</xdr:colOff>
      <xdr:row>98</xdr:row>
      <xdr:rowOff>71824</xdr:rowOff>
    </xdr:to>
    <xdr:cxnSp macro="">
      <xdr:nvCxnSpPr>
        <xdr:cNvPr id="683" name="直線コネクタ 682"/>
        <xdr:cNvCxnSpPr/>
      </xdr:nvCxnSpPr>
      <xdr:spPr>
        <a:xfrm>
          <a:off x="15481300" y="16861117"/>
          <a:ext cx="838200" cy="1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59017</xdr:rowOff>
    </xdr:from>
    <xdr:to>
      <xdr:col>22</xdr:col>
      <xdr:colOff>365125</xdr:colOff>
      <xdr:row>98</xdr:row>
      <xdr:rowOff>79856</xdr:rowOff>
    </xdr:to>
    <xdr:cxnSp macro="">
      <xdr:nvCxnSpPr>
        <xdr:cNvPr id="686" name="直線コネクタ 685"/>
        <xdr:cNvCxnSpPr/>
      </xdr:nvCxnSpPr>
      <xdr:spPr>
        <a:xfrm flipV="1">
          <a:off x="14592300" y="16861117"/>
          <a:ext cx="889000" cy="2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79856</xdr:rowOff>
    </xdr:from>
    <xdr:to>
      <xdr:col>21</xdr:col>
      <xdr:colOff>161925</xdr:colOff>
      <xdr:row>98</xdr:row>
      <xdr:rowOff>87292</xdr:rowOff>
    </xdr:to>
    <xdr:cxnSp macro="">
      <xdr:nvCxnSpPr>
        <xdr:cNvPr id="689" name="直線コネクタ 688"/>
        <xdr:cNvCxnSpPr/>
      </xdr:nvCxnSpPr>
      <xdr:spPr>
        <a:xfrm flipV="1">
          <a:off x="13703300" y="16881956"/>
          <a:ext cx="889000" cy="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76864</xdr:rowOff>
    </xdr:from>
    <xdr:to>
      <xdr:col>19</xdr:col>
      <xdr:colOff>644525</xdr:colOff>
      <xdr:row>98</xdr:row>
      <xdr:rowOff>87292</xdr:rowOff>
    </xdr:to>
    <xdr:cxnSp macro="">
      <xdr:nvCxnSpPr>
        <xdr:cNvPr id="692" name="直線コネクタ 691"/>
        <xdr:cNvCxnSpPr/>
      </xdr:nvCxnSpPr>
      <xdr:spPr>
        <a:xfrm>
          <a:off x="12814300" y="16878964"/>
          <a:ext cx="889000" cy="1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21024</xdr:rowOff>
    </xdr:from>
    <xdr:to>
      <xdr:col>23</xdr:col>
      <xdr:colOff>568325</xdr:colOff>
      <xdr:row>98</xdr:row>
      <xdr:rowOff>122624</xdr:rowOff>
    </xdr:to>
    <xdr:sp macro="" textlink="">
      <xdr:nvSpPr>
        <xdr:cNvPr id="702" name="円/楕円 701"/>
        <xdr:cNvSpPr/>
      </xdr:nvSpPr>
      <xdr:spPr>
        <a:xfrm>
          <a:off x="16268700" y="1682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170901</xdr:rowOff>
    </xdr:from>
    <xdr:ext cx="599010" cy="259045"/>
    <xdr:sp macro="" textlink="">
      <xdr:nvSpPr>
        <xdr:cNvPr id="703" name="公債費該当値テキスト"/>
        <xdr:cNvSpPr txBox="1"/>
      </xdr:nvSpPr>
      <xdr:spPr>
        <a:xfrm>
          <a:off x="16370300" y="1680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113,446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8217</xdr:rowOff>
    </xdr:from>
    <xdr:to>
      <xdr:col>22</xdr:col>
      <xdr:colOff>415925</xdr:colOff>
      <xdr:row>98</xdr:row>
      <xdr:rowOff>109817</xdr:rowOff>
    </xdr:to>
    <xdr:sp macro="" textlink="">
      <xdr:nvSpPr>
        <xdr:cNvPr id="704" name="円/楕円 703"/>
        <xdr:cNvSpPr/>
      </xdr:nvSpPr>
      <xdr:spPr>
        <a:xfrm>
          <a:off x="15430500" y="168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100944</xdr:rowOff>
    </xdr:from>
    <xdr:ext cx="599010" cy="259045"/>
    <xdr:sp macro="" textlink="">
      <xdr:nvSpPr>
        <xdr:cNvPr id="705" name="テキスト ボックス 704"/>
        <xdr:cNvSpPr txBox="1"/>
      </xdr:nvSpPr>
      <xdr:spPr>
        <a:xfrm>
          <a:off x="15181794" y="1690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123,530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29056</xdr:rowOff>
    </xdr:from>
    <xdr:to>
      <xdr:col>21</xdr:col>
      <xdr:colOff>212725</xdr:colOff>
      <xdr:row>98</xdr:row>
      <xdr:rowOff>130656</xdr:rowOff>
    </xdr:to>
    <xdr:sp macro="" textlink="">
      <xdr:nvSpPr>
        <xdr:cNvPr id="706" name="円/楕円 705"/>
        <xdr:cNvSpPr/>
      </xdr:nvSpPr>
      <xdr:spPr>
        <a:xfrm>
          <a:off x="14541500" y="1683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121783</xdr:rowOff>
    </xdr:from>
    <xdr:ext cx="599010" cy="259045"/>
    <xdr:sp macro="" textlink="">
      <xdr:nvSpPr>
        <xdr:cNvPr id="707" name="テキスト ボックス 706"/>
        <xdr:cNvSpPr txBox="1"/>
      </xdr:nvSpPr>
      <xdr:spPr>
        <a:xfrm>
          <a:off x="14292794" y="1692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107,121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36492</xdr:rowOff>
    </xdr:from>
    <xdr:to>
      <xdr:col>20</xdr:col>
      <xdr:colOff>9525</xdr:colOff>
      <xdr:row>98</xdr:row>
      <xdr:rowOff>138092</xdr:rowOff>
    </xdr:to>
    <xdr:sp macro="" textlink="">
      <xdr:nvSpPr>
        <xdr:cNvPr id="708" name="円/楕円 707"/>
        <xdr:cNvSpPr/>
      </xdr:nvSpPr>
      <xdr:spPr>
        <a:xfrm>
          <a:off x="13652500" y="1683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129219</xdr:rowOff>
    </xdr:from>
    <xdr:ext cx="599010" cy="259045"/>
    <xdr:sp macro="" textlink="">
      <xdr:nvSpPr>
        <xdr:cNvPr id="709" name="テキスト ボックス 708"/>
        <xdr:cNvSpPr txBox="1"/>
      </xdr:nvSpPr>
      <xdr:spPr>
        <a:xfrm>
          <a:off x="13403794" y="1693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101,266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26064</xdr:rowOff>
    </xdr:from>
    <xdr:to>
      <xdr:col>18</xdr:col>
      <xdr:colOff>492125</xdr:colOff>
      <xdr:row>98</xdr:row>
      <xdr:rowOff>127664</xdr:rowOff>
    </xdr:to>
    <xdr:sp macro="" textlink="">
      <xdr:nvSpPr>
        <xdr:cNvPr id="710" name="円/楕円 709"/>
        <xdr:cNvSpPr/>
      </xdr:nvSpPr>
      <xdr:spPr>
        <a:xfrm>
          <a:off x="12763500" y="168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118791</xdr:rowOff>
    </xdr:from>
    <xdr:ext cx="599010" cy="259045"/>
    <xdr:sp macro="" textlink="">
      <xdr:nvSpPr>
        <xdr:cNvPr id="711" name="テキスト ボックス 710"/>
        <xdr:cNvSpPr txBox="1"/>
      </xdr:nvSpPr>
      <xdr:spPr>
        <a:xfrm>
          <a:off x="12514794" y="1692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教育費が住民一人当たり</a:t>
          </a:r>
          <a:r>
            <a:rPr kumimoji="1" lang="en-US" altLang="ja-JP" sz="1300">
              <a:latin typeface="ＭＳ Ｐゴシック"/>
            </a:rPr>
            <a:t>291,237</a:t>
          </a:r>
          <a:r>
            <a:rPr kumimoji="1" lang="ja-JP" altLang="en-US" sz="1300">
              <a:latin typeface="ＭＳ Ｐゴシック"/>
            </a:rPr>
            <a:t>円となっており、類似団体平均に比べ高い状況となっている。主な要因としては、義務教育施設整備事業等の老朽化に伴う修繕や建替え等のため普通建設費や物件費が集中していることが挙げられる。よって老朽化率が</a:t>
          </a:r>
          <a:r>
            <a:rPr kumimoji="1" lang="en-US" altLang="ja-JP" sz="1300">
              <a:latin typeface="ＭＳ Ｐゴシック"/>
            </a:rPr>
            <a:t>50</a:t>
          </a:r>
          <a:r>
            <a:rPr kumimoji="1" lang="ja-JP" altLang="en-US" sz="1300">
              <a:latin typeface="ＭＳ Ｐゴシック"/>
            </a:rPr>
            <a:t>％に近い施設及び超過している施設は、計画的な修繕や建替えの検討を実施していく必要がある。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年度の実質収支は</a:t>
          </a:r>
          <a:r>
            <a:rPr kumimoji="1" lang="en-US" altLang="ja-JP" sz="1200">
              <a:latin typeface="ＭＳ ゴシック" pitchFamily="49" charset="-128"/>
              <a:ea typeface="ＭＳ ゴシック" pitchFamily="49" charset="-128"/>
            </a:rPr>
            <a:t>358,678</a:t>
          </a:r>
          <a:r>
            <a:rPr kumimoji="1" lang="ja-JP" altLang="en-US" sz="1200">
              <a:latin typeface="ＭＳ ゴシック" pitchFamily="49" charset="-128"/>
              <a:ea typeface="ＭＳ ゴシック" pitchFamily="49" charset="-128"/>
            </a:rPr>
            <a:t>千円となり、標準財政規模比は</a:t>
          </a:r>
          <a:r>
            <a:rPr kumimoji="1" lang="en-US" altLang="ja-JP" sz="1200">
              <a:latin typeface="ＭＳ ゴシック" pitchFamily="49" charset="-128"/>
              <a:ea typeface="ＭＳ ゴシック" pitchFamily="49" charset="-128"/>
            </a:rPr>
            <a:t>11.21</a:t>
          </a:r>
          <a:r>
            <a:rPr kumimoji="1" lang="ja-JP" altLang="en-US" sz="1200">
              <a:latin typeface="ＭＳ ゴシック" pitchFamily="49" charset="-128"/>
              <a:ea typeface="ＭＳ ゴシック" pitchFamily="49" charset="-128"/>
            </a:rPr>
            <a:t>％となった。実質単年度収支は</a:t>
          </a:r>
          <a:r>
            <a:rPr kumimoji="1" lang="en-US" altLang="ja-JP" sz="1200">
              <a:latin typeface="ＭＳ ゴシック" pitchFamily="49" charset="-128"/>
              <a:ea typeface="ＭＳ ゴシック" pitchFamily="49" charset="-128"/>
            </a:rPr>
            <a:t>258,436</a:t>
          </a:r>
          <a:r>
            <a:rPr kumimoji="1" lang="ja-JP" altLang="en-US" sz="1200">
              <a:latin typeface="ＭＳ ゴシック" pitchFamily="49" charset="-128"/>
              <a:ea typeface="ＭＳ ゴシック" pitchFamily="49" charset="-128"/>
            </a:rPr>
            <a:t>千円となり、標準財政規模比で</a:t>
          </a:r>
          <a:r>
            <a:rPr kumimoji="1" lang="en-US" altLang="ja-JP" sz="1200">
              <a:latin typeface="ＭＳ ゴシック" pitchFamily="49" charset="-128"/>
              <a:ea typeface="ＭＳ ゴシック" pitchFamily="49" charset="-128"/>
            </a:rPr>
            <a:t>8.07</a:t>
          </a:r>
          <a:r>
            <a:rPr kumimoji="1" lang="ja-JP" altLang="en-US" sz="1200">
              <a:latin typeface="ＭＳ ゴシック" pitchFamily="49" charset="-128"/>
              <a:ea typeface="ＭＳ ゴシック" pitchFamily="49" charset="-128"/>
            </a:rPr>
            <a:t>％となった。また、財政調整基金へ</a:t>
          </a:r>
          <a:r>
            <a:rPr kumimoji="1" lang="en-US" altLang="ja-JP" sz="1200">
              <a:latin typeface="ＭＳ ゴシック" pitchFamily="49" charset="-128"/>
              <a:ea typeface="ＭＳ ゴシック" pitchFamily="49" charset="-128"/>
            </a:rPr>
            <a:t>310,000</a:t>
          </a:r>
          <a:r>
            <a:rPr kumimoji="1" lang="ja-JP" altLang="en-US" sz="1200">
              <a:latin typeface="ＭＳ ゴシック" pitchFamily="49" charset="-128"/>
              <a:ea typeface="ＭＳ ゴシック" pitchFamily="49" charset="-128"/>
            </a:rPr>
            <a:t>千円の積み増しにより残高が</a:t>
          </a:r>
          <a:r>
            <a:rPr kumimoji="1" lang="en-US" altLang="ja-JP" sz="1200">
              <a:latin typeface="ＭＳ ゴシック" pitchFamily="49" charset="-128"/>
              <a:ea typeface="ＭＳ ゴシック" pitchFamily="49" charset="-128"/>
            </a:rPr>
            <a:t>1,709,409</a:t>
          </a:r>
          <a:r>
            <a:rPr kumimoji="1" lang="ja-JP" altLang="en-US" sz="1200">
              <a:latin typeface="ＭＳ ゴシック" pitchFamily="49" charset="-128"/>
              <a:ea typeface="ＭＳ ゴシック" pitchFamily="49" charset="-128"/>
            </a:rPr>
            <a:t>千円となり標準財政規模比は</a:t>
          </a:r>
          <a:r>
            <a:rPr kumimoji="1" lang="en-US" altLang="ja-JP" sz="1200">
              <a:latin typeface="ＭＳ ゴシック" pitchFamily="49" charset="-128"/>
              <a:ea typeface="ＭＳ ゴシック" pitchFamily="49" charset="-128"/>
            </a:rPr>
            <a:t>53.41</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8.8</a:t>
          </a:r>
          <a:r>
            <a:rPr kumimoji="1" lang="ja-JP" altLang="en-US" sz="1200">
              <a:latin typeface="ＭＳ ゴシック" pitchFamily="49" charset="-128"/>
              <a:ea typeface="ＭＳ ゴシック" pitchFamily="49" charset="-128"/>
            </a:rPr>
            <a:t>％ポイント）となった。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今後も積立資金余力がある年度では充当可能基金等への計画的・積極的な積立を行い、将来への財政負担の軽減・平準化に努める。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各年度、各会計において赤字の算出はない。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水道特会）においては、西表島から各島を接続する海底送水管が耐用年数を超過していることから、その更新費用に加え、新たに小浜島～竹富島間の敷設の構想もあることから、関連する事業費の増額に伴う簡水債や過疎債の起債額の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介護保険事業では、全国的な傾向と例外なく、本町でも高齢化に伴う医療費、介護費が増加傾向にあり、各特会の財政状況は大変厳しい状況が見込まれることから、保険料の見直し等による適正化を図る等、健全な事業経営・運営に努める。また、水道事業、下水道事業においても、事業の導入時以来行われていない料金改定の早期見直しや基準外繰入金の抑制を図る等、公営企業の独立採算制に基づいた経営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6705733</v>
      </c>
      <c r="BO4" s="351"/>
      <c r="BP4" s="351"/>
      <c r="BQ4" s="351"/>
      <c r="BR4" s="351"/>
      <c r="BS4" s="351"/>
      <c r="BT4" s="351"/>
      <c r="BU4" s="352"/>
      <c r="BV4" s="350">
        <v>6133387</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11.2</v>
      </c>
      <c r="CU4" s="357"/>
      <c r="CV4" s="357"/>
      <c r="CW4" s="357"/>
      <c r="CX4" s="357"/>
      <c r="CY4" s="357"/>
      <c r="CZ4" s="357"/>
      <c r="DA4" s="358"/>
      <c r="DB4" s="356">
        <v>13.1</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6230055</v>
      </c>
      <c r="BO5" s="388"/>
      <c r="BP5" s="388"/>
      <c r="BQ5" s="388"/>
      <c r="BR5" s="388"/>
      <c r="BS5" s="388"/>
      <c r="BT5" s="388"/>
      <c r="BU5" s="389"/>
      <c r="BV5" s="387">
        <v>5668083</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76.3</v>
      </c>
      <c r="CU5" s="385"/>
      <c r="CV5" s="385"/>
      <c r="CW5" s="385"/>
      <c r="CX5" s="385"/>
      <c r="CY5" s="385"/>
      <c r="CZ5" s="385"/>
      <c r="DA5" s="386"/>
      <c r="DB5" s="384">
        <v>78</v>
      </c>
      <c r="DC5" s="385"/>
      <c r="DD5" s="385"/>
      <c r="DE5" s="385"/>
      <c r="DF5" s="385"/>
      <c r="DG5" s="385"/>
      <c r="DH5" s="385"/>
      <c r="DI5" s="386"/>
      <c r="DJ5" s="139"/>
      <c r="DK5" s="139"/>
      <c r="DL5" s="139"/>
      <c r="DM5" s="139"/>
      <c r="DN5" s="139"/>
      <c r="DO5" s="139"/>
    </row>
    <row r="6" spans="1:119" ht="18.75" customHeight="1">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475678</v>
      </c>
      <c r="BO6" s="388"/>
      <c r="BP6" s="388"/>
      <c r="BQ6" s="388"/>
      <c r="BR6" s="388"/>
      <c r="BS6" s="388"/>
      <c r="BT6" s="388"/>
      <c r="BU6" s="389"/>
      <c r="BV6" s="387">
        <v>465304</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79.3</v>
      </c>
      <c r="CU6" s="425"/>
      <c r="CV6" s="425"/>
      <c r="CW6" s="425"/>
      <c r="CX6" s="425"/>
      <c r="CY6" s="425"/>
      <c r="CZ6" s="425"/>
      <c r="DA6" s="426"/>
      <c r="DB6" s="424">
        <v>82</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117000</v>
      </c>
      <c r="BO7" s="388"/>
      <c r="BP7" s="388"/>
      <c r="BQ7" s="388"/>
      <c r="BR7" s="388"/>
      <c r="BS7" s="388"/>
      <c r="BT7" s="388"/>
      <c r="BU7" s="389"/>
      <c r="BV7" s="387">
        <v>55062</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3200711</v>
      </c>
      <c r="CU7" s="388"/>
      <c r="CV7" s="388"/>
      <c r="CW7" s="388"/>
      <c r="CX7" s="388"/>
      <c r="CY7" s="388"/>
      <c r="CZ7" s="388"/>
      <c r="DA7" s="389"/>
      <c r="DB7" s="387">
        <v>3136920</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358678</v>
      </c>
      <c r="BO8" s="388"/>
      <c r="BP8" s="388"/>
      <c r="BQ8" s="388"/>
      <c r="BR8" s="388"/>
      <c r="BS8" s="388"/>
      <c r="BT8" s="388"/>
      <c r="BU8" s="389"/>
      <c r="BV8" s="387">
        <v>410242</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0.16</v>
      </c>
      <c r="CU8" s="428"/>
      <c r="CV8" s="428"/>
      <c r="CW8" s="428"/>
      <c r="CX8" s="428"/>
      <c r="CY8" s="428"/>
      <c r="CZ8" s="428"/>
      <c r="DA8" s="429"/>
      <c r="DB8" s="427">
        <v>0.15</v>
      </c>
      <c r="DC8" s="428"/>
      <c r="DD8" s="428"/>
      <c r="DE8" s="428"/>
      <c r="DF8" s="428"/>
      <c r="DG8" s="428"/>
      <c r="DH8" s="428"/>
      <c r="DI8" s="429"/>
      <c r="DJ8" s="139"/>
      <c r="DK8" s="139"/>
      <c r="DL8" s="139"/>
      <c r="DM8" s="139"/>
      <c r="DN8" s="139"/>
      <c r="DO8" s="139"/>
    </row>
    <row r="9" spans="1:119" ht="18.75" customHeight="1" thickBot="1">
      <c r="A9" s="140"/>
      <c r="B9" s="381" t="s">
        <v>96</v>
      </c>
      <c r="C9" s="382"/>
      <c r="D9" s="382"/>
      <c r="E9" s="382"/>
      <c r="F9" s="382"/>
      <c r="G9" s="382"/>
      <c r="H9" s="382"/>
      <c r="I9" s="382"/>
      <c r="J9" s="382"/>
      <c r="K9" s="430"/>
      <c r="L9" s="431" t="s">
        <v>97</v>
      </c>
      <c r="M9" s="432"/>
      <c r="N9" s="432"/>
      <c r="O9" s="432"/>
      <c r="P9" s="432"/>
      <c r="Q9" s="433"/>
      <c r="R9" s="434">
        <v>3998</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100</v>
      </c>
      <c r="AV9" s="420"/>
      <c r="AW9" s="420"/>
      <c r="AX9" s="420"/>
      <c r="AY9" s="421" t="s">
        <v>101</v>
      </c>
      <c r="AZ9" s="422"/>
      <c r="BA9" s="422"/>
      <c r="BB9" s="422"/>
      <c r="BC9" s="422"/>
      <c r="BD9" s="422"/>
      <c r="BE9" s="422"/>
      <c r="BF9" s="422"/>
      <c r="BG9" s="422"/>
      <c r="BH9" s="422"/>
      <c r="BI9" s="422"/>
      <c r="BJ9" s="422"/>
      <c r="BK9" s="422"/>
      <c r="BL9" s="422"/>
      <c r="BM9" s="423"/>
      <c r="BN9" s="387">
        <v>-51564</v>
      </c>
      <c r="BO9" s="388"/>
      <c r="BP9" s="388"/>
      <c r="BQ9" s="388"/>
      <c r="BR9" s="388"/>
      <c r="BS9" s="388"/>
      <c r="BT9" s="388"/>
      <c r="BU9" s="389"/>
      <c r="BV9" s="387">
        <v>98067</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11</v>
      </c>
      <c r="CU9" s="385"/>
      <c r="CV9" s="385"/>
      <c r="CW9" s="385"/>
      <c r="CX9" s="385"/>
      <c r="CY9" s="385"/>
      <c r="CZ9" s="385"/>
      <c r="DA9" s="386"/>
      <c r="DB9" s="384">
        <v>12</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103</v>
      </c>
      <c r="M10" s="417"/>
      <c r="N10" s="417"/>
      <c r="O10" s="417"/>
      <c r="P10" s="417"/>
      <c r="Q10" s="418"/>
      <c r="R10" s="438">
        <v>3859</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310000</v>
      </c>
      <c r="BO10" s="388"/>
      <c r="BP10" s="388"/>
      <c r="BQ10" s="388"/>
      <c r="BR10" s="388"/>
      <c r="BS10" s="388"/>
      <c r="BT10" s="388"/>
      <c r="BU10" s="389"/>
      <c r="BV10" s="387">
        <v>191429</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78</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v>75450</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c r="A12" s="140"/>
      <c r="B12" s="447" t="s">
        <v>114</v>
      </c>
      <c r="C12" s="448"/>
      <c r="D12" s="448"/>
      <c r="E12" s="448"/>
      <c r="F12" s="448"/>
      <c r="G12" s="448"/>
      <c r="H12" s="448"/>
      <c r="I12" s="448"/>
      <c r="J12" s="448"/>
      <c r="K12" s="449"/>
      <c r="L12" s="456" t="s">
        <v>115</v>
      </c>
      <c r="M12" s="457"/>
      <c r="N12" s="457"/>
      <c r="O12" s="457"/>
      <c r="P12" s="457"/>
      <c r="Q12" s="458"/>
      <c r="R12" s="459">
        <v>4269</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t="s">
        <v>121</v>
      </c>
      <c r="BO12" s="388"/>
      <c r="BP12" s="388"/>
      <c r="BQ12" s="388"/>
      <c r="BR12" s="388"/>
      <c r="BS12" s="388"/>
      <c r="BT12" s="388"/>
      <c r="BU12" s="389"/>
      <c r="BV12" s="387" t="s">
        <v>121</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123</v>
      </c>
      <c r="N13" s="476"/>
      <c r="O13" s="476"/>
      <c r="P13" s="476"/>
      <c r="Q13" s="477"/>
      <c r="R13" s="468">
        <v>4218</v>
      </c>
      <c r="S13" s="469"/>
      <c r="T13" s="469"/>
      <c r="U13" s="469"/>
      <c r="V13" s="470"/>
      <c r="W13" s="403" t="s">
        <v>124</v>
      </c>
      <c r="X13" s="404"/>
      <c r="Y13" s="404"/>
      <c r="Z13" s="404"/>
      <c r="AA13" s="404"/>
      <c r="AB13" s="394"/>
      <c r="AC13" s="438">
        <v>349</v>
      </c>
      <c r="AD13" s="439"/>
      <c r="AE13" s="439"/>
      <c r="AF13" s="439"/>
      <c r="AG13" s="478"/>
      <c r="AH13" s="438">
        <v>407</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258436</v>
      </c>
      <c r="BO13" s="388"/>
      <c r="BP13" s="388"/>
      <c r="BQ13" s="388"/>
      <c r="BR13" s="388"/>
      <c r="BS13" s="388"/>
      <c r="BT13" s="388"/>
      <c r="BU13" s="389"/>
      <c r="BV13" s="387">
        <v>364946</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4.3</v>
      </c>
      <c r="CU13" s="385"/>
      <c r="CV13" s="385"/>
      <c r="CW13" s="385"/>
      <c r="CX13" s="385"/>
      <c r="CY13" s="385"/>
      <c r="CZ13" s="385"/>
      <c r="DA13" s="386"/>
      <c r="DB13" s="384">
        <v>4.7</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129</v>
      </c>
      <c r="M14" s="466"/>
      <c r="N14" s="466"/>
      <c r="O14" s="466"/>
      <c r="P14" s="466"/>
      <c r="Q14" s="467"/>
      <c r="R14" s="468">
        <v>4239</v>
      </c>
      <c r="S14" s="469"/>
      <c r="T14" s="469"/>
      <c r="U14" s="469"/>
      <c r="V14" s="470"/>
      <c r="W14" s="377"/>
      <c r="X14" s="378"/>
      <c r="Y14" s="378"/>
      <c r="Z14" s="378"/>
      <c r="AA14" s="378"/>
      <c r="AB14" s="367"/>
      <c r="AC14" s="471">
        <v>16.5</v>
      </c>
      <c r="AD14" s="472"/>
      <c r="AE14" s="472"/>
      <c r="AF14" s="472"/>
      <c r="AG14" s="473"/>
      <c r="AH14" s="471">
        <v>19.100000000000001</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t="s">
        <v>121</v>
      </c>
      <c r="CU14" s="483"/>
      <c r="CV14" s="483"/>
      <c r="CW14" s="483"/>
      <c r="CX14" s="483"/>
      <c r="CY14" s="483"/>
      <c r="CZ14" s="483"/>
      <c r="DA14" s="484"/>
      <c r="DB14" s="482" t="s">
        <v>121</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123</v>
      </c>
      <c r="N15" s="476"/>
      <c r="O15" s="476"/>
      <c r="P15" s="476"/>
      <c r="Q15" s="477"/>
      <c r="R15" s="468">
        <v>4202</v>
      </c>
      <c r="S15" s="469"/>
      <c r="T15" s="469"/>
      <c r="U15" s="469"/>
      <c r="V15" s="470"/>
      <c r="W15" s="403" t="s">
        <v>131</v>
      </c>
      <c r="X15" s="404"/>
      <c r="Y15" s="404"/>
      <c r="Z15" s="404"/>
      <c r="AA15" s="404"/>
      <c r="AB15" s="394"/>
      <c r="AC15" s="438">
        <v>112</v>
      </c>
      <c r="AD15" s="439"/>
      <c r="AE15" s="439"/>
      <c r="AF15" s="439"/>
      <c r="AG15" s="478"/>
      <c r="AH15" s="438">
        <v>150</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465893</v>
      </c>
      <c r="BO15" s="351"/>
      <c r="BP15" s="351"/>
      <c r="BQ15" s="351"/>
      <c r="BR15" s="351"/>
      <c r="BS15" s="351"/>
      <c r="BT15" s="351"/>
      <c r="BU15" s="352"/>
      <c r="BV15" s="350">
        <v>452412</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5.3</v>
      </c>
      <c r="AD16" s="472"/>
      <c r="AE16" s="472"/>
      <c r="AF16" s="472"/>
      <c r="AG16" s="473"/>
      <c r="AH16" s="471">
        <v>7</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2953361</v>
      </c>
      <c r="BO16" s="388"/>
      <c r="BP16" s="388"/>
      <c r="BQ16" s="388"/>
      <c r="BR16" s="388"/>
      <c r="BS16" s="388"/>
      <c r="BT16" s="388"/>
      <c r="BU16" s="389"/>
      <c r="BV16" s="387">
        <v>2862650</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137</v>
      </c>
      <c r="N17" s="492"/>
      <c r="O17" s="492"/>
      <c r="P17" s="492"/>
      <c r="Q17" s="493"/>
      <c r="R17" s="488" t="s">
        <v>138</v>
      </c>
      <c r="S17" s="489"/>
      <c r="T17" s="489"/>
      <c r="U17" s="489"/>
      <c r="V17" s="490"/>
      <c r="W17" s="403" t="s">
        <v>139</v>
      </c>
      <c r="X17" s="404"/>
      <c r="Y17" s="404"/>
      <c r="Z17" s="404"/>
      <c r="AA17" s="404"/>
      <c r="AB17" s="394"/>
      <c r="AC17" s="438">
        <v>1651</v>
      </c>
      <c r="AD17" s="439"/>
      <c r="AE17" s="439"/>
      <c r="AF17" s="439"/>
      <c r="AG17" s="478"/>
      <c r="AH17" s="438">
        <v>1574</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593215</v>
      </c>
      <c r="BO17" s="388"/>
      <c r="BP17" s="388"/>
      <c r="BQ17" s="388"/>
      <c r="BR17" s="388"/>
      <c r="BS17" s="388"/>
      <c r="BT17" s="388"/>
      <c r="BU17" s="389"/>
      <c r="BV17" s="387">
        <v>578633</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141</v>
      </c>
      <c r="C18" s="430"/>
      <c r="D18" s="430"/>
      <c r="E18" s="499"/>
      <c r="F18" s="499"/>
      <c r="G18" s="499"/>
      <c r="H18" s="499"/>
      <c r="I18" s="499"/>
      <c r="J18" s="499"/>
      <c r="K18" s="499"/>
      <c r="L18" s="500">
        <v>334.39</v>
      </c>
      <c r="M18" s="500"/>
      <c r="N18" s="500"/>
      <c r="O18" s="500"/>
      <c r="P18" s="500"/>
      <c r="Q18" s="500"/>
      <c r="R18" s="501"/>
      <c r="S18" s="501"/>
      <c r="T18" s="501"/>
      <c r="U18" s="501"/>
      <c r="V18" s="502"/>
      <c r="W18" s="405"/>
      <c r="X18" s="406"/>
      <c r="Y18" s="406"/>
      <c r="Z18" s="406"/>
      <c r="AA18" s="406"/>
      <c r="AB18" s="397"/>
      <c r="AC18" s="503">
        <v>78.2</v>
      </c>
      <c r="AD18" s="504"/>
      <c r="AE18" s="504"/>
      <c r="AF18" s="504"/>
      <c r="AG18" s="505"/>
      <c r="AH18" s="503">
        <v>73.900000000000006</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2444051</v>
      </c>
      <c r="BO18" s="388"/>
      <c r="BP18" s="388"/>
      <c r="BQ18" s="388"/>
      <c r="BR18" s="388"/>
      <c r="BS18" s="388"/>
      <c r="BT18" s="388"/>
      <c r="BU18" s="389"/>
      <c r="BV18" s="387">
        <v>2483477</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143</v>
      </c>
      <c r="C19" s="430"/>
      <c r="D19" s="430"/>
      <c r="E19" s="499"/>
      <c r="F19" s="499"/>
      <c r="G19" s="499"/>
      <c r="H19" s="499"/>
      <c r="I19" s="499"/>
      <c r="J19" s="499"/>
      <c r="K19" s="499"/>
      <c r="L19" s="507">
        <v>12</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3959397</v>
      </c>
      <c r="BO19" s="388"/>
      <c r="BP19" s="388"/>
      <c r="BQ19" s="388"/>
      <c r="BR19" s="388"/>
      <c r="BS19" s="388"/>
      <c r="BT19" s="388"/>
      <c r="BU19" s="389"/>
      <c r="BV19" s="387">
        <v>4177513</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145</v>
      </c>
      <c r="C20" s="430"/>
      <c r="D20" s="430"/>
      <c r="E20" s="499"/>
      <c r="F20" s="499"/>
      <c r="G20" s="499"/>
      <c r="H20" s="499"/>
      <c r="I20" s="499"/>
      <c r="J20" s="499"/>
      <c r="K20" s="499"/>
      <c r="L20" s="507">
        <v>2122</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6301755</v>
      </c>
      <c r="BO23" s="388"/>
      <c r="BP23" s="388"/>
      <c r="BQ23" s="388"/>
      <c r="BR23" s="388"/>
      <c r="BS23" s="388"/>
      <c r="BT23" s="388"/>
      <c r="BU23" s="389"/>
      <c r="BV23" s="387">
        <v>6100536</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154</v>
      </c>
      <c r="F24" s="417"/>
      <c r="G24" s="417"/>
      <c r="H24" s="417"/>
      <c r="I24" s="417"/>
      <c r="J24" s="417"/>
      <c r="K24" s="418"/>
      <c r="L24" s="438">
        <v>1</v>
      </c>
      <c r="M24" s="439"/>
      <c r="N24" s="439"/>
      <c r="O24" s="439"/>
      <c r="P24" s="478"/>
      <c r="Q24" s="438">
        <v>7560</v>
      </c>
      <c r="R24" s="439"/>
      <c r="S24" s="439"/>
      <c r="T24" s="439"/>
      <c r="U24" s="439"/>
      <c r="V24" s="478"/>
      <c r="W24" s="533"/>
      <c r="X24" s="521"/>
      <c r="Y24" s="522"/>
      <c r="Z24" s="437" t="s">
        <v>155</v>
      </c>
      <c r="AA24" s="417"/>
      <c r="AB24" s="417"/>
      <c r="AC24" s="417"/>
      <c r="AD24" s="417"/>
      <c r="AE24" s="417"/>
      <c r="AF24" s="417"/>
      <c r="AG24" s="418"/>
      <c r="AH24" s="438">
        <v>131</v>
      </c>
      <c r="AI24" s="439"/>
      <c r="AJ24" s="439"/>
      <c r="AK24" s="439"/>
      <c r="AL24" s="478"/>
      <c r="AM24" s="438">
        <v>355272</v>
      </c>
      <c r="AN24" s="439"/>
      <c r="AO24" s="439"/>
      <c r="AP24" s="439"/>
      <c r="AQ24" s="439"/>
      <c r="AR24" s="478"/>
      <c r="AS24" s="438">
        <v>2712</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6282630</v>
      </c>
      <c r="BO24" s="388"/>
      <c r="BP24" s="388"/>
      <c r="BQ24" s="388"/>
      <c r="BR24" s="388"/>
      <c r="BS24" s="388"/>
      <c r="BT24" s="388"/>
      <c r="BU24" s="389"/>
      <c r="BV24" s="387">
        <v>6066491</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157</v>
      </c>
      <c r="F25" s="417"/>
      <c r="G25" s="417"/>
      <c r="H25" s="417"/>
      <c r="I25" s="417"/>
      <c r="J25" s="417"/>
      <c r="K25" s="418"/>
      <c r="L25" s="438">
        <v>1</v>
      </c>
      <c r="M25" s="439"/>
      <c r="N25" s="439"/>
      <c r="O25" s="439"/>
      <c r="P25" s="478"/>
      <c r="Q25" s="438">
        <v>6120</v>
      </c>
      <c r="R25" s="439"/>
      <c r="S25" s="439"/>
      <c r="T25" s="439"/>
      <c r="U25" s="439"/>
      <c r="V25" s="478"/>
      <c r="W25" s="533"/>
      <c r="X25" s="521"/>
      <c r="Y25" s="522"/>
      <c r="Z25" s="437" t="s">
        <v>158</v>
      </c>
      <c r="AA25" s="417"/>
      <c r="AB25" s="417"/>
      <c r="AC25" s="417"/>
      <c r="AD25" s="417"/>
      <c r="AE25" s="417"/>
      <c r="AF25" s="417"/>
      <c r="AG25" s="418"/>
      <c r="AH25" s="438" t="s">
        <v>121</v>
      </c>
      <c r="AI25" s="439"/>
      <c r="AJ25" s="439"/>
      <c r="AK25" s="439"/>
      <c r="AL25" s="478"/>
      <c r="AM25" s="438" t="s">
        <v>121</v>
      </c>
      <c r="AN25" s="439"/>
      <c r="AO25" s="439"/>
      <c r="AP25" s="439"/>
      <c r="AQ25" s="439"/>
      <c r="AR25" s="478"/>
      <c r="AS25" s="438" t="s">
        <v>121</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t="s">
        <v>121</v>
      </c>
      <c r="BO25" s="351"/>
      <c r="BP25" s="351"/>
      <c r="BQ25" s="351"/>
      <c r="BR25" s="351"/>
      <c r="BS25" s="351"/>
      <c r="BT25" s="351"/>
      <c r="BU25" s="352"/>
      <c r="BV25" s="350" t="s">
        <v>121</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160</v>
      </c>
      <c r="F26" s="417"/>
      <c r="G26" s="417"/>
      <c r="H26" s="417"/>
      <c r="I26" s="417"/>
      <c r="J26" s="417"/>
      <c r="K26" s="418"/>
      <c r="L26" s="438">
        <v>1</v>
      </c>
      <c r="M26" s="439"/>
      <c r="N26" s="439"/>
      <c r="O26" s="439"/>
      <c r="P26" s="478"/>
      <c r="Q26" s="438">
        <v>5750</v>
      </c>
      <c r="R26" s="439"/>
      <c r="S26" s="439"/>
      <c r="T26" s="439"/>
      <c r="U26" s="439"/>
      <c r="V26" s="478"/>
      <c r="W26" s="533"/>
      <c r="X26" s="521"/>
      <c r="Y26" s="522"/>
      <c r="Z26" s="437" t="s">
        <v>161</v>
      </c>
      <c r="AA26" s="543"/>
      <c r="AB26" s="543"/>
      <c r="AC26" s="543"/>
      <c r="AD26" s="543"/>
      <c r="AE26" s="543"/>
      <c r="AF26" s="543"/>
      <c r="AG26" s="544"/>
      <c r="AH26" s="438">
        <v>10</v>
      </c>
      <c r="AI26" s="439"/>
      <c r="AJ26" s="439"/>
      <c r="AK26" s="439"/>
      <c r="AL26" s="478"/>
      <c r="AM26" s="438">
        <v>22450</v>
      </c>
      <c r="AN26" s="439"/>
      <c r="AO26" s="439"/>
      <c r="AP26" s="439"/>
      <c r="AQ26" s="439"/>
      <c r="AR26" s="478"/>
      <c r="AS26" s="438">
        <v>2245</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163</v>
      </c>
      <c r="F27" s="417"/>
      <c r="G27" s="417"/>
      <c r="H27" s="417"/>
      <c r="I27" s="417"/>
      <c r="J27" s="417"/>
      <c r="K27" s="418"/>
      <c r="L27" s="438">
        <v>1</v>
      </c>
      <c r="M27" s="439"/>
      <c r="N27" s="439"/>
      <c r="O27" s="439"/>
      <c r="P27" s="478"/>
      <c r="Q27" s="438">
        <v>2740</v>
      </c>
      <c r="R27" s="439"/>
      <c r="S27" s="439"/>
      <c r="T27" s="439"/>
      <c r="U27" s="439"/>
      <c r="V27" s="478"/>
      <c r="W27" s="533"/>
      <c r="X27" s="521"/>
      <c r="Y27" s="522"/>
      <c r="Z27" s="437" t="s">
        <v>164</v>
      </c>
      <c r="AA27" s="417"/>
      <c r="AB27" s="417"/>
      <c r="AC27" s="417"/>
      <c r="AD27" s="417"/>
      <c r="AE27" s="417"/>
      <c r="AF27" s="417"/>
      <c r="AG27" s="418"/>
      <c r="AH27" s="438">
        <v>7</v>
      </c>
      <c r="AI27" s="439"/>
      <c r="AJ27" s="439"/>
      <c r="AK27" s="439"/>
      <c r="AL27" s="478"/>
      <c r="AM27" s="438">
        <v>20690</v>
      </c>
      <c r="AN27" s="439"/>
      <c r="AO27" s="439"/>
      <c r="AP27" s="439"/>
      <c r="AQ27" s="439"/>
      <c r="AR27" s="478"/>
      <c r="AS27" s="438">
        <v>2956</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v>58709</v>
      </c>
      <c r="BO27" s="557"/>
      <c r="BP27" s="557"/>
      <c r="BQ27" s="557"/>
      <c r="BR27" s="557"/>
      <c r="BS27" s="557"/>
      <c r="BT27" s="557"/>
      <c r="BU27" s="558"/>
      <c r="BV27" s="556">
        <v>80783</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166</v>
      </c>
      <c r="F28" s="417"/>
      <c r="G28" s="417"/>
      <c r="H28" s="417"/>
      <c r="I28" s="417"/>
      <c r="J28" s="417"/>
      <c r="K28" s="418"/>
      <c r="L28" s="438">
        <v>1</v>
      </c>
      <c r="M28" s="439"/>
      <c r="N28" s="439"/>
      <c r="O28" s="439"/>
      <c r="P28" s="478"/>
      <c r="Q28" s="438">
        <v>2290</v>
      </c>
      <c r="R28" s="439"/>
      <c r="S28" s="439"/>
      <c r="T28" s="439"/>
      <c r="U28" s="439"/>
      <c r="V28" s="478"/>
      <c r="W28" s="533"/>
      <c r="X28" s="521"/>
      <c r="Y28" s="522"/>
      <c r="Z28" s="437" t="s">
        <v>167</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1709409</v>
      </c>
      <c r="BO28" s="351"/>
      <c r="BP28" s="351"/>
      <c r="BQ28" s="351"/>
      <c r="BR28" s="351"/>
      <c r="BS28" s="351"/>
      <c r="BT28" s="351"/>
      <c r="BU28" s="352"/>
      <c r="BV28" s="350">
        <v>1399409</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170</v>
      </c>
      <c r="F29" s="417"/>
      <c r="G29" s="417"/>
      <c r="H29" s="417"/>
      <c r="I29" s="417"/>
      <c r="J29" s="417"/>
      <c r="K29" s="418"/>
      <c r="L29" s="438">
        <v>9</v>
      </c>
      <c r="M29" s="439"/>
      <c r="N29" s="439"/>
      <c r="O29" s="439"/>
      <c r="P29" s="478"/>
      <c r="Q29" s="438">
        <v>2140</v>
      </c>
      <c r="R29" s="439"/>
      <c r="S29" s="439"/>
      <c r="T29" s="439"/>
      <c r="U29" s="439"/>
      <c r="V29" s="478"/>
      <c r="W29" s="534"/>
      <c r="X29" s="535"/>
      <c r="Y29" s="536"/>
      <c r="Z29" s="437" t="s">
        <v>171</v>
      </c>
      <c r="AA29" s="417"/>
      <c r="AB29" s="417"/>
      <c r="AC29" s="417"/>
      <c r="AD29" s="417"/>
      <c r="AE29" s="417"/>
      <c r="AF29" s="417"/>
      <c r="AG29" s="418"/>
      <c r="AH29" s="438">
        <v>138</v>
      </c>
      <c r="AI29" s="439"/>
      <c r="AJ29" s="439"/>
      <c r="AK29" s="439"/>
      <c r="AL29" s="478"/>
      <c r="AM29" s="438">
        <v>375962</v>
      </c>
      <c r="AN29" s="439"/>
      <c r="AO29" s="439"/>
      <c r="AP29" s="439"/>
      <c r="AQ29" s="439"/>
      <c r="AR29" s="478"/>
      <c r="AS29" s="438">
        <v>2724</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657735</v>
      </c>
      <c r="BO29" s="388"/>
      <c r="BP29" s="388"/>
      <c r="BQ29" s="388"/>
      <c r="BR29" s="388"/>
      <c r="BS29" s="388"/>
      <c r="BT29" s="388"/>
      <c r="BU29" s="389"/>
      <c r="BV29" s="387">
        <v>607735</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92.9</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2466869</v>
      </c>
      <c r="BO30" s="557"/>
      <c r="BP30" s="557"/>
      <c r="BQ30" s="557"/>
      <c r="BR30" s="557"/>
      <c r="BS30" s="557"/>
      <c r="BT30" s="557"/>
      <c r="BU30" s="558"/>
      <c r="BV30" s="556">
        <v>2245733</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t="str">
        <f>IF(AO34="","",MAX(C34:D43,U34:V43)+1)</f>
        <v/>
      </c>
      <c r="AN34" s="568"/>
      <c r="AO34" s="569"/>
      <c r="AP34" s="569"/>
      <c r="AQ34" s="569"/>
      <c r="AR34" s="569"/>
      <c r="AS34" s="569"/>
      <c r="AT34" s="569"/>
      <c r="AU34" s="569"/>
      <c r="AV34" s="569"/>
      <c r="AW34" s="569"/>
      <c r="AX34" s="569"/>
      <c r="AY34" s="569"/>
      <c r="AZ34" s="569"/>
      <c r="BA34" s="569"/>
      <c r="BB34" s="569"/>
      <c r="BC34" s="569"/>
      <c r="BD34" s="167"/>
      <c r="BE34" s="568">
        <f>IF(BG34="","",MAX(C34:D43,U34:V43,AM34:AN43)+1)</f>
        <v>5</v>
      </c>
      <c r="BF34" s="568"/>
      <c r="BG34" s="569" t="str">
        <f>IF('各会計、関係団体の財政状況及び健全化判断比率'!B31="","",'各会計、関係団体の財政状況及び健全化判断比率'!B31)</f>
        <v>水道事業特別会計</v>
      </c>
      <c r="BH34" s="569"/>
      <c r="BI34" s="569"/>
      <c r="BJ34" s="569"/>
      <c r="BK34" s="569"/>
      <c r="BL34" s="569"/>
      <c r="BM34" s="569"/>
      <c r="BN34" s="569"/>
      <c r="BO34" s="569"/>
      <c r="BP34" s="569"/>
      <c r="BQ34" s="569"/>
      <c r="BR34" s="569"/>
      <c r="BS34" s="569"/>
      <c r="BT34" s="569"/>
      <c r="BU34" s="569"/>
      <c r="BV34" s="167"/>
      <c r="BW34" s="568">
        <f>IF(BY34="","",MAX(C34:D43,U34:V43,AM34:AN43,BE34:BF43)+1)</f>
        <v>8</v>
      </c>
      <c r="BX34" s="568"/>
      <c r="BY34" s="569" t="str">
        <f>IF('各会計、関係団体の財政状況及び健全化判断比率'!B68="","",'各会計、関係団体の財政状況及び健全化判断比率'!B68)</f>
        <v>沖縄県市町村総合事務組合（一般会計）</v>
      </c>
      <c r="BZ34" s="569"/>
      <c r="CA34" s="569"/>
      <c r="CB34" s="569"/>
      <c r="CC34" s="569"/>
      <c r="CD34" s="569"/>
      <c r="CE34" s="569"/>
      <c r="CF34" s="569"/>
      <c r="CG34" s="569"/>
      <c r="CH34" s="569"/>
      <c r="CI34" s="569"/>
      <c r="CJ34" s="569"/>
      <c r="CK34" s="569"/>
      <c r="CL34" s="569"/>
      <c r="CM34" s="569"/>
      <c r="CN34" s="167"/>
      <c r="CO34" s="568">
        <f>IF(CQ34="","",MAX(C34:D43,U34:V43,AM34:AN43,BE34:BF43,BW34:BX43)+1)</f>
        <v>9</v>
      </c>
      <c r="CP34" s="568"/>
      <c r="CQ34" s="569" t="str">
        <f>IF('各会計、関係団体の財政状況及び健全化判断比率'!BS7="","",'各会計、関係団体の財政状況及び健全化判断比率'!BS7)</f>
        <v>（有）ぱいぬ島海洋観光</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介護保険事業特別会計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6</v>
      </c>
      <c r="BF35" s="568"/>
      <c r="BG35" s="569" t="str">
        <f>IF('各会計、関係団体の財政状況及び健全化判断比率'!B32="","",'各会計、関係団体の財政状況及び健全化判断比率'!B32)</f>
        <v>下水道事業特別会計</v>
      </c>
      <c r="BH35" s="569"/>
      <c r="BI35" s="569"/>
      <c r="BJ35" s="569"/>
      <c r="BK35" s="569"/>
      <c r="BL35" s="569"/>
      <c r="BM35" s="569"/>
      <c r="BN35" s="569"/>
      <c r="BO35" s="569"/>
      <c r="BP35" s="569"/>
      <c r="BQ35" s="569"/>
      <c r="BR35" s="569"/>
      <c r="BS35" s="569"/>
      <c r="BT35" s="569"/>
      <c r="BU35" s="569"/>
      <c r="BV35" s="167"/>
      <c r="BW35" s="568" t="str">
        <f t="shared" ref="BW35:BW43" si="2">IF(BY35="","",BW34+1)</f>
        <v/>
      </c>
      <c r="BX35" s="568"/>
      <c r="BY35" s="569" t="str">
        <f>IF('各会計、関係団体の財政状況及び健全化判断比率'!B69="","",'各会計、関係団体の財政状況及び健全化判断比率'!B69)</f>
        <v/>
      </c>
      <c r="BZ35" s="569"/>
      <c r="CA35" s="569"/>
      <c r="CB35" s="569"/>
      <c r="CC35" s="569"/>
      <c r="CD35" s="569"/>
      <c r="CE35" s="569"/>
      <c r="CF35" s="569"/>
      <c r="CG35" s="569"/>
      <c r="CH35" s="569"/>
      <c r="CI35" s="569"/>
      <c r="CJ35" s="569"/>
      <c r="CK35" s="569"/>
      <c r="CL35" s="569"/>
      <c r="CM35" s="569"/>
      <c r="CN35" s="167"/>
      <c r="CO35" s="568">
        <f t="shared" ref="CO35:CO43" si="3">IF(CQ35="","",CO34+1)</f>
        <v>10</v>
      </c>
      <c r="CP35" s="568"/>
      <c r="CQ35" s="569" t="str">
        <f>IF('各会計、関係団体の財政状況及び健全化判断比率'!BS8="","",'各会計、関係団体の財政状況及び健全化判断比率'!BS8)</f>
        <v>八重山漁協協同組合</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7</v>
      </c>
      <c r="BF36" s="568"/>
      <c r="BG36" s="569" t="str">
        <f>IF('各会計、関係団体の財政状況及び健全化判断比率'!B33="","",'各会計、関係団体の財政状況及び健全化判断比率'!B33)</f>
        <v>農業集落排水事業特別会計</v>
      </c>
      <c r="BH36" s="569"/>
      <c r="BI36" s="569"/>
      <c r="BJ36" s="569"/>
      <c r="BK36" s="569"/>
      <c r="BL36" s="569"/>
      <c r="BM36" s="569"/>
      <c r="BN36" s="569"/>
      <c r="BO36" s="569"/>
      <c r="BP36" s="569"/>
      <c r="BQ36" s="569"/>
      <c r="BR36" s="569"/>
      <c r="BS36" s="569"/>
      <c r="BT36" s="569"/>
      <c r="BU36" s="569"/>
      <c r="BV36" s="167"/>
      <c r="BW36" s="568" t="str">
        <f t="shared" si="2"/>
        <v/>
      </c>
      <c r="BX36" s="568"/>
      <c r="BY36" s="569" t="str">
        <f>IF('各会計、関係団体の財政状況及び健全化判断比率'!B70="","",'各会計、関係団体の財政状況及び健全化判断比率'!B70)</f>
        <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t="str">
        <f t="shared" si="2"/>
        <v/>
      </c>
      <c r="BX37" s="568"/>
      <c r="BY37" s="569" t="str">
        <f>IF('各会計、関係団体の財政状況及び健全化判断比率'!B71="","",'各会計、関係団体の財政状況及び健全化判断比率'!B71)</f>
        <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t="str">
        <f t="shared" si="2"/>
        <v/>
      </c>
      <c r="BX38" s="568"/>
      <c r="BY38" s="569" t="str">
        <f>IF('各会計、関係団体の財政状況及び健全化判断比率'!B72="","",'各会計、関係団体の財政状況及び健全化判断比率'!B72)</f>
        <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t="str">
        <f t="shared" si="2"/>
        <v/>
      </c>
      <c r="BX39" s="568"/>
      <c r="BY39" s="569" t="str">
        <f>IF('各会計、関係団体の財政状況及び健全化判断比率'!B73="","",'各会計、関係団体の財政状況及び健全化判断比率'!B73)</f>
        <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t="str">
        <f t="shared" si="2"/>
        <v/>
      </c>
      <c r="BX40" s="568"/>
      <c r="BY40" s="569" t="str">
        <f>IF('各会計、関係団体の財政状況及び健全化判断比率'!B74="","",'各会計、関係団体の財政状況及び健全化判断比率'!B74)</f>
        <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4" t="s">
        <v>527</v>
      </c>
      <c r="D34" s="1154"/>
      <c r="E34" s="1155"/>
      <c r="F34" s="32">
        <v>11.44</v>
      </c>
      <c r="G34" s="33">
        <v>13.38</v>
      </c>
      <c r="H34" s="33">
        <v>10.31</v>
      </c>
      <c r="I34" s="33">
        <v>13.07</v>
      </c>
      <c r="J34" s="34">
        <v>11.2</v>
      </c>
      <c r="K34" s="22"/>
      <c r="L34" s="22"/>
      <c r="M34" s="22"/>
      <c r="N34" s="22"/>
      <c r="O34" s="22"/>
      <c r="P34" s="22"/>
    </row>
    <row r="35" spans="1:16" ht="39" customHeight="1">
      <c r="A35" s="22"/>
      <c r="B35" s="35"/>
      <c r="C35" s="1148" t="s">
        <v>528</v>
      </c>
      <c r="D35" s="1149"/>
      <c r="E35" s="1150"/>
      <c r="F35" s="36">
        <v>0.19</v>
      </c>
      <c r="G35" s="37">
        <v>0.98</v>
      </c>
      <c r="H35" s="37">
        <v>1.65</v>
      </c>
      <c r="I35" s="37">
        <v>3.6</v>
      </c>
      <c r="J35" s="38">
        <v>1.6</v>
      </c>
      <c r="K35" s="22"/>
      <c r="L35" s="22"/>
      <c r="M35" s="22"/>
      <c r="N35" s="22"/>
      <c r="O35" s="22"/>
      <c r="P35" s="22"/>
    </row>
    <row r="36" spans="1:16" ht="39" customHeight="1">
      <c r="A36" s="22"/>
      <c r="B36" s="35"/>
      <c r="C36" s="1148" t="s">
        <v>529</v>
      </c>
      <c r="D36" s="1149"/>
      <c r="E36" s="1150"/>
      <c r="F36" s="36">
        <v>0.59</v>
      </c>
      <c r="G36" s="37">
        <v>1.1599999999999999</v>
      </c>
      <c r="H36" s="37">
        <v>6.14</v>
      </c>
      <c r="I36" s="37">
        <v>1.08</v>
      </c>
      <c r="J36" s="38">
        <v>0.64</v>
      </c>
      <c r="K36" s="22"/>
      <c r="L36" s="22"/>
      <c r="M36" s="22"/>
      <c r="N36" s="22"/>
      <c r="O36" s="22"/>
      <c r="P36" s="22"/>
    </row>
    <row r="37" spans="1:16" ht="39" customHeight="1">
      <c r="A37" s="22"/>
      <c r="B37" s="35"/>
      <c r="C37" s="1148" t="s">
        <v>530</v>
      </c>
      <c r="D37" s="1149"/>
      <c r="E37" s="1150"/>
      <c r="F37" s="36">
        <v>0.3</v>
      </c>
      <c r="G37" s="37">
        <v>0.71</v>
      </c>
      <c r="H37" s="37">
        <v>0.24</v>
      </c>
      <c r="I37" s="37">
        <v>0.73</v>
      </c>
      <c r="J37" s="38">
        <v>0.39</v>
      </c>
      <c r="K37" s="22"/>
      <c r="L37" s="22"/>
      <c r="M37" s="22"/>
      <c r="N37" s="22"/>
      <c r="O37" s="22"/>
      <c r="P37" s="22"/>
    </row>
    <row r="38" spans="1:16" ht="39" customHeight="1">
      <c r="A38" s="22"/>
      <c r="B38" s="35"/>
      <c r="C38" s="1148" t="s">
        <v>531</v>
      </c>
      <c r="D38" s="1149"/>
      <c r="E38" s="1150"/>
      <c r="F38" s="36">
        <v>0.25</v>
      </c>
      <c r="G38" s="37">
        <v>0.13</v>
      </c>
      <c r="H38" s="37">
        <v>0.21</v>
      </c>
      <c r="I38" s="37">
        <v>0.09</v>
      </c>
      <c r="J38" s="38">
        <v>7.0000000000000007E-2</v>
      </c>
      <c r="K38" s="22"/>
      <c r="L38" s="22"/>
      <c r="M38" s="22"/>
      <c r="N38" s="22"/>
      <c r="O38" s="22"/>
      <c r="P38" s="22"/>
    </row>
    <row r="39" spans="1:16" ht="39" customHeight="1">
      <c r="A39" s="22"/>
      <c r="B39" s="35"/>
      <c r="C39" s="1148" t="s">
        <v>532</v>
      </c>
      <c r="D39" s="1149"/>
      <c r="E39" s="1150"/>
      <c r="F39" s="36">
        <v>0.06</v>
      </c>
      <c r="G39" s="37">
        <v>0.02</v>
      </c>
      <c r="H39" s="37">
        <v>0.21</v>
      </c>
      <c r="I39" s="37">
        <v>0.02</v>
      </c>
      <c r="J39" s="38">
        <v>0.01</v>
      </c>
      <c r="K39" s="22"/>
      <c r="L39" s="22"/>
      <c r="M39" s="22"/>
      <c r="N39" s="22"/>
      <c r="O39" s="22"/>
      <c r="P39" s="22"/>
    </row>
    <row r="40" spans="1:16" ht="39" customHeight="1">
      <c r="A40" s="22"/>
      <c r="B40" s="35"/>
      <c r="C40" s="1148" t="s">
        <v>533</v>
      </c>
      <c r="D40" s="1149"/>
      <c r="E40" s="1150"/>
      <c r="F40" s="36">
        <v>0.01</v>
      </c>
      <c r="G40" s="37">
        <v>0.04</v>
      </c>
      <c r="H40" s="37">
        <v>0.02</v>
      </c>
      <c r="I40" s="37">
        <v>0.02</v>
      </c>
      <c r="J40" s="38">
        <v>0.01</v>
      </c>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534</v>
      </c>
      <c r="D42" s="1149"/>
      <c r="E42" s="1150"/>
      <c r="F42" s="36" t="s">
        <v>482</v>
      </c>
      <c r="G42" s="37" t="s">
        <v>482</v>
      </c>
      <c r="H42" s="37" t="s">
        <v>482</v>
      </c>
      <c r="I42" s="37" t="s">
        <v>482</v>
      </c>
      <c r="J42" s="38" t="s">
        <v>482</v>
      </c>
      <c r="K42" s="22"/>
      <c r="L42" s="22"/>
      <c r="M42" s="22"/>
      <c r="N42" s="22"/>
      <c r="O42" s="22"/>
      <c r="P42" s="22"/>
    </row>
    <row r="43" spans="1:16" ht="39" customHeight="1" thickBot="1">
      <c r="A43" s="22"/>
      <c r="B43" s="40"/>
      <c r="C43" s="1151" t="s">
        <v>535</v>
      </c>
      <c r="D43" s="1152"/>
      <c r="E43" s="1153"/>
      <c r="F43" s="41" t="s">
        <v>482</v>
      </c>
      <c r="G43" s="42" t="s">
        <v>482</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4" t="s">
        <v>11</v>
      </c>
      <c r="C45" s="1165"/>
      <c r="D45" s="58"/>
      <c r="E45" s="1170" t="s">
        <v>12</v>
      </c>
      <c r="F45" s="1170"/>
      <c r="G45" s="1170"/>
      <c r="H45" s="1170"/>
      <c r="I45" s="1170"/>
      <c r="J45" s="1171"/>
      <c r="K45" s="59">
        <v>435</v>
      </c>
      <c r="L45" s="60">
        <v>415</v>
      </c>
      <c r="M45" s="60">
        <v>429</v>
      </c>
      <c r="N45" s="60">
        <v>448</v>
      </c>
      <c r="O45" s="61">
        <v>484</v>
      </c>
      <c r="P45" s="48"/>
      <c r="Q45" s="48"/>
      <c r="R45" s="48"/>
      <c r="S45" s="48"/>
      <c r="T45" s="48"/>
      <c r="U45" s="48"/>
    </row>
    <row r="46" spans="1:21" ht="30.75" customHeight="1">
      <c r="A46" s="48"/>
      <c r="B46" s="1166"/>
      <c r="C46" s="1167"/>
      <c r="D46" s="62"/>
      <c r="E46" s="1158" t="s">
        <v>13</v>
      </c>
      <c r="F46" s="1158"/>
      <c r="G46" s="1158"/>
      <c r="H46" s="1158"/>
      <c r="I46" s="1158"/>
      <c r="J46" s="1159"/>
      <c r="K46" s="63" t="s">
        <v>482</v>
      </c>
      <c r="L46" s="64" t="s">
        <v>482</v>
      </c>
      <c r="M46" s="64" t="s">
        <v>482</v>
      </c>
      <c r="N46" s="64" t="s">
        <v>482</v>
      </c>
      <c r="O46" s="65" t="s">
        <v>482</v>
      </c>
      <c r="P46" s="48"/>
      <c r="Q46" s="48"/>
      <c r="R46" s="48"/>
      <c r="S46" s="48"/>
      <c r="T46" s="48"/>
      <c r="U46" s="48"/>
    </row>
    <row r="47" spans="1:21" ht="30.75" customHeight="1">
      <c r="A47" s="48"/>
      <c r="B47" s="1166"/>
      <c r="C47" s="1167"/>
      <c r="D47" s="62"/>
      <c r="E47" s="1158" t="s">
        <v>14</v>
      </c>
      <c r="F47" s="1158"/>
      <c r="G47" s="1158"/>
      <c r="H47" s="1158"/>
      <c r="I47" s="1158"/>
      <c r="J47" s="1159"/>
      <c r="K47" s="63" t="s">
        <v>482</v>
      </c>
      <c r="L47" s="64" t="s">
        <v>482</v>
      </c>
      <c r="M47" s="64" t="s">
        <v>482</v>
      </c>
      <c r="N47" s="64" t="s">
        <v>482</v>
      </c>
      <c r="O47" s="65" t="s">
        <v>482</v>
      </c>
      <c r="P47" s="48"/>
      <c r="Q47" s="48"/>
      <c r="R47" s="48"/>
      <c r="S47" s="48"/>
      <c r="T47" s="48"/>
      <c r="U47" s="48"/>
    </row>
    <row r="48" spans="1:21" ht="30.75" customHeight="1">
      <c r="A48" s="48"/>
      <c r="B48" s="1166"/>
      <c r="C48" s="1167"/>
      <c r="D48" s="62"/>
      <c r="E48" s="1158" t="s">
        <v>15</v>
      </c>
      <c r="F48" s="1158"/>
      <c r="G48" s="1158"/>
      <c r="H48" s="1158"/>
      <c r="I48" s="1158"/>
      <c r="J48" s="1159"/>
      <c r="K48" s="63">
        <v>137</v>
      </c>
      <c r="L48" s="64">
        <v>110</v>
      </c>
      <c r="M48" s="64">
        <v>116</v>
      </c>
      <c r="N48" s="64">
        <v>85</v>
      </c>
      <c r="O48" s="65">
        <v>68</v>
      </c>
      <c r="P48" s="48"/>
      <c r="Q48" s="48"/>
      <c r="R48" s="48"/>
      <c r="S48" s="48"/>
      <c r="T48" s="48"/>
      <c r="U48" s="48"/>
    </row>
    <row r="49" spans="1:21" ht="30.75" customHeight="1">
      <c r="A49" s="48"/>
      <c r="B49" s="1166"/>
      <c r="C49" s="1167"/>
      <c r="D49" s="62"/>
      <c r="E49" s="1158" t="s">
        <v>16</v>
      </c>
      <c r="F49" s="1158"/>
      <c r="G49" s="1158"/>
      <c r="H49" s="1158"/>
      <c r="I49" s="1158"/>
      <c r="J49" s="1159"/>
      <c r="K49" s="63" t="s">
        <v>482</v>
      </c>
      <c r="L49" s="64" t="s">
        <v>482</v>
      </c>
      <c r="M49" s="64" t="s">
        <v>482</v>
      </c>
      <c r="N49" s="64" t="s">
        <v>482</v>
      </c>
      <c r="O49" s="65" t="s">
        <v>482</v>
      </c>
      <c r="P49" s="48"/>
      <c r="Q49" s="48"/>
      <c r="R49" s="48"/>
      <c r="S49" s="48"/>
      <c r="T49" s="48"/>
      <c r="U49" s="48"/>
    </row>
    <row r="50" spans="1:21" ht="30.75" customHeight="1">
      <c r="A50" s="48"/>
      <c r="B50" s="1166"/>
      <c r="C50" s="1167"/>
      <c r="D50" s="62"/>
      <c r="E50" s="1158" t="s">
        <v>17</v>
      </c>
      <c r="F50" s="1158"/>
      <c r="G50" s="1158"/>
      <c r="H50" s="1158"/>
      <c r="I50" s="1158"/>
      <c r="J50" s="1159"/>
      <c r="K50" s="63" t="s">
        <v>482</v>
      </c>
      <c r="L50" s="64" t="s">
        <v>482</v>
      </c>
      <c r="M50" s="64" t="s">
        <v>482</v>
      </c>
      <c r="N50" s="64" t="s">
        <v>482</v>
      </c>
      <c r="O50" s="65" t="s">
        <v>482</v>
      </c>
      <c r="P50" s="48"/>
      <c r="Q50" s="48"/>
      <c r="R50" s="48"/>
      <c r="S50" s="48"/>
      <c r="T50" s="48"/>
      <c r="U50" s="48"/>
    </row>
    <row r="51" spans="1:21" ht="30.75" customHeight="1">
      <c r="A51" s="48"/>
      <c r="B51" s="1168"/>
      <c r="C51" s="1169"/>
      <c r="D51" s="66"/>
      <c r="E51" s="1158" t="s">
        <v>18</v>
      </c>
      <c r="F51" s="1158"/>
      <c r="G51" s="1158"/>
      <c r="H51" s="1158"/>
      <c r="I51" s="1158"/>
      <c r="J51" s="1159"/>
      <c r="K51" s="63">
        <v>0</v>
      </c>
      <c r="L51" s="64">
        <v>0</v>
      </c>
      <c r="M51" s="64">
        <v>0</v>
      </c>
      <c r="N51" s="64">
        <v>0</v>
      </c>
      <c r="O51" s="65" t="s">
        <v>482</v>
      </c>
      <c r="P51" s="48"/>
      <c r="Q51" s="48"/>
      <c r="R51" s="48"/>
      <c r="S51" s="48"/>
      <c r="T51" s="48"/>
      <c r="U51" s="48"/>
    </row>
    <row r="52" spans="1:21" ht="30.75" customHeight="1">
      <c r="A52" s="48"/>
      <c r="B52" s="1156" t="s">
        <v>19</v>
      </c>
      <c r="C52" s="1157"/>
      <c r="D52" s="66"/>
      <c r="E52" s="1158" t="s">
        <v>20</v>
      </c>
      <c r="F52" s="1158"/>
      <c r="G52" s="1158"/>
      <c r="H52" s="1158"/>
      <c r="I52" s="1158"/>
      <c r="J52" s="1159"/>
      <c r="K52" s="63">
        <v>402</v>
      </c>
      <c r="L52" s="64">
        <v>388</v>
      </c>
      <c r="M52" s="64">
        <v>408</v>
      </c>
      <c r="N52" s="64">
        <v>418</v>
      </c>
      <c r="O52" s="65">
        <v>446</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170</v>
      </c>
      <c r="L53" s="69">
        <v>137</v>
      </c>
      <c r="M53" s="69">
        <v>137</v>
      </c>
      <c r="N53" s="69">
        <v>115</v>
      </c>
      <c r="O53" s="70">
        <v>106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72" t="s">
        <v>24</v>
      </c>
      <c r="C41" s="1173"/>
      <c r="D41" s="81"/>
      <c r="E41" s="1178" t="s">
        <v>25</v>
      </c>
      <c r="F41" s="1178"/>
      <c r="G41" s="1178"/>
      <c r="H41" s="1179"/>
      <c r="I41" s="82">
        <v>4563</v>
      </c>
      <c r="J41" s="83">
        <v>4982</v>
      </c>
      <c r="K41" s="83">
        <v>5738</v>
      </c>
      <c r="L41" s="83">
        <v>6103</v>
      </c>
      <c r="M41" s="84">
        <v>6302</v>
      </c>
    </row>
    <row r="42" spans="2:13" ht="27.75" customHeight="1">
      <c r="B42" s="1174"/>
      <c r="C42" s="1175"/>
      <c r="D42" s="85"/>
      <c r="E42" s="1180" t="s">
        <v>26</v>
      </c>
      <c r="F42" s="1180"/>
      <c r="G42" s="1180"/>
      <c r="H42" s="1181"/>
      <c r="I42" s="86" t="s">
        <v>482</v>
      </c>
      <c r="J42" s="87" t="s">
        <v>482</v>
      </c>
      <c r="K42" s="87" t="s">
        <v>482</v>
      </c>
      <c r="L42" s="87" t="s">
        <v>482</v>
      </c>
      <c r="M42" s="88" t="s">
        <v>482</v>
      </c>
    </row>
    <row r="43" spans="2:13" ht="27.75" customHeight="1">
      <c r="B43" s="1174"/>
      <c r="C43" s="1175"/>
      <c r="D43" s="85"/>
      <c r="E43" s="1180" t="s">
        <v>27</v>
      </c>
      <c r="F43" s="1180"/>
      <c r="G43" s="1180"/>
      <c r="H43" s="1181"/>
      <c r="I43" s="86">
        <v>1029</v>
      </c>
      <c r="J43" s="87">
        <v>981</v>
      </c>
      <c r="K43" s="87">
        <v>980</v>
      </c>
      <c r="L43" s="87">
        <v>873</v>
      </c>
      <c r="M43" s="88">
        <v>760</v>
      </c>
    </row>
    <row r="44" spans="2:13" ht="27.75" customHeight="1">
      <c r="B44" s="1174"/>
      <c r="C44" s="1175"/>
      <c r="D44" s="85"/>
      <c r="E44" s="1180" t="s">
        <v>28</v>
      </c>
      <c r="F44" s="1180"/>
      <c r="G44" s="1180"/>
      <c r="H44" s="1181"/>
      <c r="I44" s="86" t="s">
        <v>482</v>
      </c>
      <c r="J44" s="87" t="s">
        <v>482</v>
      </c>
      <c r="K44" s="87" t="s">
        <v>482</v>
      </c>
      <c r="L44" s="87" t="s">
        <v>482</v>
      </c>
      <c r="M44" s="88" t="s">
        <v>482</v>
      </c>
    </row>
    <row r="45" spans="2:13" ht="27.75" customHeight="1">
      <c r="B45" s="1174"/>
      <c r="C45" s="1175"/>
      <c r="D45" s="85"/>
      <c r="E45" s="1180" t="s">
        <v>29</v>
      </c>
      <c r="F45" s="1180"/>
      <c r="G45" s="1180"/>
      <c r="H45" s="1181"/>
      <c r="I45" s="86">
        <v>595</v>
      </c>
      <c r="J45" s="87">
        <v>566</v>
      </c>
      <c r="K45" s="87">
        <v>405</v>
      </c>
      <c r="L45" s="87">
        <v>275</v>
      </c>
      <c r="M45" s="88">
        <v>154</v>
      </c>
    </row>
    <row r="46" spans="2:13" ht="27.75" customHeight="1">
      <c r="B46" s="1174"/>
      <c r="C46" s="1175"/>
      <c r="D46" s="89"/>
      <c r="E46" s="1180" t="s">
        <v>30</v>
      </c>
      <c r="F46" s="1180"/>
      <c r="G46" s="1180"/>
      <c r="H46" s="1181"/>
      <c r="I46" s="86">
        <v>15</v>
      </c>
      <c r="J46" s="87">
        <v>12</v>
      </c>
      <c r="K46" s="87">
        <v>13</v>
      </c>
      <c r="L46" s="87">
        <v>1</v>
      </c>
      <c r="M46" s="88">
        <v>9</v>
      </c>
    </row>
    <row r="47" spans="2:13" ht="27.75" customHeight="1">
      <c r="B47" s="1174"/>
      <c r="C47" s="1175"/>
      <c r="D47" s="90"/>
      <c r="E47" s="1182" t="s">
        <v>31</v>
      </c>
      <c r="F47" s="1183"/>
      <c r="G47" s="1183"/>
      <c r="H47" s="1184"/>
      <c r="I47" s="86" t="s">
        <v>482</v>
      </c>
      <c r="J47" s="87" t="s">
        <v>482</v>
      </c>
      <c r="K47" s="87" t="s">
        <v>482</v>
      </c>
      <c r="L47" s="87" t="s">
        <v>482</v>
      </c>
      <c r="M47" s="88" t="s">
        <v>482</v>
      </c>
    </row>
    <row r="48" spans="2:13" ht="27.75" customHeight="1">
      <c r="B48" s="1174"/>
      <c r="C48" s="1175"/>
      <c r="D48" s="85"/>
      <c r="E48" s="1180" t="s">
        <v>32</v>
      </c>
      <c r="F48" s="1180"/>
      <c r="G48" s="1180"/>
      <c r="H48" s="1181"/>
      <c r="I48" s="86" t="s">
        <v>482</v>
      </c>
      <c r="J48" s="87" t="s">
        <v>482</v>
      </c>
      <c r="K48" s="87" t="s">
        <v>482</v>
      </c>
      <c r="L48" s="87" t="s">
        <v>482</v>
      </c>
      <c r="M48" s="88" t="s">
        <v>482</v>
      </c>
    </row>
    <row r="49" spans="2:13" ht="27.75" customHeight="1">
      <c r="B49" s="1176"/>
      <c r="C49" s="1177"/>
      <c r="D49" s="85"/>
      <c r="E49" s="1180" t="s">
        <v>33</v>
      </c>
      <c r="F49" s="1180"/>
      <c r="G49" s="1180"/>
      <c r="H49" s="1181"/>
      <c r="I49" s="86" t="s">
        <v>482</v>
      </c>
      <c r="J49" s="87" t="s">
        <v>482</v>
      </c>
      <c r="K49" s="87" t="s">
        <v>482</v>
      </c>
      <c r="L49" s="87" t="s">
        <v>482</v>
      </c>
      <c r="M49" s="88" t="s">
        <v>482</v>
      </c>
    </row>
    <row r="50" spans="2:13" ht="27.75" customHeight="1">
      <c r="B50" s="1185" t="s">
        <v>34</v>
      </c>
      <c r="C50" s="1186"/>
      <c r="D50" s="91"/>
      <c r="E50" s="1180" t="s">
        <v>35</v>
      </c>
      <c r="F50" s="1180"/>
      <c r="G50" s="1180"/>
      <c r="H50" s="1181"/>
      <c r="I50" s="86">
        <v>3485</v>
      </c>
      <c r="J50" s="87">
        <v>3838</v>
      </c>
      <c r="K50" s="87">
        <v>3757</v>
      </c>
      <c r="L50" s="87">
        <v>4445</v>
      </c>
      <c r="M50" s="88">
        <v>5024</v>
      </c>
    </row>
    <row r="51" spans="2:13" ht="27.75" customHeight="1">
      <c r="B51" s="1174"/>
      <c r="C51" s="1175"/>
      <c r="D51" s="85"/>
      <c r="E51" s="1180" t="s">
        <v>36</v>
      </c>
      <c r="F51" s="1180"/>
      <c r="G51" s="1180"/>
      <c r="H51" s="1181"/>
      <c r="I51" s="86">
        <v>301</v>
      </c>
      <c r="J51" s="87">
        <v>327</v>
      </c>
      <c r="K51" s="87">
        <v>266</v>
      </c>
      <c r="L51" s="87">
        <v>253</v>
      </c>
      <c r="M51" s="88">
        <v>704</v>
      </c>
    </row>
    <row r="52" spans="2:13" ht="27.75" customHeight="1">
      <c r="B52" s="1176"/>
      <c r="C52" s="1177"/>
      <c r="D52" s="85"/>
      <c r="E52" s="1180" t="s">
        <v>37</v>
      </c>
      <c r="F52" s="1180"/>
      <c r="G52" s="1180"/>
      <c r="H52" s="1181"/>
      <c r="I52" s="86">
        <v>3442</v>
      </c>
      <c r="J52" s="87">
        <v>5597</v>
      </c>
      <c r="K52" s="87">
        <v>5781</v>
      </c>
      <c r="L52" s="87">
        <v>6437</v>
      </c>
      <c r="M52" s="88">
        <v>6191</v>
      </c>
    </row>
    <row r="53" spans="2:13" ht="27.75" customHeight="1" thickBot="1">
      <c r="B53" s="1187" t="s">
        <v>21</v>
      </c>
      <c r="C53" s="1188"/>
      <c r="D53" s="92"/>
      <c r="E53" s="1189" t="s">
        <v>38</v>
      </c>
      <c r="F53" s="1189"/>
      <c r="G53" s="1189"/>
      <c r="H53" s="1190"/>
      <c r="I53" s="93">
        <v>-1026</v>
      </c>
      <c r="J53" s="94">
        <v>-3220</v>
      </c>
      <c r="K53" s="94">
        <v>-2668</v>
      </c>
      <c r="L53" s="94">
        <v>-3882</v>
      </c>
      <c r="M53" s="95">
        <v>-4695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521</v>
      </c>
      <c r="G2" s="113"/>
      <c r="H2" s="114"/>
    </row>
    <row r="3" spans="1:8">
      <c r="A3" s="110" t="s">
        <v>514</v>
      </c>
      <c r="B3" s="115"/>
      <c r="C3" s="116"/>
      <c r="D3" s="117">
        <v>549844</v>
      </c>
      <c r="E3" s="118"/>
      <c r="F3" s="119">
        <v>228305</v>
      </c>
      <c r="G3" s="120"/>
      <c r="H3" s="121"/>
    </row>
    <row r="4" spans="1:8">
      <c r="A4" s="122"/>
      <c r="B4" s="123"/>
      <c r="C4" s="124"/>
      <c r="D4" s="125">
        <v>110413</v>
      </c>
      <c r="E4" s="126"/>
      <c r="F4" s="127">
        <v>86611</v>
      </c>
      <c r="G4" s="128"/>
      <c r="H4" s="129"/>
    </row>
    <row r="5" spans="1:8">
      <c r="A5" s="110" t="s">
        <v>516</v>
      </c>
      <c r="B5" s="115"/>
      <c r="C5" s="116"/>
      <c r="D5" s="117">
        <v>1165975</v>
      </c>
      <c r="E5" s="118"/>
      <c r="F5" s="119">
        <v>316331</v>
      </c>
      <c r="G5" s="120"/>
      <c r="H5" s="121"/>
    </row>
    <row r="6" spans="1:8">
      <c r="A6" s="122"/>
      <c r="B6" s="123"/>
      <c r="C6" s="124"/>
      <c r="D6" s="125">
        <v>68699</v>
      </c>
      <c r="E6" s="126"/>
      <c r="F6" s="127">
        <v>106387</v>
      </c>
      <c r="G6" s="128"/>
      <c r="H6" s="129"/>
    </row>
    <row r="7" spans="1:8">
      <c r="A7" s="110" t="s">
        <v>517</v>
      </c>
      <c r="B7" s="115"/>
      <c r="C7" s="116"/>
      <c r="D7" s="117">
        <v>989923</v>
      </c>
      <c r="E7" s="118"/>
      <c r="F7" s="119">
        <v>333013</v>
      </c>
      <c r="G7" s="120"/>
      <c r="H7" s="121"/>
    </row>
    <row r="8" spans="1:8">
      <c r="A8" s="122"/>
      <c r="B8" s="123"/>
      <c r="C8" s="124"/>
      <c r="D8" s="125">
        <v>112801</v>
      </c>
      <c r="E8" s="126"/>
      <c r="F8" s="127">
        <v>126732</v>
      </c>
      <c r="G8" s="128"/>
      <c r="H8" s="129"/>
    </row>
    <row r="9" spans="1:8">
      <c r="A9" s="110" t="s">
        <v>518</v>
      </c>
      <c r="B9" s="115"/>
      <c r="C9" s="116"/>
      <c r="D9" s="117">
        <v>311777</v>
      </c>
      <c r="E9" s="118"/>
      <c r="F9" s="119">
        <v>280458</v>
      </c>
      <c r="G9" s="120"/>
      <c r="H9" s="121"/>
    </row>
    <row r="10" spans="1:8">
      <c r="A10" s="122"/>
      <c r="B10" s="123"/>
      <c r="C10" s="124"/>
      <c r="D10" s="125">
        <v>82935</v>
      </c>
      <c r="E10" s="126"/>
      <c r="F10" s="127">
        <v>127286</v>
      </c>
      <c r="G10" s="128"/>
      <c r="H10" s="129"/>
    </row>
    <row r="11" spans="1:8">
      <c r="A11" s="110" t="s">
        <v>519</v>
      </c>
      <c r="B11" s="115"/>
      <c r="C11" s="116"/>
      <c r="D11" s="117">
        <v>380631</v>
      </c>
      <c r="E11" s="118"/>
      <c r="F11" s="119">
        <v>291945</v>
      </c>
      <c r="G11" s="120"/>
      <c r="H11" s="121"/>
    </row>
    <row r="12" spans="1:8">
      <c r="A12" s="122"/>
      <c r="B12" s="123"/>
      <c r="C12" s="130"/>
      <c r="D12" s="125">
        <v>89397</v>
      </c>
      <c r="E12" s="126"/>
      <c r="F12" s="127">
        <v>127651</v>
      </c>
      <c r="G12" s="128"/>
      <c r="H12" s="129"/>
    </row>
    <row r="13" spans="1:8">
      <c r="A13" s="110"/>
      <c r="B13" s="115"/>
      <c r="C13" s="131"/>
      <c r="D13" s="132">
        <v>679630</v>
      </c>
      <c r="E13" s="133"/>
      <c r="F13" s="134">
        <v>290010</v>
      </c>
      <c r="G13" s="135"/>
      <c r="H13" s="121"/>
    </row>
    <row r="14" spans="1:8">
      <c r="A14" s="122"/>
      <c r="B14" s="123"/>
      <c r="C14" s="124"/>
      <c r="D14" s="125">
        <v>92849</v>
      </c>
      <c r="E14" s="126"/>
      <c r="F14" s="127">
        <v>114933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11.45</v>
      </c>
      <c r="C19" s="136">
        <f>ROUND(VALUE(SUBSTITUTE(実質収支比率等に係る経年分析!G$48,"▲","-")),2)</f>
        <v>13.39</v>
      </c>
      <c r="D19" s="136">
        <f>ROUND(VALUE(SUBSTITUTE(実質収支比率等に係る経年分析!H$48,"▲","-")),2)</f>
        <v>10.31</v>
      </c>
      <c r="E19" s="136">
        <f>ROUND(VALUE(SUBSTITUTE(実質収支比率等に係る経年分析!I$48,"▲","-")),2)</f>
        <v>13.08</v>
      </c>
      <c r="F19" s="136">
        <f>ROUND(VALUE(SUBSTITUTE(実質収支比率等に係る経年分析!J$48,"▲","-")),2)</f>
        <v>11.21</v>
      </c>
    </row>
    <row r="20" spans="1:11">
      <c r="A20" s="136" t="s">
        <v>43</v>
      </c>
      <c r="B20" s="136">
        <f>ROUND(VALUE(SUBSTITUTE(実質収支比率等に係る経年分析!F$47,"▲","-")),2)</f>
        <v>32.049999999999997</v>
      </c>
      <c r="C20" s="136">
        <f>ROUND(VALUE(SUBSTITUTE(実質収支比率等に係る経年分析!G$47,"▲","-")),2)</f>
        <v>34.78</v>
      </c>
      <c r="D20" s="136">
        <f>ROUND(VALUE(SUBSTITUTE(実質収支比率等に係る経年分析!H$47,"▲","-")),2)</f>
        <v>39.9</v>
      </c>
      <c r="E20" s="136">
        <f>ROUND(VALUE(SUBSTITUTE(実質収支比率等に係る経年分析!I$47,"▲","-")),2)</f>
        <v>44.61</v>
      </c>
      <c r="F20" s="136">
        <f>ROUND(VALUE(SUBSTITUTE(実質収支比率等に係る経年分析!J$47,"▲","-")),2)</f>
        <v>53.41</v>
      </c>
    </row>
    <row r="21" spans="1:11">
      <c r="A21" s="136" t="s">
        <v>44</v>
      </c>
      <c r="B21" s="136">
        <f>IF(ISNUMBER(VALUE(SUBSTITUTE(実質収支比率等に係る経年分析!F$49,"▲","-"))),ROUND(VALUE(SUBSTITUTE(実質収支比率等に係る経年分析!F$49,"▲","-")),2),NA())</f>
        <v>3.48</v>
      </c>
      <c r="C21" s="136">
        <f>IF(ISNUMBER(VALUE(SUBSTITUTE(実質収支比率等に係る経年分析!G$49,"▲","-"))),ROUND(VALUE(SUBSTITUTE(実質収支比率等に係る経年分析!G$49,"▲","-")),2),NA())</f>
        <v>4.01</v>
      </c>
      <c r="D21" s="136">
        <f>IF(ISNUMBER(VALUE(SUBSTITUTE(実質収支比率等に係る経年分析!H$49,"▲","-"))),ROUND(VALUE(SUBSTITUTE(実質収支比率等に係る経年分析!H$49,"▲","-")),2),NA())</f>
        <v>1.68</v>
      </c>
      <c r="E21" s="136">
        <f>IF(ISNUMBER(VALUE(SUBSTITUTE(実質収支比率等に係る経年分析!I$49,"▲","-"))),ROUND(VALUE(SUBSTITUTE(実質収支比率等に係る経年分析!I$49,"▲","-")),2),NA())</f>
        <v>11.63</v>
      </c>
      <c r="F21" s="136">
        <f>IF(ISNUMBER(VALUE(SUBSTITUTE(実質収支比率等に係る経年分析!J$49,"▲","-"))),ROUND(VALUE(SUBSTITUTE(実質収支比率等に係る経年分析!J$49,"▲","-")),2),NA())</f>
        <v>8.07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7.0000000000000007E-2</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0.39</v>
      </c>
    </row>
    <row r="34" spans="1:16">
      <c r="A34" s="137" t="str">
        <f>IF(連結実質赤字比率に係る赤字・黒字の構成分析!C$36="",NA(),連結実質赤字比率に係る赤字・黒字の構成分析!C$36)</f>
        <v>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1.1599999999999999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6.14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0.64</v>
      </c>
    </row>
    <row r="35" spans="1:16">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0.19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1.65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1.6</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11.44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13.38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10.31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13.07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402</v>
      </c>
      <c r="E42" s="138"/>
      <c r="F42" s="138"/>
      <c r="G42" s="138">
        <f>'実質公債費比率（分子）の構造'!L$52</f>
        <v>388</v>
      </c>
      <c r="H42" s="138"/>
      <c r="I42" s="138"/>
      <c r="J42" s="138">
        <f>'実質公債費比率（分子）の構造'!M$52</f>
        <v>408</v>
      </c>
      <c r="K42" s="138"/>
      <c r="L42" s="138"/>
      <c r="M42" s="138">
        <f>'実質公債費比率（分子）の構造'!N$52</f>
        <v>418</v>
      </c>
      <c r="N42" s="138"/>
      <c r="O42" s="138"/>
      <c r="P42" s="138">
        <f>'実質公債費比率（分子）の構造'!O$52</f>
        <v>446</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137</v>
      </c>
      <c r="C46" s="138"/>
      <c r="D46" s="138"/>
      <c r="E46" s="138">
        <f>'実質公債費比率（分子）の構造'!L$48</f>
        <v>110</v>
      </c>
      <c r="F46" s="138"/>
      <c r="G46" s="138"/>
      <c r="H46" s="138">
        <f>'実質公債費比率（分子）の構造'!M$48</f>
        <v>116</v>
      </c>
      <c r="I46" s="138"/>
      <c r="J46" s="138"/>
      <c r="K46" s="138">
        <f>'実質公債費比率（分子）の構造'!N$48</f>
        <v>85</v>
      </c>
      <c r="L46" s="138"/>
      <c r="M46" s="138"/>
      <c r="N46" s="138">
        <f>'実質公債費比率（分子）の構造'!O$48</f>
        <v>68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435</v>
      </c>
      <c r="C49" s="138"/>
      <c r="D49" s="138"/>
      <c r="E49" s="138">
        <f>'実質公債費比率（分子）の構造'!L$45</f>
        <v>415</v>
      </c>
      <c r="F49" s="138"/>
      <c r="G49" s="138"/>
      <c r="H49" s="138">
        <f>'実質公債費比率（分子）の構造'!M$45</f>
        <v>429</v>
      </c>
      <c r="I49" s="138"/>
      <c r="J49" s="138"/>
      <c r="K49" s="138">
        <f>'実質公債費比率（分子）の構造'!N$45</f>
        <v>448</v>
      </c>
      <c r="L49" s="138"/>
      <c r="M49" s="138"/>
      <c r="N49" s="138">
        <f>'実質公債費比率（分子）の構造'!O$45</f>
        <v>484</v>
      </c>
      <c r="O49" s="138"/>
      <c r="P49" s="138"/>
    </row>
    <row r="50" spans="1:16">
      <c r="A50" s="138" t="s">
        <v>59</v>
      </c>
      <c r="B50" s="138" t="e">
        <f>NA()</f>
        <v>#N/A</v>
      </c>
      <c r="C50" s="138">
        <f>IF(ISNUMBER('実質公債費比率（分子）の構造'!K$53),'実質公債費比率（分子）の構造'!K$53,NA())</f>
        <v>170</v>
      </c>
      <c r="D50" s="138" t="e">
        <f>NA()</f>
        <v>#N/A</v>
      </c>
      <c r="E50" s="138" t="e">
        <f>NA()</f>
        <v>#N/A</v>
      </c>
      <c r="F50" s="138">
        <f>IF(ISNUMBER('実質公債費比率（分子）の構造'!L$53),'実質公債費比率（分子）の構造'!L$53,NA())</f>
        <v>137</v>
      </c>
      <c r="G50" s="138" t="e">
        <f>NA()</f>
        <v>#N/A</v>
      </c>
      <c r="H50" s="138" t="e">
        <f>NA()</f>
        <v>#N/A</v>
      </c>
      <c r="I50" s="138">
        <f>IF(ISNUMBER('実質公債費比率（分子）の構造'!M$53),'実質公債費比率（分子）の構造'!M$53,NA())</f>
        <v>137</v>
      </c>
      <c r="J50" s="138" t="e">
        <f>NA()</f>
        <v>#N/A</v>
      </c>
      <c r="K50" s="138" t="e">
        <f>NA()</f>
        <v>#N/A</v>
      </c>
      <c r="L50" s="138">
        <f>IF(ISNUMBER('実質公債費比率（分子）の構造'!N$53),'実質公債費比率（分子）の構造'!N$53,NA())</f>
        <v>115</v>
      </c>
      <c r="M50" s="138" t="e">
        <f>NA()</f>
        <v>#N/A</v>
      </c>
      <c r="N50" s="138" t="e">
        <f>NA()</f>
        <v>#N/A</v>
      </c>
      <c r="O50" s="138">
        <f>IF(ISNUMBER('実質公債費比率（分子）の構造'!O$53),'実質公債費比率（分子）の構造'!O$53,NA())</f>
        <v>106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3442</v>
      </c>
      <c r="E56" s="137"/>
      <c r="F56" s="137"/>
      <c r="G56" s="137">
        <f>'将来負担比率（分子）の構造'!J$52</f>
        <v>5597</v>
      </c>
      <c r="H56" s="137"/>
      <c r="I56" s="137"/>
      <c r="J56" s="137">
        <f>'将来負担比率（分子）の構造'!K$52</f>
        <v>5781</v>
      </c>
      <c r="K56" s="137"/>
      <c r="L56" s="137"/>
      <c r="M56" s="137">
        <f>'将来負担比率（分子）の構造'!L$52</f>
        <v>6437</v>
      </c>
      <c r="N56" s="137"/>
      <c r="O56" s="137"/>
      <c r="P56" s="137">
        <f>'将来負担比率（分子）の構造'!M$52</f>
        <v>6191</v>
      </c>
    </row>
    <row r="57" spans="1:16">
      <c r="A57" s="137" t="s">
        <v>36</v>
      </c>
      <c r="B57" s="137"/>
      <c r="C57" s="137"/>
      <c r="D57" s="137">
        <f>'将来負担比率（分子）の構造'!I$51</f>
        <v>301</v>
      </c>
      <c r="E57" s="137"/>
      <c r="F57" s="137"/>
      <c r="G57" s="137">
        <f>'将来負担比率（分子）の構造'!J$51</f>
        <v>327</v>
      </c>
      <c r="H57" s="137"/>
      <c r="I57" s="137"/>
      <c r="J57" s="137">
        <f>'将来負担比率（分子）の構造'!K$51</f>
        <v>266</v>
      </c>
      <c r="K57" s="137"/>
      <c r="L57" s="137"/>
      <c r="M57" s="137">
        <f>'将来負担比率（分子）の構造'!L$51</f>
        <v>253</v>
      </c>
      <c r="N57" s="137"/>
      <c r="O57" s="137"/>
      <c r="P57" s="137">
        <f>'将来負担比率（分子）の構造'!M$51</f>
        <v>704</v>
      </c>
    </row>
    <row r="58" spans="1:16">
      <c r="A58" s="137" t="s">
        <v>35</v>
      </c>
      <c r="B58" s="137"/>
      <c r="C58" s="137"/>
      <c r="D58" s="137">
        <f>'将来負担比率（分子）の構造'!I$50</f>
        <v>3485</v>
      </c>
      <c r="E58" s="137"/>
      <c r="F58" s="137"/>
      <c r="G58" s="137">
        <f>'将来負担比率（分子）の構造'!J$50</f>
        <v>3838</v>
      </c>
      <c r="H58" s="137"/>
      <c r="I58" s="137"/>
      <c r="J58" s="137">
        <f>'将来負担比率（分子）の構造'!K$50</f>
        <v>3757</v>
      </c>
      <c r="K58" s="137"/>
      <c r="L58" s="137"/>
      <c r="M58" s="137">
        <f>'将来負担比率（分子）の構造'!L$50</f>
        <v>4445</v>
      </c>
      <c r="N58" s="137"/>
      <c r="O58" s="137"/>
      <c r="P58" s="137">
        <f>'将来負担比率（分子）の構造'!M$50</f>
        <v>5024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15</v>
      </c>
      <c r="C61" s="137"/>
      <c r="D61" s="137"/>
      <c r="E61" s="137">
        <f>'将来負担比率（分子）の構造'!J$46</f>
        <v>12</v>
      </c>
      <c r="F61" s="137"/>
      <c r="G61" s="137"/>
      <c r="H61" s="137">
        <f>'将来負担比率（分子）の構造'!K$46</f>
        <v>13</v>
      </c>
      <c r="I61" s="137"/>
      <c r="J61" s="137"/>
      <c r="K61" s="137">
        <f>'将来負担比率（分子）の構造'!L$46</f>
        <v>1</v>
      </c>
      <c r="L61" s="137"/>
      <c r="M61" s="137"/>
      <c r="N61" s="137">
        <f>'将来負担比率（分子）の構造'!M$46</f>
        <v>9</v>
      </c>
      <c r="O61" s="137"/>
      <c r="P61" s="137"/>
    </row>
    <row r="62" spans="1:16">
      <c r="A62" s="137" t="s">
        <v>29</v>
      </c>
      <c r="B62" s="137">
        <f>'将来負担比率（分子）の構造'!I$45</f>
        <v>595</v>
      </c>
      <c r="C62" s="137"/>
      <c r="D62" s="137"/>
      <c r="E62" s="137">
        <f>'将来負担比率（分子）の構造'!J$45</f>
        <v>566</v>
      </c>
      <c r="F62" s="137"/>
      <c r="G62" s="137"/>
      <c r="H62" s="137">
        <f>'将来負担比率（分子）の構造'!K$45</f>
        <v>405</v>
      </c>
      <c r="I62" s="137"/>
      <c r="J62" s="137"/>
      <c r="K62" s="137">
        <f>'将来負担比率（分子）の構造'!L$45</f>
        <v>275</v>
      </c>
      <c r="L62" s="137"/>
      <c r="M62" s="137"/>
      <c r="N62" s="137">
        <f>'将来負担比率（分子）の構造'!M$45</f>
        <v>154</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1029</v>
      </c>
      <c r="C64" s="137"/>
      <c r="D64" s="137"/>
      <c r="E64" s="137">
        <f>'将来負担比率（分子）の構造'!J$43</f>
        <v>981</v>
      </c>
      <c r="F64" s="137"/>
      <c r="G64" s="137"/>
      <c r="H64" s="137">
        <f>'将来負担比率（分子）の構造'!K$43</f>
        <v>980</v>
      </c>
      <c r="I64" s="137"/>
      <c r="J64" s="137"/>
      <c r="K64" s="137">
        <f>'将来負担比率（分子）の構造'!L$43</f>
        <v>873</v>
      </c>
      <c r="L64" s="137"/>
      <c r="M64" s="137"/>
      <c r="N64" s="137">
        <f>'将来負担比率（分子）の構造'!M$43</f>
        <v>760</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4563</v>
      </c>
      <c r="C66" s="137"/>
      <c r="D66" s="137"/>
      <c r="E66" s="137">
        <f>'将来負担比率（分子）の構造'!J$41</f>
        <v>4982</v>
      </c>
      <c r="F66" s="137"/>
      <c r="G66" s="137"/>
      <c r="H66" s="137">
        <f>'将来負担比率（分子）の構造'!K$41</f>
        <v>5738</v>
      </c>
      <c r="I66" s="137"/>
      <c r="J66" s="137"/>
      <c r="K66" s="137">
        <f>'将来負担比率（分子）の構造'!L$41</f>
        <v>6103</v>
      </c>
      <c r="L66" s="137"/>
      <c r="M66" s="137"/>
      <c r="N66" s="137">
        <f>'将来負担比率（分子）の構造'!M$41</f>
        <v>6302</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209</v>
      </c>
      <c r="C5" s="582"/>
      <c r="D5" s="582"/>
      <c r="E5" s="582"/>
      <c r="F5" s="582"/>
      <c r="G5" s="582"/>
      <c r="H5" s="582"/>
      <c r="I5" s="582"/>
      <c r="J5" s="582"/>
      <c r="K5" s="582"/>
      <c r="L5" s="582"/>
      <c r="M5" s="582"/>
      <c r="N5" s="582"/>
      <c r="O5" s="582"/>
      <c r="P5" s="582"/>
      <c r="Q5" s="583"/>
      <c r="R5" s="584">
        <v>468527</v>
      </c>
      <c r="S5" s="585"/>
      <c r="T5" s="585"/>
      <c r="U5" s="585"/>
      <c r="V5" s="585"/>
      <c r="W5" s="585"/>
      <c r="X5" s="585"/>
      <c r="Y5" s="586"/>
      <c r="Z5" s="587">
        <v>7</v>
      </c>
      <c r="AA5" s="587"/>
      <c r="AB5" s="587"/>
      <c r="AC5" s="587"/>
      <c r="AD5" s="588">
        <v>468527</v>
      </c>
      <c r="AE5" s="588"/>
      <c r="AF5" s="588"/>
      <c r="AG5" s="588"/>
      <c r="AH5" s="588"/>
      <c r="AI5" s="588"/>
      <c r="AJ5" s="588"/>
      <c r="AK5" s="588"/>
      <c r="AL5" s="589">
        <v>15.2</v>
      </c>
      <c r="AM5" s="590"/>
      <c r="AN5" s="590"/>
      <c r="AO5" s="591"/>
      <c r="AP5" s="581" t="s">
        <v>210</v>
      </c>
      <c r="AQ5" s="582"/>
      <c r="AR5" s="582"/>
      <c r="AS5" s="582"/>
      <c r="AT5" s="582"/>
      <c r="AU5" s="582"/>
      <c r="AV5" s="582"/>
      <c r="AW5" s="582"/>
      <c r="AX5" s="582"/>
      <c r="AY5" s="582"/>
      <c r="AZ5" s="582"/>
      <c r="BA5" s="582"/>
      <c r="BB5" s="582"/>
      <c r="BC5" s="582"/>
      <c r="BD5" s="582"/>
      <c r="BE5" s="582"/>
      <c r="BF5" s="583"/>
      <c r="BG5" s="595">
        <v>468527</v>
      </c>
      <c r="BH5" s="596"/>
      <c r="BI5" s="596"/>
      <c r="BJ5" s="596"/>
      <c r="BK5" s="596"/>
      <c r="BL5" s="596"/>
      <c r="BM5" s="596"/>
      <c r="BN5" s="597"/>
      <c r="BO5" s="598">
        <v>100</v>
      </c>
      <c r="BP5" s="598"/>
      <c r="BQ5" s="598"/>
      <c r="BR5" s="598"/>
      <c r="BS5" s="599" t="s">
        <v>211</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212</v>
      </c>
      <c r="CS5" s="578"/>
      <c r="CT5" s="578"/>
      <c r="CU5" s="578"/>
      <c r="CV5" s="578"/>
      <c r="CW5" s="578"/>
      <c r="CX5" s="578"/>
      <c r="CY5" s="579"/>
      <c r="CZ5" s="577" t="s">
        <v>203</v>
      </c>
      <c r="DA5" s="578"/>
      <c r="DB5" s="578"/>
      <c r="DC5" s="579"/>
      <c r="DD5" s="577" t="s">
        <v>213</v>
      </c>
      <c r="DE5" s="578"/>
      <c r="DF5" s="578"/>
      <c r="DG5" s="578"/>
      <c r="DH5" s="578"/>
      <c r="DI5" s="578"/>
      <c r="DJ5" s="578"/>
      <c r="DK5" s="578"/>
      <c r="DL5" s="578"/>
      <c r="DM5" s="578"/>
      <c r="DN5" s="578"/>
      <c r="DO5" s="578"/>
      <c r="DP5" s="579"/>
      <c r="DQ5" s="577" t="s">
        <v>214</v>
      </c>
      <c r="DR5" s="578"/>
      <c r="DS5" s="578"/>
      <c r="DT5" s="578"/>
      <c r="DU5" s="578"/>
      <c r="DV5" s="578"/>
      <c r="DW5" s="578"/>
      <c r="DX5" s="578"/>
      <c r="DY5" s="578"/>
      <c r="DZ5" s="578"/>
      <c r="EA5" s="578"/>
      <c r="EB5" s="578"/>
      <c r="EC5" s="579"/>
    </row>
    <row r="6" spans="2:143" ht="11.25" customHeight="1">
      <c r="B6" s="592" t="s">
        <v>215</v>
      </c>
      <c r="C6" s="593"/>
      <c r="D6" s="593"/>
      <c r="E6" s="593"/>
      <c r="F6" s="593"/>
      <c r="G6" s="593"/>
      <c r="H6" s="593"/>
      <c r="I6" s="593"/>
      <c r="J6" s="593"/>
      <c r="K6" s="593"/>
      <c r="L6" s="593"/>
      <c r="M6" s="593"/>
      <c r="N6" s="593"/>
      <c r="O6" s="593"/>
      <c r="P6" s="593"/>
      <c r="Q6" s="594"/>
      <c r="R6" s="595">
        <v>32623</v>
      </c>
      <c r="S6" s="596"/>
      <c r="T6" s="596"/>
      <c r="U6" s="596"/>
      <c r="V6" s="596"/>
      <c r="W6" s="596"/>
      <c r="X6" s="596"/>
      <c r="Y6" s="597"/>
      <c r="Z6" s="598">
        <v>0.5</v>
      </c>
      <c r="AA6" s="598"/>
      <c r="AB6" s="598"/>
      <c r="AC6" s="598"/>
      <c r="AD6" s="599">
        <v>32623</v>
      </c>
      <c r="AE6" s="599"/>
      <c r="AF6" s="599"/>
      <c r="AG6" s="599"/>
      <c r="AH6" s="599"/>
      <c r="AI6" s="599"/>
      <c r="AJ6" s="599"/>
      <c r="AK6" s="599"/>
      <c r="AL6" s="600">
        <v>1.1000000000000001</v>
      </c>
      <c r="AM6" s="601"/>
      <c r="AN6" s="601"/>
      <c r="AO6" s="602"/>
      <c r="AP6" s="592" t="s">
        <v>216</v>
      </c>
      <c r="AQ6" s="593"/>
      <c r="AR6" s="593"/>
      <c r="AS6" s="593"/>
      <c r="AT6" s="593"/>
      <c r="AU6" s="593"/>
      <c r="AV6" s="593"/>
      <c r="AW6" s="593"/>
      <c r="AX6" s="593"/>
      <c r="AY6" s="593"/>
      <c r="AZ6" s="593"/>
      <c r="BA6" s="593"/>
      <c r="BB6" s="593"/>
      <c r="BC6" s="593"/>
      <c r="BD6" s="593"/>
      <c r="BE6" s="593"/>
      <c r="BF6" s="594"/>
      <c r="BG6" s="595">
        <v>468527</v>
      </c>
      <c r="BH6" s="596"/>
      <c r="BI6" s="596"/>
      <c r="BJ6" s="596"/>
      <c r="BK6" s="596"/>
      <c r="BL6" s="596"/>
      <c r="BM6" s="596"/>
      <c r="BN6" s="597"/>
      <c r="BO6" s="598">
        <v>100</v>
      </c>
      <c r="BP6" s="598"/>
      <c r="BQ6" s="598"/>
      <c r="BR6" s="598"/>
      <c r="BS6" s="599" t="s">
        <v>211</v>
      </c>
      <c r="BT6" s="599"/>
      <c r="BU6" s="599"/>
      <c r="BV6" s="599"/>
      <c r="BW6" s="599"/>
      <c r="BX6" s="599"/>
      <c r="BY6" s="599"/>
      <c r="BZ6" s="599"/>
      <c r="CA6" s="599"/>
      <c r="CB6" s="603"/>
      <c r="CD6" s="606" t="s">
        <v>217</v>
      </c>
      <c r="CE6" s="607"/>
      <c r="CF6" s="607"/>
      <c r="CG6" s="607"/>
      <c r="CH6" s="607"/>
      <c r="CI6" s="607"/>
      <c r="CJ6" s="607"/>
      <c r="CK6" s="607"/>
      <c r="CL6" s="607"/>
      <c r="CM6" s="607"/>
      <c r="CN6" s="607"/>
      <c r="CO6" s="607"/>
      <c r="CP6" s="607"/>
      <c r="CQ6" s="608"/>
      <c r="CR6" s="595">
        <v>90625</v>
      </c>
      <c r="CS6" s="596"/>
      <c r="CT6" s="596"/>
      <c r="CU6" s="596"/>
      <c r="CV6" s="596"/>
      <c r="CW6" s="596"/>
      <c r="CX6" s="596"/>
      <c r="CY6" s="597"/>
      <c r="CZ6" s="598">
        <v>1.5</v>
      </c>
      <c r="DA6" s="598"/>
      <c r="DB6" s="598"/>
      <c r="DC6" s="598"/>
      <c r="DD6" s="604" t="s">
        <v>211</v>
      </c>
      <c r="DE6" s="596"/>
      <c r="DF6" s="596"/>
      <c r="DG6" s="596"/>
      <c r="DH6" s="596"/>
      <c r="DI6" s="596"/>
      <c r="DJ6" s="596"/>
      <c r="DK6" s="596"/>
      <c r="DL6" s="596"/>
      <c r="DM6" s="596"/>
      <c r="DN6" s="596"/>
      <c r="DO6" s="596"/>
      <c r="DP6" s="597"/>
      <c r="DQ6" s="604">
        <v>90625</v>
      </c>
      <c r="DR6" s="596"/>
      <c r="DS6" s="596"/>
      <c r="DT6" s="596"/>
      <c r="DU6" s="596"/>
      <c r="DV6" s="596"/>
      <c r="DW6" s="596"/>
      <c r="DX6" s="596"/>
      <c r="DY6" s="596"/>
      <c r="DZ6" s="596"/>
      <c r="EA6" s="596"/>
      <c r="EB6" s="596"/>
      <c r="EC6" s="605"/>
    </row>
    <row r="7" spans="2:143" ht="11.25" customHeight="1">
      <c r="B7" s="592" t="s">
        <v>218</v>
      </c>
      <c r="C7" s="593"/>
      <c r="D7" s="593"/>
      <c r="E7" s="593"/>
      <c r="F7" s="593"/>
      <c r="G7" s="593"/>
      <c r="H7" s="593"/>
      <c r="I7" s="593"/>
      <c r="J7" s="593"/>
      <c r="K7" s="593"/>
      <c r="L7" s="593"/>
      <c r="M7" s="593"/>
      <c r="N7" s="593"/>
      <c r="O7" s="593"/>
      <c r="P7" s="593"/>
      <c r="Q7" s="594"/>
      <c r="R7" s="595">
        <v>271</v>
      </c>
      <c r="S7" s="596"/>
      <c r="T7" s="596"/>
      <c r="U7" s="596"/>
      <c r="V7" s="596"/>
      <c r="W7" s="596"/>
      <c r="X7" s="596"/>
      <c r="Y7" s="597"/>
      <c r="Z7" s="598">
        <v>0</v>
      </c>
      <c r="AA7" s="598"/>
      <c r="AB7" s="598"/>
      <c r="AC7" s="598"/>
      <c r="AD7" s="599">
        <v>271</v>
      </c>
      <c r="AE7" s="599"/>
      <c r="AF7" s="599"/>
      <c r="AG7" s="599"/>
      <c r="AH7" s="599"/>
      <c r="AI7" s="599"/>
      <c r="AJ7" s="599"/>
      <c r="AK7" s="599"/>
      <c r="AL7" s="600">
        <v>0</v>
      </c>
      <c r="AM7" s="601"/>
      <c r="AN7" s="601"/>
      <c r="AO7" s="602"/>
      <c r="AP7" s="592" t="s">
        <v>219</v>
      </c>
      <c r="AQ7" s="593"/>
      <c r="AR7" s="593"/>
      <c r="AS7" s="593"/>
      <c r="AT7" s="593"/>
      <c r="AU7" s="593"/>
      <c r="AV7" s="593"/>
      <c r="AW7" s="593"/>
      <c r="AX7" s="593"/>
      <c r="AY7" s="593"/>
      <c r="AZ7" s="593"/>
      <c r="BA7" s="593"/>
      <c r="BB7" s="593"/>
      <c r="BC7" s="593"/>
      <c r="BD7" s="593"/>
      <c r="BE7" s="593"/>
      <c r="BF7" s="594"/>
      <c r="BG7" s="595">
        <v>146664</v>
      </c>
      <c r="BH7" s="596"/>
      <c r="BI7" s="596"/>
      <c r="BJ7" s="596"/>
      <c r="BK7" s="596"/>
      <c r="BL7" s="596"/>
      <c r="BM7" s="596"/>
      <c r="BN7" s="597"/>
      <c r="BO7" s="598">
        <v>31.3</v>
      </c>
      <c r="BP7" s="598"/>
      <c r="BQ7" s="598"/>
      <c r="BR7" s="598"/>
      <c r="BS7" s="599" t="s">
        <v>211</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1711081</v>
      </c>
      <c r="CS7" s="596"/>
      <c r="CT7" s="596"/>
      <c r="CU7" s="596"/>
      <c r="CV7" s="596"/>
      <c r="CW7" s="596"/>
      <c r="CX7" s="596"/>
      <c r="CY7" s="597"/>
      <c r="CZ7" s="598">
        <v>27.5</v>
      </c>
      <c r="DA7" s="598"/>
      <c r="DB7" s="598"/>
      <c r="DC7" s="598"/>
      <c r="DD7" s="604">
        <v>139397</v>
      </c>
      <c r="DE7" s="596"/>
      <c r="DF7" s="596"/>
      <c r="DG7" s="596"/>
      <c r="DH7" s="596"/>
      <c r="DI7" s="596"/>
      <c r="DJ7" s="596"/>
      <c r="DK7" s="596"/>
      <c r="DL7" s="596"/>
      <c r="DM7" s="596"/>
      <c r="DN7" s="596"/>
      <c r="DO7" s="596"/>
      <c r="DP7" s="597"/>
      <c r="DQ7" s="604">
        <v>1187397</v>
      </c>
      <c r="DR7" s="596"/>
      <c r="DS7" s="596"/>
      <c r="DT7" s="596"/>
      <c r="DU7" s="596"/>
      <c r="DV7" s="596"/>
      <c r="DW7" s="596"/>
      <c r="DX7" s="596"/>
      <c r="DY7" s="596"/>
      <c r="DZ7" s="596"/>
      <c r="EA7" s="596"/>
      <c r="EB7" s="596"/>
      <c r="EC7" s="605"/>
    </row>
    <row r="8" spans="2:143" ht="11.25" customHeight="1">
      <c r="B8" s="592" t="s">
        <v>221</v>
      </c>
      <c r="C8" s="593"/>
      <c r="D8" s="593"/>
      <c r="E8" s="593"/>
      <c r="F8" s="593"/>
      <c r="G8" s="593"/>
      <c r="H8" s="593"/>
      <c r="I8" s="593"/>
      <c r="J8" s="593"/>
      <c r="K8" s="593"/>
      <c r="L8" s="593"/>
      <c r="M8" s="593"/>
      <c r="N8" s="593"/>
      <c r="O8" s="593"/>
      <c r="P8" s="593"/>
      <c r="Q8" s="594"/>
      <c r="R8" s="595">
        <v>443</v>
      </c>
      <c r="S8" s="596"/>
      <c r="T8" s="596"/>
      <c r="U8" s="596"/>
      <c r="V8" s="596"/>
      <c r="W8" s="596"/>
      <c r="X8" s="596"/>
      <c r="Y8" s="597"/>
      <c r="Z8" s="598">
        <v>0</v>
      </c>
      <c r="AA8" s="598"/>
      <c r="AB8" s="598"/>
      <c r="AC8" s="598"/>
      <c r="AD8" s="599">
        <v>443</v>
      </c>
      <c r="AE8" s="599"/>
      <c r="AF8" s="599"/>
      <c r="AG8" s="599"/>
      <c r="AH8" s="599"/>
      <c r="AI8" s="599"/>
      <c r="AJ8" s="599"/>
      <c r="AK8" s="599"/>
      <c r="AL8" s="600">
        <v>0</v>
      </c>
      <c r="AM8" s="601"/>
      <c r="AN8" s="601"/>
      <c r="AO8" s="602"/>
      <c r="AP8" s="592" t="s">
        <v>222</v>
      </c>
      <c r="AQ8" s="593"/>
      <c r="AR8" s="593"/>
      <c r="AS8" s="593"/>
      <c r="AT8" s="593"/>
      <c r="AU8" s="593"/>
      <c r="AV8" s="593"/>
      <c r="AW8" s="593"/>
      <c r="AX8" s="593"/>
      <c r="AY8" s="593"/>
      <c r="AZ8" s="593"/>
      <c r="BA8" s="593"/>
      <c r="BB8" s="593"/>
      <c r="BC8" s="593"/>
      <c r="BD8" s="593"/>
      <c r="BE8" s="593"/>
      <c r="BF8" s="594"/>
      <c r="BG8" s="595">
        <v>5042</v>
      </c>
      <c r="BH8" s="596"/>
      <c r="BI8" s="596"/>
      <c r="BJ8" s="596"/>
      <c r="BK8" s="596"/>
      <c r="BL8" s="596"/>
      <c r="BM8" s="596"/>
      <c r="BN8" s="597"/>
      <c r="BO8" s="598">
        <v>1.1000000000000001</v>
      </c>
      <c r="BP8" s="598"/>
      <c r="BQ8" s="598"/>
      <c r="BR8" s="598"/>
      <c r="BS8" s="604" t="s">
        <v>112</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731504</v>
      </c>
      <c r="CS8" s="596"/>
      <c r="CT8" s="596"/>
      <c r="CU8" s="596"/>
      <c r="CV8" s="596"/>
      <c r="CW8" s="596"/>
      <c r="CX8" s="596"/>
      <c r="CY8" s="597"/>
      <c r="CZ8" s="598">
        <v>11.7</v>
      </c>
      <c r="DA8" s="598"/>
      <c r="DB8" s="598"/>
      <c r="DC8" s="598"/>
      <c r="DD8" s="604">
        <v>23694</v>
      </c>
      <c r="DE8" s="596"/>
      <c r="DF8" s="596"/>
      <c r="DG8" s="596"/>
      <c r="DH8" s="596"/>
      <c r="DI8" s="596"/>
      <c r="DJ8" s="596"/>
      <c r="DK8" s="596"/>
      <c r="DL8" s="596"/>
      <c r="DM8" s="596"/>
      <c r="DN8" s="596"/>
      <c r="DO8" s="596"/>
      <c r="DP8" s="597"/>
      <c r="DQ8" s="604">
        <v>435426</v>
      </c>
      <c r="DR8" s="596"/>
      <c r="DS8" s="596"/>
      <c r="DT8" s="596"/>
      <c r="DU8" s="596"/>
      <c r="DV8" s="596"/>
      <c r="DW8" s="596"/>
      <c r="DX8" s="596"/>
      <c r="DY8" s="596"/>
      <c r="DZ8" s="596"/>
      <c r="EA8" s="596"/>
      <c r="EB8" s="596"/>
      <c r="EC8" s="605"/>
    </row>
    <row r="9" spans="2:143" ht="11.25" customHeight="1">
      <c r="B9" s="592" t="s">
        <v>224</v>
      </c>
      <c r="C9" s="593"/>
      <c r="D9" s="593"/>
      <c r="E9" s="593"/>
      <c r="F9" s="593"/>
      <c r="G9" s="593"/>
      <c r="H9" s="593"/>
      <c r="I9" s="593"/>
      <c r="J9" s="593"/>
      <c r="K9" s="593"/>
      <c r="L9" s="593"/>
      <c r="M9" s="593"/>
      <c r="N9" s="593"/>
      <c r="O9" s="593"/>
      <c r="P9" s="593"/>
      <c r="Q9" s="594"/>
      <c r="R9" s="595">
        <v>350</v>
      </c>
      <c r="S9" s="596"/>
      <c r="T9" s="596"/>
      <c r="U9" s="596"/>
      <c r="V9" s="596"/>
      <c r="W9" s="596"/>
      <c r="X9" s="596"/>
      <c r="Y9" s="597"/>
      <c r="Z9" s="598">
        <v>0</v>
      </c>
      <c r="AA9" s="598"/>
      <c r="AB9" s="598"/>
      <c r="AC9" s="598"/>
      <c r="AD9" s="599">
        <v>350</v>
      </c>
      <c r="AE9" s="599"/>
      <c r="AF9" s="599"/>
      <c r="AG9" s="599"/>
      <c r="AH9" s="599"/>
      <c r="AI9" s="599"/>
      <c r="AJ9" s="599"/>
      <c r="AK9" s="599"/>
      <c r="AL9" s="600">
        <v>0</v>
      </c>
      <c r="AM9" s="601"/>
      <c r="AN9" s="601"/>
      <c r="AO9" s="602"/>
      <c r="AP9" s="592" t="s">
        <v>225</v>
      </c>
      <c r="AQ9" s="593"/>
      <c r="AR9" s="593"/>
      <c r="AS9" s="593"/>
      <c r="AT9" s="593"/>
      <c r="AU9" s="593"/>
      <c r="AV9" s="593"/>
      <c r="AW9" s="593"/>
      <c r="AX9" s="593"/>
      <c r="AY9" s="593"/>
      <c r="AZ9" s="593"/>
      <c r="BA9" s="593"/>
      <c r="BB9" s="593"/>
      <c r="BC9" s="593"/>
      <c r="BD9" s="593"/>
      <c r="BE9" s="593"/>
      <c r="BF9" s="594"/>
      <c r="BG9" s="595">
        <v>117265</v>
      </c>
      <c r="BH9" s="596"/>
      <c r="BI9" s="596"/>
      <c r="BJ9" s="596"/>
      <c r="BK9" s="596"/>
      <c r="BL9" s="596"/>
      <c r="BM9" s="596"/>
      <c r="BN9" s="597"/>
      <c r="BO9" s="598">
        <v>25</v>
      </c>
      <c r="BP9" s="598"/>
      <c r="BQ9" s="598"/>
      <c r="BR9" s="598"/>
      <c r="BS9" s="604" t="s">
        <v>112</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461623</v>
      </c>
      <c r="CS9" s="596"/>
      <c r="CT9" s="596"/>
      <c r="CU9" s="596"/>
      <c r="CV9" s="596"/>
      <c r="CW9" s="596"/>
      <c r="CX9" s="596"/>
      <c r="CY9" s="597"/>
      <c r="CZ9" s="598">
        <v>7.4</v>
      </c>
      <c r="DA9" s="598"/>
      <c r="DB9" s="598"/>
      <c r="DC9" s="598"/>
      <c r="DD9" s="604">
        <v>3605</v>
      </c>
      <c r="DE9" s="596"/>
      <c r="DF9" s="596"/>
      <c r="DG9" s="596"/>
      <c r="DH9" s="596"/>
      <c r="DI9" s="596"/>
      <c r="DJ9" s="596"/>
      <c r="DK9" s="596"/>
      <c r="DL9" s="596"/>
      <c r="DM9" s="596"/>
      <c r="DN9" s="596"/>
      <c r="DO9" s="596"/>
      <c r="DP9" s="597"/>
      <c r="DQ9" s="604">
        <v>338469</v>
      </c>
      <c r="DR9" s="596"/>
      <c r="DS9" s="596"/>
      <c r="DT9" s="596"/>
      <c r="DU9" s="596"/>
      <c r="DV9" s="596"/>
      <c r="DW9" s="596"/>
      <c r="DX9" s="596"/>
      <c r="DY9" s="596"/>
      <c r="DZ9" s="596"/>
      <c r="EA9" s="596"/>
      <c r="EB9" s="596"/>
      <c r="EC9" s="605"/>
    </row>
    <row r="10" spans="2:143" ht="11.25" customHeight="1">
      <c r="B10" s="592" t="s">
        <v>227</v>
      </c>
      <c r="C10" s="593"/>
      <c r="D10" s="593"/>
      <c r="E10" s="593"/>
      <c r="F10" s="593"/>
      <c r="G10" s="593"/>
      <c r="H10" s="593"/>
      <c r="I10" s="593"/>
      <c r="J10" s="593"/>
      <c r="K10" s="593"/>
      <c r="L10" s="593"/>
      <c r="M10" s="593"/>
      <c r="N10" s="593"/>
      <c r="O10" s="593"/>
      <c r="P10" s="593"/>
      <c r="Q10" s="594"/>
      <c r="R10" s="595">
        <v>64074</v>
      </c>
      <c r="S10" s="596"/>
      <c r="T10" s="596"/>
      <c r="U10" s="596"/>
      <c r="V10" s="596"/>
      <c r="W10" s="596"/>
      <c r="X10" s="596"/>
      <c r="Y10" s="597"/>
      <c r="Z10" s="598">
        <v>1</v>
      </c>
      <c r="AA10" s="598"/>
      <c r="AB10" s="598"/>
      <c r="AC10" s="598"/>
      <c r="AD10" s="599">
        <v>64074</v>
      </c>
      <c r="AE10" s="599"/>
      <c r="AF10" s="599"/>
      <c r="AG10" s="599"/>
      <c r="AH10" s="599"/>
      <c r="AI10" s="599"/>
      <c r="AJ10" s="599"/>
      <c r="AK10" s="599"/>
      <c r="AL10" s="600">
        <v>2.1</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14422</v>
      </c>
      <c r="BH10" s="596"/>
      <c r="BI10" s="596"/>
      <c r="BJ10" s="596"/>
      <c r="BK10" s="596"/>
      <c r="BL10" s="596"/>
      <c r="BM10" s="596"/>
      <c r="BN10" s="597"/>
      <c r="BO10" s="598">
        <v>3.1</v>
      </c>
      <c r="BP10" s="598"/>
      <c r="BQ10" s="598"/>
      <c r="BR10" s="598"/>
      <c r="BS10" s="604" t="s">
        <v>112</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t="s">
        <v>112</v>
      </c>
      <c r="CS10" s="596"/>
      <c r="CT10" s="596"/>
      <c r="CU10" s="596"/>
      <c r="CV10" s="596"/>
      <c r="CW10" s="596"/>
      <c r="CX10" s="596"/>
      <c r="CY10" s="597"/>
      <c r="CZ10" s="598" t="s">
        <v>112</v>
      </c>
      <c r="DA10" s="598"/>
      <c r="DB10" s="598"/>
      <c r="DC10" s="598"/>
      <c r="DD10" s="604" t="s">
        <v>112</v>
      </c>
      <c r="DE10" s="596"/>
      <c r="DF10" s="596"/>
      <c r="DG10" s="596"/>
      <c r="DH10" s="596"/>
      <c r="DI10" s="596"/>
      <c r="DJ10" s="596"/>
      <c r="DK10" s="596"/>
      <c r="DL10" s="596"/>
      <c r="DM10" s="596"/>
      <c r="DN10" s="596"/>
      <c r="DO10" s="596"/>
      <c r="DP10" s="597"/>
      <c r="DQ10" s="604" t="s">
        <v>112</v>
      </c>
      <c r="DR10" s="596"/>
      <c r="DS10" s="596"/>
      <c r="DT10" s="596"/>
      <c r="DU10" s="596"/>
      <c r="DV10" s="596"/>
      <c r="DW10" s="596"/>
      <c r="DX10" s="596"/>
      <c r="DY10" s="596"/>
      <c r="DZ10" s="596"/>
      <c r="EA10" s="596"/>
      <c r="EB10" s="596"/>
      <c r="EC10" s="605"/>
    </row>
    <row r="11" spans="2:143" ht="11.25" customHeight="1">
      <c r="B11" s="592" t="s">
        <v>230</v>
      </c>
      <c r="C11" s="593"/>
      <c r="D11" s="593"/>
      <c r="E11" s="593"/>
      <c r="F11" s="593"/>
      <c r="G11" s="593"/>
      <c r="H11" s="593"/>
      <c r="I11" s="593"/>
      <c r="J11" s="593"/>
      <c r="K11" s="593"/>
      <c r="L11" s="593"/>
      <c r="M11" s="593"/>
      <c r="N11" s="593"/>
      <c r="O11" s="593"/>
      <c r="P11" s="593"/>
      <c r="Q11" s="594"/>
      <c r="R11" s="595">
        <v>8331</v>
      </c>
      <c r="S11" s="596"/>
      <c r="T11" s="596"/>
      <c r="U11" s="596"/>
      <c r="V11" s="596"/>
      <c r="W11" s="596"/>
      <c r="X11" s="596"/>
      <c r="Y11" s="597"/>
      <c r="Z11" s="598">
        <v>0.1</v>
      </c>
      <c r="AA11" s="598"/>
      <c r="AB11" s="598"/>
      <c r="AC11" s="598"/>
      <c r="AD11" s="599">
        <v>8331</v>
      </c>
      <c r="AE11" s="599"/>
      <c r="AF11" s="599"/>
      <c r="AG11" s="599"/>
      <c r="AH11" s="599"/>
      <c r="AI11" s="599"/>
      <c r="AJ11" s="599"/>
      <c r="AK11" s="599"/>
      <c r="AL11" s="600">
        <v>0.3</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9935</v>
      </c>
      <c r="BH11" s="596"/>
      <c r="BI11" s="596"/>
      <c r="BJ11" s="596"/>
      <c r="BK11" s="596"/>
      <c r="BL11" s="596"/>
      <c r="BM11" s="596"/>
      <c r="BN11" s="597"/>
      <c r="BO11" s="598">
        <v>2.1</v>
      </c>
      <c r="BP11" s="598"/>
      <c r="BQ11" s="598"/>
      <c r="BR11" s="598"/>
      <c r="BS11" s="604" t="s">
        <v>112</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531275</v>
      </c>
      <c r="CS11" s="596"/>
      <c r="CT11" s="596"/>
      <c r="CU11" s="596"/>
      <c r="CV11" s="596"/>
      <c r="CW11" s="596"/>
      <c r="CX11" s="596"/>
      <c r="CY11" s="597"/>
      <c r="CZ11" s="598">
        <v>8.5</v>
      </c>
      <c r="DA11" s="598"/>
      <c r="DB11" s="598"/>
      <c r="DC11" s="598"/>
      <c r="DD11" s="604">
        <v>211855</v>
      </c>
      <c r="DE11" s="596"/>
      <c r="DF11" s="596"/>
      <c r="DG11" s="596"/>
      <c r="DH11" s="596"/>
      <c r="DI11" s="596"/>
      <c r="DJ11" s="596"/>
      <c r="DK11" s="596"/>
      <c r="DL11" s="596"/>
      <c r="DM11" s="596"/>
      <c r="DN11" s="596"/>
      <c r="DO11" s="596"/>
      <c r="DP11" s="597"/>
      <c r="DQ11" s="604">
        <v>186474</v>
      </c>
      <c r="DR11" s="596"/>
      <c r="DS11" s="596"/>
      <c r="DT11" s="596"/>
      <c r="DU11" s="596"/>
      <c r="DV11" s="596"/>
      <c r="DW11" s="596"/>
      <c r="DX11" s="596"/>
      <c r="DY11" s="596"/>
      <c r="DZ11" s="596"/>
      <c r="EA11" s="596"/>
      <c r="EB11" s="596"/>
      <c r="EC11" s="605"/>
    </row>
    <row r="12" spans="2:143" ht="11.25" customHeight="1">
      <c r="B12" s="592" t="s">
        <v>233</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283167</v>
      </c>
      <c r="BH12" s="596"/>
      <c r="BI12" s="596"/>
      <c r="BJ12" s="596"/>
      <c r="BK12" s="596"/>
      <c r="BL12" s="596"/>
      <c r="BM12" s="596"/>
      <c r="BN12" s="597"/>
      <c r="BO12" s="598">
        <v>60.4</v>
      </c>
      <c r="BP12" s="598"/>
      <c r="BQ12" s="598"/>
      <c r="BR12" s="598"/>
      <c r="BS12" s="604" t="s">
        <v>112</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271896</v>
      </c>
      <c r="CS12" s="596"/>
      <c r="CT12" s="596"/>
      <c r="CU12" s="596"/>
      <c r="CV12" s="596"/>
      <c r="CW12" s="596"/>
      <c r="CX12" s="596"/>
      <c r="CY12" s="597"/>
      <c r="CZ12" s="598">
        <v>4.4000000000000004</v>
      </c>
      <c r="DA12" s="598"/>
      <c r="DB12" s="598"/>
      <c r="DC12" s="598"/>
      <c r="DD12" s="604">
        <v>145384</v>
      </c>
      <c r="DE12" s="596"/>
      <c r="DF12" s="596"/>
      <c r="DG12" s="596"/>
      <c r="DH12" s="596"/>
      <c r="DI12" s="596"/>
      <c r="DJ12" s="596"/>
      <c r="DK12" s="596"/>
      <c r="DL12" s="596"/>
      <c r="DM12" s="596"/>
      <c r="DN12" s="596"/>
      <c r="DO12" s="596"/>
      <c r="DP12" s="597"/>
      <c r="DQ12" s="604">
        <v>77056</v>
      </c>
      <c r="DR12" s="596"/>
      <c r="DS12" s="596"/>
      <c r="DT12" s="596"/>
      <c r="DU12" s="596"/>
      <c r="DV12" s="596"/>
      <c r="DW12" s="596"/>
      <c r="DX12" s="596"/>
      <c r="DY12" s="596"/>
      <c r="DZ12" s="596"/>
      <c r="EA12" s="596"/>
      <c r="EB12" s="596"/>
      <c r="EC12" s="605"/>
    </row>
    <row r="13" spans="2:143" ht="11.25" customHeight="1">
      <c r="B13" s="592" t="s">
        <v>236</v>
      </c>
      <c r="C13" s="593"/>
      <c r="D13" s="593"/>
      <c r="E13" s="593"/>
      <c r="F13" s="593"/>
      <c r="G13" s="593"/>
      <c r="H13" s="593"/>
      <c r="I13" s="593"/>
      <c r="J13" s="593"/>
      <c r="K13" s="593"/>
      <c r="L13" s="593"/>
      <c r="M13" s="593"/>
      <c r="N13" s="593"/>
      <c r="O13" s="593"/>
      <c r="P13" s="593"/>
      <c r="Q13" s="594"/>
      <c r="R13" s="595">
        <v>6170</v>
      </c>
      <c r="S13" s="596"/>
      <c r="T13" s="596"/>
      <c r="U13" s="596"/>
      <c r="V13" s="596"/>
      <c r="W13" s="596"/>
      <c r="X13" s="596"/>
      <c r="Y13" s="597"/>
      <c r="Z13" s="598">
        <v>0.1</v>
      </c>
      <c r="AA13" s="598"/>
      <c r="AB13" s="598"/>
      <c r="AC13" s="598"/>
      <c r="AD13" s="599">
        <v>6170</v>
      </c>
      <c r="AE13" s="599"/>
      <c r="AF13" s="599"/>
      <c r="AG13" s="599"/>
      <c r="AH13" s="599"/>
      <c r="AI13" s="599"/>
      <c r="AJ13" s="599"/>
      <c r="AK13" s="599"/>
      <c r="AL13" s="600">
        <v>0.2</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263393</v>
      </c>
      <c r="BH13" s="596"/>
      <c r="BI13" s="596"/>
      <c r="BJ13" s="596"/>
      <c r="BK13" s="596"/>
      <c r="BL13" s="596"/>
      <c r="BM13" s="596"/>
      <c r="BN13" s="597"/>
      <c r="BO13" s="598">
        <v>56.2</v>
      </c>
      <c r="BP13" s="598"/>
      <c r="BQ13" s="598"/>
      <c r="BR13" s="598"/>
      <c r="BS13" s="604" t="s">
        <v>112</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666501</v>
      </c>
      <c r="CS13" s="596"/>
      <c r="CT13" s="596"/>
      <c r="CU13" s="596"/>
      <c r="CV13" s="596"/>
      <c r="CW13" s="596"/>
      <c r="CX13" s="596"/>
      <c r="CY13" s="597"/>
      <c r="CZ13" s="598">
        <v>10.7</v>
      </c>
      <c r="DA13" s="598"/>
      <c r="DB13" s="598"/>
      <c r="DC13" s="598"/>
      <c r="DD13" s="604">
        <v>444877</v>
      </c>
      <c r="DE13" s="596"/>
      <c r="DF13" s="596"/>
      <c r="DG13" s="596"/>
      <c r="DH13" s="596"/>
      <c r="DI13" s="596"/>
      <c r="DJ13" s="596"/>
      <c r="DK13" s="596"/>
      <c r="DL13" s="596"/>
      <c r="DM13" s="596"/>
      <c r="DN13" s="596"/>
      <c r="DO13" s="596"/>
      <c r="DP13" s="597"/>
      <c r="DQ13" s="604">
        <v>171223</v>
      </c>
      <c r="DR13" s="596"/>
      <c r="DS13" s="596"/>
      <c r="DT13" s="596"/>
      <c r="DU13" s="596"/>
      <c r="DV13" s="596"/>
      <c r="DW13" s="596"/>
      <c r="DX13" s="596"/>
      <c r="DY13" s="596"/>
      <c r="DZ13" s="596"/>
      <c r="EA13" s="596"/>
      <c r="EB13" s="596"/>
      <c r="EC13" s="605"/>
    </row>
    <row r="14" spans="2:143" ht="11.25" customHeight="1">
      <c r="B14" s="592" t="s">
        <v>239</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17463</v>
      </c>
      <c r="BH14" s="596"/>
      <c r="BI14" s="596"/>
      <c r="BJ14" s="596"/>
      <c r="BK14" s="596"/>
      <c r="BL14" s="596"/>
      <c r="BM14" s="596"/>
      <c r="BN14" s="597"/>
      <c r="BO14" s="598">
        <v>3.7</v>
      </c>
      <c r="BP14" s="598"/>
      <c r="BQ14" s="598"/>
      <c r="BR14" s="598"/>
      <c r="BS14" s="604" t="s">
        <v>112</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36266</v>
      </c>
      <c r="CS14" s="596"/>
      <c r="CT14" s="596"/>
      <c r="CU14" s="596"/>
      <c r="CV14" s="596"/>
      <c r="CW14" s="596"/>
      <c r="CX14" s="596"/>
      <c r="CY14" s="597"/>
      <c r="CZ14" s="598">
        <v>0.6</v>
      </c>
      <c r="DA14" s="598"/>
      <c r="DB14" s="598"/>
      <c r="DC14" s="598"/>
      <c r="DD14" s="604" t="s">
        <v>112</v>
      </c>
      <c r="DE14" s="596"/>
      <c r="DF14" s="596"/>
      <c r="DG14" s="596"/>
      <c r="DH14" s="596"/>
      <c r="DI14" s="596"/>
      <c r="DJ14" s="596"/>
      <c r="DK14" s="596"/>
      <c r="DL14" s="596"/>
      <c r="DM14" s="596"/>
      <c r="DN14" s="596"/>
      <c r="DO14" s="596"/>
      <c r="DP14" s="597"/>
      <c r="DQ14" s="604">
        <v>36266</v>
      </c>
      <c r="DR14" s="596"/>
      <c r="DS14" s="596"/>
      <c r="DT14" s="596"/>
      <c r="DU14" s="596"/>
      <c r="DV14" s="596"/>
      <c r="DW14" s="596"/>
      <c r="DX14" s="596"/>
      <c r="DY14" s="596"/>
      <c r="DZ14" s="596"/>
      <c r="EA14" s="596"/>
      <c r="EB14" s="596"/>
      <c r="EC14" s="605"/>
    </row>
    <row r="15" spans="2:143" ht="11.25" customHeight="1">
      <c r="B15" s="592" t="s">
        <v>242</v>
      </c>
      <c r="C15" s="593"/>
      <c r="D15" s="593"/>
      <c r="E15" s="593"/>
      <c r="F15" s="593"/>
      <c r="G15" s="593"/>
      <c r="H15" s="593"/>
      <c r="I15" s="593"/>
      <c r="J15" s="593"/>
      <c r="K15" s="593"/>
      <c r="L15" s="593"/>
      <c r="M15" s="593"/>
      <c r="N15" s="593"/>
      <c r="O15" s="593"/>
      <c r="P15" s="593"/>
      <c r="Q15" s="594"/>
      <c r="R15" s="595">
        <v>249</v>
      </c>
      <c r="S15" s="596"/>
      <c r="T15" s="596"/>
      <c r="U15" s="596"/>
      <c r="V15" s="596"/>
      <c r="W15" s="596"/>
      <c r="X15" s="596"/>
      <c r="Y15" s="597"/>
      <c r="Z15" s="598">
        <v>0</v>
      </c>
      <c r="AA15" s="598"/>
      <c r="AB15" s="598"/>
      <c r="AC15" s="598"/>
      <c r="AD15" s="599">
        <v>249</v>
      </c>
      <c r="AE15" s="599"/>
      <c r="AF15" s="599"/>
      <c r="AG15" s="599"/>
      <c r="AH15" s="599"/>
      <c r="AI15" s="599"/>
      <c r="AJ15" s="599"/>
      <c r="AK15" s="599"/>
      <c r="AL15" s="600">
        <v>0</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21233</v>
      </c>
      <c r="BH15" s="596"/>
      <c r="BI15" s="596"/>
      <c r="BJ15" s="596"/>
      <c r="BK15" s="596"/>
      <c r="BL15" s="596"/>
      <c r="BM15" s="596"/>
      <c r="BN15" s="597"/>
      <c r="BO15" s="598">
        <v>4.5</v>
      </c>
      <c r="BP15" s="598"/>
      <c r="BQ15" s="598"/>
      <c r="BR15" s="598"/>
      <c r="BS15" s="604" t="s">
        <v>112</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1243289</v>
      </c>
      <c r="CS15" s="596"/>
      <c r="CT15" s="596"/>
      <c r="CU15" s="596"/>
      <c r="CV15" s="596"/>
      <c r="CW15" s="596"/>
      <c r="CX15" s="596"/>
      <c r="CY15" s="597"/>
      <c r="CZ15" s="598">
        <v>20</v>
      </c>
      <c r="DA15" s="598"/>
      <c r="DB15" s="598"/>
      <c r="DC15" s="598"/>
      <c r="DD15" s="604">
        <v>656101</v>
      </c>
      <c r="DE15" s="596"/>
      <c r="DF15" s="596"/>
      <c r="DG15" s="596"/>
      <c r="DH15" s="596"/>
      <c r="DI15" s="596"/>
      <c r="DJ15" s="596"/>
      <c r="DK15" s="596"/>
      <c r="DL15" s="596"/>
      <c r="DM15" s="596"/>
      <c r="DN15" s="596"/>
      <c r="DO15" s="596"/>
      <c r="DP15" s="597"/>
      <c r="DQ15" s="604">
        <v>523304</v>
      </c>
      <c r="DR15" s="596"/>
      <c r="DS15" s="596"/>
      <c r="DT15" s="596"/>
      <c r="DU15" s="596"/>
      <c r="DV15" s="596"/>
      <c r="DW15" s="596"/>
      <c r="DX15" s="596"/>
      <c r="DY15" s="596"/>
      <c r="DZ15" s="596"/>
      <c r="EA15" s="596"/>
      <c r="EB15" s="596"/>
      <c r="EC15" s="605"/>
    </row>
    <row r="16" spans="2:143" ht="11.25" customHeight="1">
      <c r="B16" s="592" t="s">
        <v>245</v>
      </c>
      <c r="C16" s="593"/>
      <c r="D16" s="593"/>
      <c r="E16" s="593"/>
      <c r="F16" s="593"/>
      <c r="G16" s="593"/>
      <c r="H16" s="593"/>
      <c r="I16" s="593"/>
      <c r="J16" s="593"/>
      <c r="K16" s="593"/>
      <c r="L16" s="593"/>
      <c r="M16" s="593"/>
      <c r="N16" s="593"/>
      <c r="O16" s="593"/>
      <c r="P16" s="593"/>
      <c r="Q16" s="594"/>
      <c r="R16" s="595">
        <v>2767788</v>
      </c>
      <c r="S16" s="596"/>
      <c r="T16" s="596"/>
      <c r="U16" s="596"/>
      <c r="V16" s="596"/>
      <c r="W16" s="596"/>
      <c r="X16" s="596"/>
      <c r="Y16" s="597"/>
      <c r="Z16" s="598">
        <v>41.3</v>
      </c>
      <c r="AA16" s="598"/>
      <c r="AB16" s="598"/>
      <c r="AC16" s="598"/>
      <c r="AD16" s="599">
        <v>2485038</v>
      </c>
      <c r="AE16" s="599"/>
      <c r="AF16" s="599"/>
      <c r="AG16" s="599"/>
      <c r="AH16" s="599"/>
      <c r="AI16" s="599"/>
      <c r="AJ16" s="599"/>
      <c r="AK16" s="599"/>
      <c r="AL16" s="600">
        <v>80.7</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598" t="s">
        <v>112</v>
      </c>
      <c r="BP16" s="598"/>
      <c r="BQ16" s="598"/>
      <c r="BR16" s="598"/>
      <c r="BS16" s="604" t="s">
        <v>112</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v>1694</v>
      </c>
      <c r="CS16" s="596"/>
      <c r="CT16" s="596"/>
      <c r="CU16" s="596"/>
      <c r="CV16" s="596"/>
      <c r="CW16" s="596"/>
      <c r="CX16" s="596"/>
      <c r="CY16" s="597"/>
      <c r="CZ16" s="598">
        <v>0</v>
      </c>
      <c r="DA16" s="598"/>
      <c r="DB16" s="598"/>
      <c r="DC16" s="598"/>
      <c r="DD16" s="604" t="s">
        <v>112</v>
      </c>
      <c r="DE16" s="596"/>
      <c r="DF16" s="596"/>
      <c r="DG16" s="596"/>
      <c r="DH16" s="596"/>
      <c r="DI16" s="596"/>
      <c r="DJ16" s="596"/>
      <c r="DK16" s="596"/>
      <c r="DL16" s="596"/>
      <c r="DM16" s="596"/>
      <c r="DN16" s="596"/>
      <c r="DO16" s="596"/>
      <c r="DP16" s="597"/>
      <c r="DQ16" s="604">
        <v>694</v>
      </c>
      <c r="DR16" s="596"/>
      <c r="DS16" s="596"/>
      <c r="DT16" s="596"/>
      <c r="DU16" s="596"/>
      <c r="DV16" s="596"/>
      <c r="DW16" s="596"/>
      <c r="DX16" s="596"/>
      <c r="DY16" s="596"/>
      <c r="DZ16" s="596"/>
      <c r="EA16" s="596"/>
      <c r="EB16" s="596"/>
      <c r="EC16" s="605"/>
    </row>
    <row r="17" spans="2:133" ht="11.25" customHeight="1">
      <c r="B17" s="592" t="s">
        <v>248</v>
      </c>
      <c r="C17" s="593"/>
      <c r="D17" s="593"/>
      <c r="E17" s="593"/>
      <c r="F17" s="593"/>
      <c r="G17" s="593"/>
      <c r="H17" s="593"/>
      <c r="I17" s="593"/>
      <c r="J17" s="593"/>
      <c r="K17" s="593"/>
      <c r="L17" s="593"/>
      <c r="M17" s="593"/>
      <c r="N17" s="593"/>
      <c r="O17" s="593"/>
      <c r="P17" s="593"/>
      <c r="Q17" s="594"/>
      <c r="R17" s="595">
        <v>2485038</v>
      </c>
      <c r="S17" s="596"/>
      <c r="T17" s="596"/>
      <c r="U17" s="596"/>
      <c r="V17" s="596"/>
      <c r="W17" s="596"/>
      <c r="X17" s="596"/>
      <c r="Y17" s="597"/>
      <c r="Z17" s="598">
        <v>37.1</v>
      </c>
      <c r="AA17" s="598"/>
      <c r="AB17" s="598"/>
      <c r="AC17" s="598"/>
      <c r="AD17" s="599">
        <v>2485038</v>
      </c>
      <c r="AE17" s="599"/>
      <c r="AF17" s="599"/>
      <c r="AG17" s="599"/>
      <c r="AH17" s="599"/>
      <c r="AI17" s="599"/>
      <c r="AJ17" s="599"/>
      <c r="AK17" s="599"/>
      <c r="AL17" s="600">
        <v>80.7</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484301</v>
      </c>
      <c r="CS17" s="596"/>
      <c r="CT17" s="596"/>
      <c r="CU17" s="596"/>
      <c r="CV17" s="596"/>
      <c r="CW17" s="596"/>
      <c r="CX17" s="596"/>
      <c r="CY17" s="597"/>
      <c r="CZ17" s="598">
        <v>7.8</v>
      </c>
      <c r="DA17" s="598"/>
      <c r="DB17" s="598"/>
      <c r="DC17" s="598"/>
      <c r="DD17" s="604" t="s">
        <v>112</v>
      </c>
      <c r="DE17" s="596"/>
      <c r="DF17" s="596"/>
      <c r="DG17" s="596"/>
      <c r="DH17" s="596"/>
      <c r="DI17" s="596"/>
      <c r="DJ17" s="596"/>
      <c r="DK17" s="596"/>
      <c r="DL17" s="596"/>
      <c r="DM17" s="596"/>
      <c r="DN17" s="596"/>
      <c r="DO17" s="596"/>
      <c r="DP17" s="597"/>
      <c r="DQ17" s="604">
        <v>436785</v>
      </c>
      <c r="DR17" s="596"/>
      <c r="DS17" s="596"/>
      <c r="DT17" s="596"/>
      <c r="DU17" s="596"/>
      <c r="DV17" s="596"/>
      <c r="DW17" s="596"/>
      <c r="DX17" s="596"/>
      <c r="DY17" s="596"/>
      <c r="DZ17" s="596"/>
      <c r="EA17" s="596"/>
      <c r="EB17" s="596"/>
      <c r="EC17" s="605"/>
    </row>
    <row r="18" spans="2:133" ht="11.25" customHeight="1">
      <c r="B18" s="592" t="s">
        <v>251</v>
      </c>
      <c r="C18" s="593"/>
      <c r="D18" s="593"/>
      <c r="E18" s="593"/>
      <c r="F18" s="593"/>
      <c r="G18" s="593"/>
      <c r="H18" s="593"/>
      <c r="I18" s="593"/>
      <c r="J18" s="593"/>
      <c r="K18" s="593"/>
      <c r="L18" s="593"/>
      <c r="M18" s="593"/>
      <c r="N18" s="593"/>
      <c r="O18" s="593"/>
      <c r="P18" s="593"/>
      <c r="Q18" s="594"/>
      <c r="R18" s="595">
        <v>282750</v>
      </c>
      <c r="S18" s="596"/>
      <c r="T18" s="596"/>
      <c r="U18" s="596"/>
      <c r="V18" s="596"/>
      <c r="W18" s="596"/>
      <c r="X18" s="596"/>
      <c r="Y18" s="597"/>
      <c r="Z18" s="598">
        <v>4.2</v>
      </c>
      <c r="AA18" s="598"/>
      <c r="AB18" s="598"/>
      <c r="AC18" s="598"/>
      <c r="AD18" s="599" t="s">
        <v>112</v>
      </c>
      <c r="AE18" s="599"/>
      <c r="AF18" s="599"/>
      <c r="AG18" s="599"/>
      <c r="AH18" s="599"/>
      <c r="AI18" s="599"/>
      <c r="AJ18" s="599"/>
      <c r="AK18" s="599"/>
      <c r="AL18" s="600" t="s">
        <v>112</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c r="B19" s="592" t="s">
        <v>254</v>
      </c>
      <c r="C19" s="593"/>
      <c r="D19" s="593"/>
      <c r="E19" s="593"/>
      <c r="F19" s="593"/>
      <c r="G19" s="593"/>
      <c r="H19" s="593"/>
      <c r="I19" s="593"/>
      <c r="J19" s="593"/>
      <c r="K19" s="593"/>
      <c r="L19" s="593"/>
      <c r="M19" s="593"/>
      <c r="N19" s="593"/>
      <c r="O19" s="593"/>
      <c r="P19" s="593"/>
      <c r="Q19" s="594"/>
      <c r="R19" s="595" t="s">
        <v>112</v>
      </c>
      <c r="S19" s="596"/>
      <c r="T19" s="596"/>
      <c r="U19" s="596"/>
      <c r="V19" s="596"/>
      <c r="W19" s="596"/>
      <c r="X19" s="596"/>
      <c r="Y19" s="597"/>
      <c r="Z19" s="598" t="s">
        <v>112</v>
      </c>
      <c r="AA19" s="598"/>
      <c r="AB19" s="598"/>
      <c r="AC19" s="598"/>
      <c r="AD19" s="599" t="s">
        <v>112</v>
      </c>
      <c r="AE19" s="599"/>
      <c r="AF19" s="599"/>
      <c r="AG19" s="599"/>
      <c r="AH19" s="599"/>
      <c r="AI19" s="599"/>
      <c r="AJ19" s="599"/>
      <c r="AK19" s="599"/>
      <c r="AL19" s="600" t="s">
        <v>112</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t="s">
        <v>112</v>
      </c>
      <c r="BH19" s="596"/>
      <c r="BI19" s="596"/>
      <c r="BJ19" s="596"/>
      <c r="BK19" s="596"/>
      <c r="BL19" s="596"/>
      <c r="BM19" s="596"/>
      <c r="BN19" s="597"/>
      <c r="BO19" s="598" t="s">
        <v>112</v>
      </c>
      <c r="BP19" s="598"/>
      <c r="BQ19" s="598"/>
      <c r="BR19" s="598"/>
      <c r="BS19" s="604" t="s">
        <v>112</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c r="B20" s="592" t="s">
        <v>257</v>
      </c>
      <c r="C20" s="593"/>
      <c r="D20" s="593"/>
      <c r="E20" s="593"/>
      <c r="F20" s="593"/>
      <c r="G20" s="593"/>
      <c r="H20" s="593"/>
      <c r="I20" s="593"/>
      <c r="J20" s="593"/>
      <c r="K20" s="593"/>
      <c r="L20" s="593"/>
      <c r="M20" s="593"/>
      <c r="N20" s="593"/>
      <c r="O20" s="593"/>
      <c r="P20" s="593"/>
      <c r="Q20" s="594"/>
      <c r="R20" s="595">
        <v>3348826</v>
      </c>
      <c r="S20" s="596"/>
      <c r="T20" s="596"/>
      <c r="U20" s="596"/>
      <c r="V20" s="596"/>
      <c r="W20" s="596"/>
      <c r="X20" s="596"/>
      <c r="Y20" s="597"/>
      <c r="Z20" s="598">
        <v>49.9</v>
      </c>
      <c r="AA20" s="598"/>
      <c r="AB20" s="598"/>
      <c r="AC20" s="598"/>
      <c r="AD20" s="599">
        <v>3066076</v>
      </c>
      <c r="AE20" s="599"/>
      <c r="AF20" s="599"/>
      <c r="AG20" s="599"/>
      <c r="AH20" s="599"/>
      <c r="AI20" s="599"/>
      <c r="AJ20" s="599"/>
      <c r="AK20" s="599"/>
      <c r="AL20" s="600">
        <v>99.5</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t="s">
        <v>112</v>
      </c>
      <c r="BH20" s="596"/>
      <c r="BI20" s="596"/>
      <c r="BJ20" s="596"/>
      <c r="BK20" s="596"/>
      <c r="BL20" s="596"/>
      <c r="BM20" s="596"/>
      <c r="BN20" s="597"/>
      <c r="BO20" s="598" t="s">
        <v>112</v>
      </c>
      <c r="BP20" s="598"/>
      <c r="BQ20" s="598"/>
      <c r="BR20" s="598"/>
      <c r="BS20" s="604" t="s">
        <v>112</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6230055</v>
      </c>
      <c r="CS20" s="596"/>
      <c r="CT20" s="596"/>
      <c r="CU20" s="596"/>
      <c r="CV20" s="596"/>
      <c r="CW20" s="596"/>
      <c r="CX20" s="596"/>
      <c r="CY20" s="597"/>
      <c r="CZ20" s="598">
        <v>100</v>
      </c>
      <c r="DA20" s="598"/>
      <c r="DB20" s="598"/>
      <c r="DC20" s="598"/>
      <c r="DD20" s="604">
        <v>1624913</v>
      </c>
      <c r="DE20" s="596"/>
      <c r="DF20" s="596"/>
      <c r="DG20" s="596"/>
      <c r="DH20" s="596"/>
      <c r="DI20" s="596"/>
      <c r="DJ20" s="596"/>
      <c r="DK20" s="596"/>
      <c r="DL20" s="596"/>
      <c r="DM20" s="596"/>
      <c r="DN20" s="596"/>
      <c r="DO20" s="596"/>
      <c r="DP20" s="597"/>
      <c r="DQ20" s="604">
        <v>3483719</v>
      </c>
      <c r="DR20" s="596"/>
      <c r="DS20" s="596"/>
      <c r="DT20" s="596"/>
      <c r="DU20" s="596"/>
      <c r="DV20" s="596"/>
      <c r="DW20" s="596"/>
      <c r="DX20" s="596"/>
      <c r="DY20" s="596"/>
      <c r="DZ20" s="596"/>
      <c r="EA20" s="596"/>
      <c r="EB20" s="596"/>
      <c r="EC20" s="605"/>
    </row>
    <row r="21" spans="2:133" ht="11.25" customHeight="1">
      <c r="B21" s="592" t="s">
        <v>260</v>
      </c>
      <c r="C21" s="593"/>
      <c r="D21" s="593"/>
      <c r="E21" s="593"/>
      <c r="F21" s="593"/>
      <c r="G21" s="593"/>
      <c r="H21" s="593"/>
      <c r="I21" s="593"/>
      <c r="J21" s="593"/>
      <c r="K21" s="593"/>
      <c r="L21" s="593"/>
      <c r="M21" s="593"/>
      <c r="N21" s="593"/>
      <c r="O21" s="593"/>
      <c r="P21" s="593"/>
      <c r="Q21" s="594"/>
      <c r="R21" s="595">
        <v>649</v>
      </c>
      <c r="S21" s="596"/>
      <c r="T21" s="596"/>
      <c r="U21" s="596"/>
      <c r="V21" s="596"/>
      <c r="W21" s="596"/>
      <c r="X21" s="596"/>
      <c r="Y21" s="597"/>
      <c r="Z21" s="598">
        <v>0</v>
      </c>
      <c r="AA21" s="598"/>
      <c r="AB21" s="598"/>
      <c r="AC21" s="598"/>
      <c r="AD21" s="599">
        <v>649</v>
      </c>
      <c r="AE21" s="599"/>
      <c r="AF21" s="599"/>
      <c r="AG21" s="599"/>
      <c r="AH21" s="599"/>
      <c r="AI21" s="599"/>
      <c r="AJ21" s="599"/>
      <c r="AK21" s="599"/>
      <c r="AL21" s="600">
        <v>0</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t="s">
        <v>112</v>
      </c>
      <c r="BH21" s="596"/>
      <c r="BI21" s="596"/>
      <c r="BJ21" s="596"/>
      <c r="BK21" s="596"/>
      <c r="BL21" s="596"/>
      <c r="BM21" s="596"/>
      <c r="BN21" s="597"/>
      <c r="BO21" s="598" t="s">
        <v>112</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262</v>
      </c>
      <c r="C22" s="593"/>
      <c r="D22" s="593"/>
      <c r="E22" s="593"/>
      <c r="F22" s="593"/>
      <c r="G22" s="593"/>
      <c r="H22" s="593"/>
      <c r="I22" s="593"/>
      <c r="J22" s="593"/>
      <c r="K22" s="593"/>
      <c r="L22" s="593"/>
      <c r="M22" s="593"/>
      <c r="N22" s="593"/>
      <c r="O22" s="593"/>
      <c r="P22" s="593"/>
      <c r="Q22" s="594"/>
      <c r="R22" s="595">
        <v>1856</v>
      </c>
      <c r="S22" s="596"/>
      <c r="T22" s="596"/>
      <c r="U22" s="596"/>
      <c r="V22" s="596"/>
      <c r="W22" s="596"/>
      <c r="X22" s="596"/>
      <c r="Y22" s="597"/>
      <c r="Z22" s="598">
        <v>0</v>
      </c>
      <c r="AA22" s="598"/>
      <c r="AB22" s="598"/>
      <c r="AC22" s="598"/>
      <c r="AD22" s="599" t="s">
        <v>112</v>
      </c>
      <c r="AE22" s="599"/>
      <c r="AF22" s="599"/>
      <c r="AG22" s="599"/>
      <c r="AH22" s="599"/>
      <c r="AI22" s="599"/>
      <c r="AJ22" s="599"/>
      <c r="AK22" s="599"/>
      <c r="AL22" s="600" t="s">
        <v>112</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265</v>
      </c>
      <c r="C23" s="593"/>
      <c r="D23" s="593"/>
      <c r="E23" s="593"/>
      <c r="F23" s="593"/>
      <c r="G23" s="593"/>
      <c r="H23" s="593"/>
      <c r="I23" s="593"/>
      <c r="J23" s="593"/>
      <c r="K23" s="593"/>
      <c r="L23" s="593"/>
      <c r="M23" s="593"/>
      <c r="N23" s="593"/>
      <c r="O23" s="593"/>
      <c r="P23" s="593"/>
      <c r="Q23" s="594"/>
      <c r="R23" s="595">
        <v>69669</v>
      </c>
      <c r="S23" s="596"/>
      <c r="T23" s="596"/>
      <c r="U23" s="596"/>
      <c r="V23" s="596"/>
      <c r="W23" s="596"/>
      <c r="X23" s="596"/>
      <c r="Y23" s="597"/>
      <c r="Z23" s="598">
        <v>1</v>
      </c>
      <c r="AA23" s="598"/>
      <c r="AB23" s="598"/>
      <c r="AC23" s="598"/>
      <c r="AD23" s="599" t="s">
        <v>112</v>
      </c>
      <c r="AE23" s="599"/>
      <c r="AF23" s="599"/>
      <c r="AG23" s="599"/>
      <c r="AH23" s="599"/>
      <c r="AI23" s="599"/>
      <c r="AJ23" s="599"/>
      <c r="AK23" s="599"/>
      <c r="AL23" s="600" t="s">
        <v>112</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t="s">
        <v>112</v>
      </c>
      <c r="BH23" s="596"/>
      <c r="BI23" s="596"/>
      <c r="BJ23" s="596"/>
      <c r="BK23" s="596"/>
      <c r="BL23" s="596"/>
      <c r="BM23" s="596"/>
      <c r="BN23" s="597"/>
      <c r="BO23" s="598" t="s">
        <v>112</v>
      </c>
      <c r="BP23" s="598"/>
      <c r="BQ23" s="598"/>
      <c r="BR23" s="598"/>
      <c r="BS23" s="604" t="s">
        <v>112</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c r="B24" s="592" t="s">
        <v>272</v>
      </c>
      <c r="C24" s="593"/>
      <c r="D24" s="593"/>
      <c r="E24" s="593"/>
      <c r="F24" s="593"/>
      <c r="G24" s="593"/>
      <c r="H24" s="593"/>
      <c r="I24" s="593"/>
      <c r="J24" s="593"/>
      <c r="K24" s="593"/>
      <c r="L24" s="593"/>
      <c r="M24" s="593"/>
      <c r="N24" s="593"/>
      <c r="O24" s="593"/>
      <c r="P24" s="593"/>
      <c r="Q24" s="594"/>
      <c r="R24" s="595">
        <v>4683</v>
      </c>
      <c r="S24" s="596"/>
      <c r="T24" s="596"/>
      <c r="U24" s="596"/>
      <c r="V24" s="596"/>
      <c r="W24" s="596"/>
      <c r="X24" s="596"/>
      <c r="Y24" s="597"/>
      <c r="Z24" s="598">
        <v>0.1</v>
      </c>
      <c r="AA24" s="598"/>
      <c r="AB24" s="598"/>
      <c r="AC24" s="598"/>
      <c r="AD24" s="599">
        <v>9</v>
      </c>
      <c r="AE24" s="599"/>
      <c r="AF24" s="599"/>
      <c r="AG24" s="599"/>
      <c r="AH24" s="599"/>
      <c r="AI24" s="599"/>
      <c r="AJ24" s="599"/>
      <c r="AK24" s="599"/>
      <c r="AL24" s="600">
        <v>0</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1741688</v>
      </c>
      <c r="CS24" s="585"/>
      <c r="CT24" s="585"/>
      <c r="CU24" s="585"/>
      <c r="CV24" s="585"/>
      <c r="CW24" s="585"/>
      <c r="CX24" s="585"/>
      <c r="CY24" s="586"/>
      <c r="CZ24" s="622">
        <v>28</v>
      </c>
      <c r="DA24" s="623"/>
      <c r="DB24" s="623"/>
      <c r="DC24" s="624"/>
      <c r="DD24" s="621">
        <v>1421325</v>
      </c>
      <c r="DE24" s="585"/>
      <c r="DF24" s="585"/>
      <c r="DG24" s="585"/>
      <c r="DH24" s="585"/>
      <c r="DI24" s="585"/>
      <c r="DJ24" s="585"/>
      <c r="DK24" s="586"/>
      <c r="DL24" s="621">
        <v>1420568</v>
      </c>
      <c r="DM24" s="585"/>
      <c r="DN24" s="585"/>
      <c r="DO24" s="585"/>
      <c r="DP24" s="585"/>
      <c r="DQ24" s="585"/>
      <c r="DR24" s="585"/>
      <c r="DS24" s="585"/>
      <c r="DT24" s="585"/>
      <c r="DU24" s="585"/>
      <c r="DV24" s="586"/>
      <c r="DW24" s="589">
        <v>44.4</v>
      </c>
      <c r="DX24" s="590"/>
      <c r="DY24" s="590"/>
      <c r="DZ24" s="590"/>
      <c r="EA24" s="590"/>
      <c r="EB24" s="590"/>
      <c r="EC24" s="591"/>
    </row>
    <row r="25" spans="2:133" ht="11.25" customHeight="1">
      <c r="B25" s="592" t="s">
        <v>275</v>
      </c>
      <c r="C25" s="593"/>
      <c r="D25" s="593"/>
      <c r="E25" s="593"/>
      <c r="F25" s="593"/>
      <c r="G25" s="593"/>
      <c r="H25" s="593"/>
      <c r="I25" s="593"/>
      <c r="J25" s="593"/>
      <c r="K25" s="593"/>
      <c r="L25" s="593"/>
      <c r="M25" s="593"/>
      <c r="N25" s="593"/>
      <c r="O25" s="593"/>
      <c r="P25" s="593"/>
      <c r="Q25" s="594"/>
      <c r="R25" s="595">
        <v>702769</v>
      </c>
      <c r="S25" s="596"/>
      <c r="T25" s="596"/>
      <c r="U25" s="596"/>
      <c r="V25" s="596"/>
      <c r="W25" s="596"/>
      <c r="X25" s="596"/>
      <c r="Y25" s="597"/>
      <c r="Z25" s="598">
        <v>10.5</v>
      </c>
      <c r="AA25" s="598"/>
      <c r="AB25" s="598"/>
      <c r="AC25" s="598"/>
      <c r="AD25" s="599" t="s">
        <v>112</v>
      </c>
      <c r="AE25" s="599"/>
      <c r="AF25" s="599"/>
      <c r="AG25" s="599"/>
      <c r="AH25" s="599"/>
      <c r="AI25" s="599"/>
      <c r="AJ25" s="599"/>
      <c r="AK25" s="599"/>
      <c r="AL25" s="600" t="s">
        <v>112</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1033826</v>
      </c>
      <c r="CS25" s="627"/>
      <c r="CT25" s="627"/>
      <c r="CU25" s="627"/>
      <c r="CV25" s="627"/>
      <c r="CW25" s="627"/>
      <c r="CX25" s="627"/>
      <c r="CY25" s="628"/>
      <c r="CZ25" s="629">
        <v>16.600000000000001</v>
      </c>
      <c r="DA25" s="630"/>
      <c r="DB25" s="630"/>
      <c r="DC25" s="631"/>
      <c r="DD25" s="604">
        <v>905958</v>
      </c>
      <c r="DE25" s="627"/>
      <c r="DF25" s="627"/>
      <c r="DG25" s="627"/>
      <c r="DH25" s="627"/>
      <c r="DI25" s="627"/>
      <c r="DJ25" s="627"/>
      <c r="DK25" s="628"/>
      <c r="DL25" s="604">
        <v>905201</v>
      </c>
      <c r="DM25" s="627"/>
      <c r="DN25" s="627"/>
      <c r="DO25" s="627"/>
      <c r="DP25" s="627"/>
      <c r="DQ25" s="627"/>
      <c r="DR25" s="627"/>
      <c r="DS25" s="627"/>
      <c r="DT25" s="627"/>
      <c r="DU25" s="627"/>
      <c r="DV25" s="628"/>
      <c r="DW25" s="600">
        <v>28.3</v>
      </c>
      <c r="DX25" s="625"/>
      <c r="DY25" s="625"/>
      <c r="DZ25" s="625"/>
      <c r="EA25" s="625"/>
      <c r="EB25" s="625"/>
      <c r="EC25" s="626"/>
    </row>
    <row r="26" spans="2:133" ht="11.25" customHeight="1">
      <c r="B26" s="632" t="s">
        <v>278</v>
      </c>
      <c r="C26" s="633"/>
      <c r="D26" s="633"/>
      <c r="E26" s="633"/>
      <c r="F26" s="633"/>
      <c r="G26" s="633"/>
      <c r="H26" s="633"/>
      <c r="I26" s="633"/>
      <c r="J26" s="633"/>
      <c r="K26" s="633"/>
      <c r="L26" s="633"/>
      <c r="M26" s="633"/>
      <c r="N26" s="633"/>
      <c r="O26" s="633"/>
      <c r="P26" s="633"/>
      <c r="Q26" s="634"/>
      <c r="R26" s="595" t="s">
        <v>112</v>
      </c>
      <c r="S26" s="596"/>
      <c r="T26" s="596"/>
      <c r="U26" s="596"/>
      <c r="V26" s="596"/>
      <c r="W26" s="596"/>
      <c r="X26" s="596"/>
      <c r="Y26" s="597"/>
      <c r="Z26" s="598" t="s">
        <v>112</v>
      </c>
      <c r="AA26" s="598"/>
      <c r="AB26" s="598"/>
      <c r="AC26" s="598"/>
      <c r="AD26" s="599" t="s">
        <v>112</v>
      </c>
      <c r="AE26" s="599"/>
      <c r="AF26" s="599"/>
      <c r="AG26" s="599"/>
      <c r="AH26" s="599"/>
      <c r="AI26" s="599"/>
      <c r="AJ26" s="599"/>
      <c r="AK26" s="599"/>
      <c r="AL26" s="600" t="s">
        <v>112</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617972</v>
      </c>
      <c r="CS26" s="596"/>
      <c r="CT26" s="596"/>
      <c r="CU26" s="596"/>
      <c r="CV26" s="596"/>
      <c r="CW26" s="596"/>
      <c r="CX26" s="596"/>
      <c r="CY26" s="597"/>
      <c r="CZ26" s="629">
        <v>9.9</v>
      </c>
      <c r="DA26" s="630"/>
      <c r="DB26" s="630"/>
      <c r="DC26" s="631"/>
      <c r="DD26" s="604">
        <v>526665</v>
      </c>
      <c r="DE26" s="596"/>
      <c r="DF26" s="596"/>
      <c r="DG26" s="596"/>
      <c r="DH26" s="596"/>
      <c r="DI26" s="596"/>
      <c r="DJ26" s="596"/>
      <c r="DK26" s="597"/>
      <c r="DL26" s="604" t="s">
        <v>211</v>
      </c>
      <c r="DM26" s="596"/>
      <c r="DN26" s="596"/>
      <c r="DO26" s="596"/>
      <c r="DP26" s="596"/>
      <c r="DQ26" s="596"/>
      <c r="DR26" s="596"/>
      <c r="DS26" s="596"/>
      <c r="DT26" s="596"/>
      <c r="DU26" s="596"/>
      <c r="DV26" s="597"/>
      <c r="DW26" s="600" t="s">
        <v>211</v>
      </c>
      <c r="DX26" s="625"/>
      <c r="DY26" s="625"/>
      <c r="DZ26" s="625"/>
      <c r="EA26" s="625"/>
      <c r="EB26" s="625"/>
      <c r="EC26" s="626"/>
    </row>
    <row r="27" spans="2:133" ht="11.25" customHeight="1">
      <c r="B27" s="592" t="s">
        <v>281</v>
      </c>
      <c r="C27" s="593"/>
      <c r="D27" s="593"/>
      <c r="E27" s="593"/>
      <c r="F27" s="593"/>
      <c r="G27" s="593"/>
      <c r="H27" s="593"/>
      <c r="I27" s="593"/>
      <c r="J27" s="593"/>
      <c r="K27" s="593"/>
      <c r="L27" s="593"/>
      <c r="M27" s="593"/>
      <c r="N27" s="593"/>
      <c r="O27" s="593"/>
      <c r="P27" s="593"/>
      <c r="Q27" s="594"/>
      <c r="R27" s="595">
        <v>1107423</v>
      </c>
      <c r="S27" s="596"/>
      <c r="T27" s="596"/>
      <c r="U27" s="596"/>
      <c r="V27" s="596"/>
      <c r="W27" s="596"/>
      <c r="X27" s="596"/>
      <c r="Y27" s="597"/>
      <c r="Z27" s="598">
        <v>16.5</v>
      </c>
      <c r="AA27" s="598"/>
      <c r="AB27" s="598"/>
      <c r="AC27" s="598"/>
      <c r="AD27" s="599" t="s">
        <v>112</v>
      </c>
      <c r="AE27" s="599"/>
      <c r="AF27" s="599"/>
      <c r="AG27" s="599"/>
      <c r="AH27" s="599"/>
      <c r="AI27" s="599"/>
      <c r="AJ27" s="599"/>
      <c r="AK27" s="599"/>
      <c r="AL27" s="600" t="s">
        <v>112</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468527</v>
      </c>
      <c r="BH27" s="596"/>
      <c r="BI27" s="596"/>
      <c r="BJ27" s="596"/>
      <c r="BK27" s="596"/>
      <c r="BL27" s="596"/>
      <c r="BM27" s="596"/>
      <c r="BN27" s="597"/>
      <c r="BO27" s="598">
        <v>100</v>
      </c>
      <c r="BP27" s="598"/>
      <c r="BQ27" s="598"/>
      <c r="BR27" s="598"/>
      <c r="BS27" s="604" t="s">
        <v>112</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223561</v>
      </c>
      <c r="CS27" s="627"/>
      <c r="CT27" s="627"/>
      <c r="CU27" s="627"/>
      <c r="CV27" s="627"/>
      <c r="CW27" s="627"/>
      <c r="CX27" s="627"/>
      <c r="CY27" s="628"/>
      <c r="CZ27" s="629">
        <v>3.6</v>
      </c>
      <c r="DA27" s="630"/>
      <c r="DB27" s="630"/>
      <c r="DC27" s="631"/>
      <c r="DD27" s="604">
        <v>78582</v>
      </c>
      <c r="DE27" s="627"/>
      <c r="DF27" s="627"/>
      <c r="DG27" s="627"/>
      <c r="DH27" s="627"/>
      <c r="DI27" s="627"/>
      <c r="DJ27" s="627"/>
      <c r="DK27" s="628"/>
      <c r="DL27" s="604">
        <v>78582</v>
      </c>
      <c r="DM27" s="627"/>
      <c r="DN27" s="627"/>
      <c r="DO27" s="627"/>
      <c r="DP27" s="627"/>
      <c r="DQ27" s="627"/>
      <c r="DR27" s="627"/>
      <c r="DS27" s="627"/>
      <c r="DT27" s="627"/>
      <c r="DU27" s="627"/>
      <c r="DV27" s="628"/>
      <c r="DW27" s="600">
        <v>2.5</v>
      </c>
      <c r="DX27" s="625"/>
      <c r="DY27" s="625"/>
      <c r="DZ27" s="625"/>
      <c r="EA27" s="625"/>
      <c r="EB27" s="625"/>
      <c r="EC27" s="626"/>
    </row>
    <row r="28" spans="2:133" ht="11.25" customHeight="1">
      <c r="B28" s="592" t="s">
        <v>284</v>
      </c>
      <c r="C28" s="593"/>
      <c r="D28" s="593"/>
      <c r="E28" s="593"/>
      <c r="F28" s="593"/>
      <c r="G28" s="593"/>
      <c r="H28" s="593"/>
      <c r="I28" s="593"/>
      <c r="J28" s="593"/>
      <c r="K28" s="593"/>
      <c r="L28" s="593"/>
      <c r="M28" s="593"/>
      <c r="N28" s="593"/>
      <c r="O28" s="593"/>
      <c r="P28" s="593"/>
      <c r="Q28" s="594"/>
      <c r="R28" s="595">
        <v>27291</v>
      </c>
      <c r="S28" s="596"/>
      <c r="T28" s="596"/>
      <c r="U28" s="596"/>
      <c r="V28" s="596"/>
      <c r="W28" s="596"/>
      <c r="X28" s="596"/>
      <c r="Y28" s="597"/>
      <c r="Z28" s="598">
        <v>0.4</v>
      </c>
      <c r="AA28" s="598"/>
      <c r="AB28" s="598"/>
      <c r="AC28" s="598"/>
      <c r="AD28" s="599">
        <v>12107</v>
      </c>
      <c r="AE28" s="599"/>
      <c r="AF28" s="599"/>
      <c r="AG28" s="599"/>
      <c r="AH28" s="599"/>
      <c r="AI28" s="599"/>
      <c r="AJ28" s="599"/>
      <c r="AK28" s="599"/>
      <c r="AL28" s="600">
        <v>0.4</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484301</v>
      </c>
      <c r="CS28" s="596"/>
      <c r="CT28" s="596"/>
      <c r="CU28" s="596"/>
      <c r="CV28" s="596"/>
      <c r="CW28" s="596"/>
      <c r="CX28" s="596"/>
      <c r="CY28" s="597"/>
      <c r="CZ28" s="629">
        <v>7.8</v>
      </c>
      <c r="DA28" s="630"/>
      <c r="DB28" s="630"/>
      <c r="DC28" s="631"/>
      <c r="DD28" s="604">
        <v>436785</v>
      </c>
      <c r="DE28" s="596"/>
      <c r="DF28" s="596"/>
      <c r="DG28" s="596"/>
      <c r="DH28" s="596"/>
      <c r="DI28" s="596"/>
      <c r="DJ28" s="596"/>
      <c r="DK28" s="597"/>
      <c r="DL28" s="604">
        <v>436785</v>
      </c>
      <c r="DM28" s="596"/>
      <c r="DN28" s="596"/>
      <c r="DO28" s="596"/>
      <c r="DP28" s="596"/>
      <c r="DQ28" s="596"/>
      <c r="DR28" s="596"/>
      <c r="DS28" s="596"/>
      <c r="DT28" s="596"/>
      <c r="DU28" s="596"/>
      <c r="DV28" s="597"/>
      <c r="DW28" s="600">
        <v>13.6</v>
      </c>
      <c r="DX28" s="625"/>
      <c r="DY28" s="625"/>
      <c r="DZ28" s="625"/>
      <c r="EA28" s="625"/>
      <c r="EB28" s="625"/>
      <c r="EC28" s="626"/>
    </row>
    <row r="29" spans="2:133" ht="11.25" customHeight="1">
      <c r="B29" s="592" t="s">
        <v>286</v>
      </c>
      <c r="C29" s="593"/>
      <c r="D29" s="593"/>
      <c r="E29" s="593"/>
      <c r="F29" s="593"/>
      <c r="G29" s="593"/>
      <c r="H29" s="593"/>
      <c r="I29" s="593"/>
      <c r="J29" s="593"/>
      <c r="K29" s="593"/>
      <c r="L29" s="593"/>
      <c r="M29" s="593"/>
      <c r="N29" s="593"/>
      <c r="O29" s="593"/>
      <c r="P29" s="593"/>
      <c r="Q29" s="594"/>
      <c r="R29" s="595">
        <v>115830</v>
      </c>
      <c r="S29" s="596"/>
      <c r="T29" s="596"/>
      <c r="U29" s="596"/>
      <c r="V29" s="596"/>
      <c r="W29" s="596"/>
      <c r="X29" s="596"/>
      <c r="Y29" s="597"/>
      <c r="Z29" s="598">
        <v>1.7</v>
      </c>
      <c r="AA29" s="598"/>
      <c r="AB29" s="598"/>
      <c r="AC29" s="598"/>
      <c r="AD29" s="599" t="s">
        <v>112</v>
      </c>
      <c r="AE29" s="599"/>
      <c r="AF29" s="599"/>
      <c r="AG29" s="599"/>
      <c r="AH29" s="599"/>
      <c r="AI29" s="599"/>
      <c r="AJ29" s="599"/>
      <c r="AK29" s="599"/>
      <c r="AL29" s="600" t="s">
        <v>112</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58</v>
      </c>
      <c r="CG29" s="610"/>
      <c r="CH29" s="610"/>
      <c r="CI29" s="610"/>
      <c r="CJ29" s="610"/>
      <c r="CK29" s="610"/>
      <c r="CL29" s="610"/>
      <c r="CM29" s="610"/>
      <c r="CN29" s="610"/>
      <c r="CO29" s="610"/>
      <c r="CP29" s="610"/>
      <c r="CQ29" s="611"/>
      <c r="CR29" s="595">
        <v>484301</v>
      </c>
      <c r="CS29" s="627"/>
      <c r="CT29" s="627"/>
      <c r="CU29" s="627"/>
      <c r="CV29" s="627"/>
      <c r="CW29" s="627"/>
      <c r="CX29" s="627"/>
      <c r="CY29" s="628"/>
      <c r="CZ29" s="629">
        <v>7.8</v>
      </c>
      <c r="DA29" s="630"/>
      <c r="DB29" s="630"/>
      <c r="DC29" s="631"/>
      <c r="DD29" s="604">
        <v>436785</v>
      </c>
      <c r="DE29" s="627"/>
      <c r="DF29" s="627"/>
      <c r="DG29" s="627"/>
      <c r="DH29" s="627"/>
      <c r="DI29" s="627"/>
      <c r="DJ29" s="627"/>
      <c r="DK29" s="628"/>
      <c r="DL29" s="604">
        <v>436785</v>
      </c>
      <c r="DM29" s="627"/>
      <c r="DN29" s="627"/>
      <c r="DO29" s="627"/>
      <c r="DP29" s="627"/>
      <c r="DQ29" s="627"/>
      <c r="DR29" s="627"/>
      <c r="DS29" s="627"/>
      <c r="DT29" s="627"/>
      <c r="DU29" s="627"/>
      <c r="DV29" s="628"/>
      <c r="DW29" s="600">
        <v>13.6</v>
      </c>
      <c r="DX29" s="625"/>
      <c r="DY29" s="625"/>
      <c r="DZ29" s="625"/>
      <c r="EA29" s="625"/>
      <c r="EB29" s="625"/>
      <c r="EC29" s="626"/>
    </row>
    <row r="30" spans="2:133" ht="11.25" customHeight="1">
      <c r="B30" s="592" t="s">
        <v>290</v>
      </c>
      <c r="C30" s="593"/>
      <c r="D30" s="593"/>
      <c r="E30" s="593"/>
      <c r="F30" s="593"/>
      <c r="G30" s="593"/>
      <c r="H30" s="593"/>
      <c r="I30" s="593"/>
      <c r="J30" s="593"/>
      <c r="K30" s="593"/>
      <c r="L30" s="593"/>
      <c r="M30" s="593"/>
      <c r="N30" s="593"/>
      <c r="O30" s="593"/>
      <c r="P30" s="593"/>
      <c r="Q30" s="594"/>
      <c r="R30" s="595">
        <v>162666</v>
      </c>
      <c r="S30" s="596"/>
      <c r="T30" s="596"/>
      <c r="U30" s="596"/>
      <c r="V30" s="596"/>
      <c r="W30" s="596"/>
      <c r="X30" s="596"/>
      <c r="Y30" s="597"/>
      <c r="Z30" s="598">
        <v>2.4</v>
      </c>
      <c r="AA30" s="598"/>
      <c r="AB30" s="598"/>
      <c r="AC30" s="598"/>
      <c r="AD30" s="599" t="s">
        <v>112</v>
      </c>
      <c r="AE30" s="599"/>
      <c r="AF30" s="599"/>
      <c r="AG30" s="599"/>
      <c r="AH30" s="599"/>
      <c r="AI30" s="599"/>
      <c r="AJ30" s="599"/>
      <c r="AK30" s="599"/>
      <c r="AL30" s="600" t="s">
        <v>112</v>
      </c>
      <c r="AM30" s="601"/>
      <c r="AN30" s="601"/>
      <c r="AO30" s="602"/>
      <c r="AP30" s="641" t="s">
        <v>291</v>
      </c>
      <c r="AQ30" s="642"/>
      <c r="AR30" s="642"/>
      <c r="AS30" s="642"/>
      <c r="AT30" s="647" t="s">
        <v>292</v>
      </c>
      <c r="AU30" s="184"/>
      <c r="AV30" s="184"/>
      <c r="AW30" s="184"/>
      <c r="AX30" s="581" t="s">
        <v>171</v>
      </c>
      <c r="AY30" s="582"/>
      <c r="AZ30" s="582"/>
      <c r="BA30" s="582"/>
      <c r="BB30" s="582"/>
      <c r="BC30" s="582"/>
      <c r="BD30" s="582"/>
      <c r="BE30" s="582"/>
      <c r="BF30" s="583"/>
      <c r="BG30" s="653">
        <v>96.5</v>
      </c>
      <c r="BH30" s="654"/>
      <c r="BI30" s="654"/>
      <c r="BJ30" s="654"/>
      <c r="BK30" s="654"/>
      <c r="BL30" s="654"/>
      <c r="BM30" s="590">
        <v>91.6</v>
      </c>
      <c r="BN30" s="654"/>
      <c r="BO30" s="654"/>
      <c r="BP30" s="654"/>
      <c r="BQ30" s="655"/>
      <c r="BR30" s="653">
        <v>97.7</v>
      </c>
      <c r="BS30" s="654"/>
      <c r="BT30" s="654"/>
      <c r="BU30" s="654"/>
      <c r="BV30" s="654"/>
      <c r="BW30" s="654"/>
      <c r="BX30" s="590">
        <v>91.5</v>
      </c>
      <c r="BY30" s="654"/>
      <c r="BZ30" s="654"/>
      <c r="CA30" s="654"/>
      <c r="CB30" s="655"/>
      <c r="CD30" s="658"/>
      <c r="CE30" s="659"/>
      <c r="CF30" s="609" t="s">
        <v>293</v>
      </c>
      <c r="CG30" s="610"/>
      <c r="CH30" s="610"/>
      <c r="CI30" s="610"/>
      <c r="CJ30" s="610"/>
      <c r="CK30" s="610"/>
      <c r="CL30" s="610"/>
      <c r="CM30" s="610"/>
      <c r="CN30" s="610"/>
      <c r="CO30" s="610"/>
      <c r="CP30" s="610"/>
      <c r="CQ30" s="611"/>
      <c r="CR30" s="595">
        <v>441539</v>
      </c>
      <c r="CS30" s="596"/>
      <c r="CT30" s="596"/>
      <c r="CU30" s="596"/>
      <c r="CV30" s="596"/>
      <c r="CW30" s="596"/>
      <c r="CX30" s="596"/>
      <c r="CY30" s="597"/>
      <c r="CZ30" s="629">
        <v>7.1</v>
      </c>
      <c r="DA30" s="630"/>
      <c r="DB30" s="630"/>
      <c r="DC30" s="631"/>
      <c r="DD30" s="604">
        <v>394023</v>
      </c>
      <c r="DE30" s="596"/>
      <c r="DF30" s="596"/>
      <c r="DG30" s="596"/>
      <c r="DH30" s="596"/>
      <c r="DI30" s="596"/>
      <c r="DJ30" s="596"/>
      <c r="DK30" s="597"/>
      <c r="DL30" s="604">
        <v>394023</v>
      </c>
      <c r="DM30" s="596"/>
      <c r="DN30" s="596"/>
      <c r="DO30" s="596"/>
      <c r="DP30" s="596"/>
      <c r="DQ30" s="596"/>
      <c r="DR30" s="596"/>
      <c r="DS30" s="596"/>
      <c r="DT30" s="596"/>
      <c r="DU30" s="596"/>
      <c r="DV30" s="597"/>
      <c r="DW30" s="600">
        <v>12.3</v>
      </c>
      <c r="DX30" s="625"/>
      <c r="DY30" s="625"/>
      <c r="DZ30" s="625"/>
      <c r="EA30" s="625"/>
      <c r="EB30" s="625"/>
      <c r="EC30" s="626"/>
    </row>
    <row r="31" spans="2:133" ht="11.25" customHeight="1">
      <c r="B31" s="592" t="s">
        <v>294</v>
      </c>
      <c r="C31" s="593"/>
      <c r="D31" s="593"/>
      <c r="E31" s="593"/>
      <c r="F31" s="593"/>
      <c r="G31" s="593"/>
      <c r="H31" s="593"/>
      <c r="I31" s="593"/>
      <c r="J31" s="593"/>
      <c r="K31" s="593"/>
      <c r="L31" s="593"/>
      <c r="M31" s="593"/>
      <c r="N31" s="593"/>
      <c r="O31" s="593"/>
      <c r="P31" s="593"/>
      <c r="Q31" s="594"/>
      <c r="R31" s="595">
        <v>465304</v>
      </c>
      <c r="S31" s="596"/>
      <c r="T31" s="596"/>
      <c r="U31" s="596"/>
      <c r="V31" s="596"/>
      <c r="W31" s="596"/>
      <c r="X31" s="596"/>
      <c r="Y31" s="597"/>
      <c r="Z31" s="598">
        <v>6.9</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96.5</v>
      </c>
      <c r="BH31" s="627"/>
      <c r="BI31" s="627"/>
      <c r="BJ31" s="627"/>
      <c r="BK31" s="627"/>
      <c r="BL31" s="627"/>
      <c r="BM31" s="601">
        <v>95.2</v>
      </c>
      <c r="BN31" s="651"/>
      <c r="BO31" s="651"/>
      <c r="BP31" s="651"/>
      <c r="BQ31" s="652"/>
      <c r="BR31" s="650">
        <v>99.1</v>
      </c>
      <c r="BS31" s="627"/>
      <c r="BT31" s="627"/>
      <c r="BU31" s="627"/>
      <c r="BV31" s="627"/>
      <c r="BW31" s="627"/>
      <c r="BX31" s="601">
        <v>96.5</v>
      </c>
      <c r="BY31" s="651"/>
      <c r="BZ31" s="651"/>
      <c r="CA31" s="651"/>
      <c r="CB31" s="652"/>
      <c r="CD31" s="658"/>
      <c r="CE31" s="659"/>
      <c r="CF31" s="609" t="s">
        <v>297</v>
      </c>
      <c r="CG31" s="610"/>
      <c r="CH31" s="610"/>
      <c r="CI31" s="610"/>
      <c r="CJ31" s="610"/>
      <c r="CK31" s="610"/>
      <c r="CL31" s="610"/>
      <c r="CM31" s="610"/>
      <c r="CN31" s="610"/>
      <c r="CO31" s="610"/>
      <c r="CP31" s="610"/>
      <c r="CQ31" s="611"/>
      <c r="CR31" s="595">
        <v>42762</v>
      </c>
      <c r="CS31" s="627"/>
      <c r="CT31" s="627"/>
      <c r="CU31" s="627"/>
      <c r="CV31" s="627"/>
      <c r="CW31" s="627"/>
      <c r="CX31" s="627"/>
      <c r="CY31" s="628"/>
      <c r="CZ31" s="629">
        <v>0.7</v>
      </c>
      <c r="DA31" s="630"/>
      <c r="DB31" s="630"/>
      <c r="DC31" s="631"/>
      <c r="DD31" s="604">
        <v>42762</v>
      </c>
      <c r="DE31" s="627"/>
      <c r="DF31" s="627"/>
      <c r="DG31" s="627"/>
      <c r="DH31" s="627"/>
      <c r="DI31" s="627"/>
      <c r="DJ31" s="627"/>
      <c r="DK31" s="628"/>
      <c r="DL31" s="604">
        <v>42762</v>
      </c>
      <c r="DM31" s="627"/>
      <c r="DN31" s="627"/>
      <c r="DO31" s="627"/>
      <c r="DP31" s="627"/>
      <c r="DQ31" s="627"/>
      <c r="DR31" s="627"/>
      <c r="DS31" s="627"/>
      <c r="DT31" s="627"/>
      <c r="DU31" s="627"/>
      <c r="DV31" s="628"/>
      <c r="DW31" s="600">
        <v>1.3</v>
      </c>
      <c r="DX31" s="625"/>
      <c r="DY31" s="625"/>
      <c r="DZ31" s="625"/>
      <c r="EA31" s="625"/>
      <c r="EB31" s="625"/>
      <c r="EC31" s="626"/>
    </row>
    <row r="32" spans="2:133" ht="11.25" customHeight="1">
      <c r="B32" s="592" t="s">
        <v>298</v>
      </c>
      <c r="C32" s="593"/>
      <c r="D32" s="593"/>
      <c r="E32" s="593"/>
      <c r="F32" s="593"/>
      <c r="G32" s="593"/>
      <c r="H32" s="593"/>
      <c r="I32" s="593"/>
      <c r="J32" s="593"/>
      <c r="K32" s="593"/>
      <c r="L32" s="593"/>
      <c r="M32" s="593"/>
      <c r="N32" s="593"/>
      <c r="O32" s="593"/>
      <c r="P32" s="593"/>
      <c r="Q32" s="594"/>
      <c r="R32" s="595">
        <v>56009</v>
      </c>
      <c r="S32" s="596"/>
      <c r="T32" s="596"/>
      <c r="U32" s="596"/>
      <c r="V32" s="596"/>
      <c r="W32" s="596"/>
      <c r="X32" s="596"/>
      <c r="Y32" s="597"/>
      <c r="Z32" s="598">
        <v>0.8</v>
      </c>
      <c r="AA32" s="598"/>
      <c r="AB32" s="598"/>
      <c r="AC32" s="598"/>
      <c r="AD32" s="599">
        <v>1459</v>
      </c>
      <c r="AE32" s="599"/>
      <c r="AF32" s="599"/>
      <c r="AG32" s="599"/>
      <c r="AH32" s="599"/>
      <c r="AI32" s="599"/>
      <c r="AJ32" s="599"/>
      <c r="AK32" s="599"/>
      <c r="AL32" s="600">
        <v>0</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96</v>
      </c>
      <c r="BH32" s="663"/>
      <c r="BI32" s="663"/>
      <c r="BJ32" s="663"/>
      <c r="BK32" s="663"/>
      <c r="BL32" s="663"/>
      <c r="BM32" s="664">
        <v>88.2</v>
      </c>
      <c r="BN32" s="663"/>
      <c r="BO32" s="663"/>
      <c r="BP32" s="663"/>
      <c r="BQ32" s="665"/>
      <c r="BR32" s="662">
        <v>96.5</v>
      </c>
      <c r="BS32" s="663"/>
      <c r="BT32" s="663"/>
      <c r="BU32" s="663"/>
      <c r="BV32" s="663"/>
      <c r="BW32" s="663"/>
      <c r="BX32" s="664">
        <v>87.4</v>
      </c>
      <c r="BY32" s="663"/>
      <c r="BZ32" s="663"/>
      <c r="CA32" s="663"/>
      <c r="CB32" s="665"/>
      <c r="CD32" s="660"/>
      <c r="CE32" s="661"/>
      <c r="CF32" s="609" t="s">
        <v>300</v>
      </c>
      <c r="CG32" s="610"/>
      <c r="CH32" s="610"/>
      <c r="CI32" s="610"/>
      <c r="CJ32" s="610"/>
      <c r="CK32" s="610"/>
      <c r="CL32" s="610"/>
      <c r="CM32" s="610"/>
      <c r="CN32" s="610"/>
      <c r="CO32" s="610"/>
      <c r="CP32" s="610"/>
      <c r="CQ32" s="611"/>
      <c r="CR32" s="595" t="s">
        <v>112</v>
      </c>
      <c r="CS32" s="596"/>
      <c r="CT32" s="596"/>
      <c r="CU32" s="596"/>
      <c r="CV32" s="596"/>
      <c r="CW32" s="596"/>
      <c r="CX32" s="596"/>
      <c r="CY32" s="597"/>
      <c r="CZ32" s="629" t="s">
        <v>112</v>
      </c>
      <c r="DA32" s="630"/>
      <c r="DB32" s="630"/>
      <c r="DC32" s="631"/>
      <c r="DD32" s="604" t="s">
        <v>112</v>
      </c>
      <c r="DE32" s="596"/>
      <c r="DF32" s="596"/>
      <c r="DG32" s="596"/>
      <c r="DH32" s="596"/>
      <c r="DI32" s="596"/>
      <c r="DJ32" s="596"/>
      <c r="DK32" s="597"/>
      <c r="DL32" s="604" t="s">
        <v>112</v>
      </c>
      <c r="DM32" s="596"/>
      <c r="DN32" s="596"/>
      <c r="DO32" s="596"/>
      <c r="DP32" s="596"/>
      <c r="DQ32" s="596"/>
      <c r="DR32" s="596"/>
      <c r="DS32" s="596"/>
      <c r="DT32" s="596"/>
      <c r="DU32" s="596"/>
      <c r="DV32" s="597"/>
      <c r="DW32" s="600" t="s">
        <v>112</v>
      </c>
      <c r="DX32" s="625"/>
      <c r="DY32" s="625"/>
      <c r="DZ32" s="625"/>
      <c r="EA32" s="625"/>
      <c r="EB32" s="625"/>
      <c r="EC32" s="626"/>
    </row>
    <row r="33" spans="2:133" ht="11.25" customHeight="1">
      <c r="B33" s="592" t="s">
        <v>301</v>
      </c>
      <c r="C33" s="593"/>
      <c r="D33" s="593"/>
      <c r="E33" s="593"/>
      <c r="F33" s="593"/>
      <c r="G33" s="593"/>
      <c r="H33" s="593"/>
      <c r="I33" s="593"/>
      <c r="J33" s="593"/>
      <c r="K33" s="593"/>
      <c r="L33" s="593"/>
      <c r="M33" s="593"/>
      <c r="N33" s="593"/>
      <c r="O33" s="593"/>
      <c r="P33" s="593"/>
      <c r="Q33" s="594"/>
      <c r="R33" s="595">
        <v>642758</v>
      </c>
      <c r="S33" s="596"/>
      <c r="T33" s="596"/>
      <c r="U33" s="596"/>
      <c r="V33" s="596"/>
      <c r="W33" s="596"/>
      <c r="X33" s="596"/>
      <c r="Y33" s="597"/>
      <c r="Z33" s="598">
        <v>9.6</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2861760</v>
      </c>
      <c r="CS33" s="627"/>
      <c r="CT33" s="627"/>
      <c r="CU33" s="627"/>
      <c r="CV33" s="627"/>
      <c r="CW33" s="627"/>
      <c r="CX33" s="627"/>
      <c r="CY33" s="628"/>
      <c r="CZ33" s="629">
        <v>45.9</v>
      </c>
      <c r="DA33" s="630"/>
      <c r="DB33" s="630"/>
      <c r="DC33" s="631"/>
      <c r="DD33" s="604">
        <v>1943422</v>
      </c>
      <c r="DE33" s="627"/>
      <c r="DF33" s="627"/>
      <c r="DG33" s="627"/>
      <c r="DH33" s="627"/>
      <c r="DI33" s="627"/>
      <c r="DJ33" s="627"/>
      <c r="DK33" s="628"/>
      <c r="DL33" s="604">
        <v>1023483</v>
      </c>
      <c r="DM33" s="627"/>
      <c r="DN33" s="627"/>
      <c r="DO33" s="627"/>
      <c r="DP33" s="627"/>
      <c r="DQ33" s="627"/>
      <c r="DR33" s="627"/>
      <c r="DS33" s="627"/>
      <c r="DT33" s="627"/>
      <c r="DU33" s="627"/>
      <c r="DV33" s="628"/>
      <c r="DW33" s="600">
        <v>32</v>
      </c>
      <c r="DX33" s="625"/>
      <c r="DY33" s="625"/>
      <c r="DZ33" s="625"/>
      <c r="EA33" s="625"/>
      <c r="EB33" s="625"/>
      <c r="EC33" s="626"/>
    </row>
    <row r="34" spans="2:133" ht="11.25" customHeight="1">
      <c r="B34" s="592" t="s">
        <v>303</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1363973</v>
      </c>
      <c r="CS34" s="596"/>
      <c r="CT34" s="596"/>
      <c r="CU34" s="596"/>
      <c r="CV34" s="596"/>
      <c r="CW34" s="596"/>
      <c r="CX34" s="596"/>
      <c r="CY34" s="597"/>
      <c r="CZ34" s="629">
        <v>21.9</v>
      </c>
      <c r="DA34" s="630"/>
      <c r="DB34" s="630"/>
      <c r="DC34" s="631"/>
      <c r="DD34" s="604">
        <v>840224</v>
      </c>
      <c r="DE34" s="596"/>
      <c r="DF34" s="596"/>
      <c r="DG34" s="596"/>
      <c r="DH34" s="596"/>
      <c r="DI34" s="596"/>
      <c r="DJ34" s="596"/>
      <c r="DK34" s="597"/>
      <c r="DL34" s="604">
        <v>767328</v>
      </c>
      <c r="DM34" s="596"/>
      <c r="DN34" s="596"/>
      <c r="DO34" s="596"/>
      <c r="DP34" s="596"/>
      <c r="DQ34" s="596"/>
      <c r="DR34" s="596"/>
      <c r="DS34" s="596"/>
      <c r="DT34" s="596"/>
      <c r="DU34" s="596"/>
      <c r="DV34" s="597"/>
      <c r="DW34" s="600">
        <v>24</v>
      </c>
      <c r="DX34" s="625"/>
      <c r="DY34" s="625"/>
      <c r="DZ34" s="625"/>
      <c r="EA34" s="625"/>
      <c r="EB34" s="625"/>
      <c r="EC34" s="626"/>
    </row>
    <row r="35" spans="2:133" ht="11.25" customHeight="1">
      <c r="B35" s="592" t="s">
        <v>307</v>
      </c>
      <c r="C35" s="593"/>
      <c r="D35" s="593"/>
      <c r="E35" s="593"/>
      <c r="F35" s="593"/>
      <c r="G35" s="593"/>
      <c r="H35" s="593"/>
      <c r="I35" s="593"/>
      <c r="J35" s="593"/>
      <c r="K35" s="593"/>
      <c r="L35" s="593"/>
      <c r="M35" s="593"/>
      <c r="N35" s="593"/>
      <c r="O35" s="593"/>
      <c r="P35" s="593"/>
      <c r="Q35" s="594"/>
      <c r="R35" s="595">
        <v>122458</v>
      </c>
      <c r="S35" s="596"/>
      <c r="T35" s="596"/>
      <c r="U35" s="596"/>
      <c r="V35" s="596"/>
      <c r="W35" s="596"/>
      <c r="X35" s="596"/>
      <c r="Y35" s="597"/>
      <c r="Z35" s="598">
        <v>1.8</v>
      </c>
      <c r="AA35" s="598"/>
      <c r="AB35" s="598"/>
      <c r="AC35" s="598"/>
      <c r="AD35" s="599" t="s">
        <v>112</v>
      </c>
      <c r="AE35" s="599"/>
      <c r="AF35" s="599"/>
      <c r="AG35" s="599"/>
      <c r="AH35" s="599"/>
      <c r="AI35" s="599"/>
      <c r="AJ35" s="599"/>
      <c r="AK35" s="599"/>
      <c r="AL35" s="600" t="s">
        <v>112</v>
      </c>
      <c r="AM35" s="601"/>
      <c r="AN35" s="601"/>
      <c r="AO35" s="602"/>
      <c r="AP35" s="188"/>
      <c r="AQ35" s="606" t="s">
        <v>308</v>
      </c>
      <c r="AR35" s="607"/>
      <c r="AS35" s="607"/>
      <c r="AT35" s="607"/>
      <c r="AU35" s="607"/>
      <c r="AV35" s="607"/>
      <c r="AW35" s="607"/>
      <c r="AX35" s="607"/>
      <c r="AY35" s="608"/>
      <c r="AZ35" s="584">
        <v>391196</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51436</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39322</v>
      </c>
      <c r="CS35" s="627"/>
      <c r="CT35" s="627"/>
      <c r="CU35" s="627"/>
      <c r="CV35" s="627"/>
      <c r="CW35" s="627"/>
      <c r="CX35" s="627"/>
      <c r="CY35" s="628"/>
      <c r="CZ35" s="629">
        <v>0.6</v>
      </c>
      <c r="DA35" s="630"/>
      <c r="DB35" s="630"/>
      <c r="DC35" s="631"/>
      <c r="DD35" s="604">
        <v>28203</v>
      </c>
      <c r="DE35" s="627"/>
      <c r="DF35" s="627"/>
      <c r="DG35" s="627"/>
      <c r="DH35" s="627"/>
      <c r="DI35" s="627"/>
      <c r="DJ35" s="627"/>
      <c r="DK35" s="628"/>
      <c r="DL35" s="604">
        <v>28000</v>
      </c>
      <c r="DM35" s="627"/>
      <c r="DN35" s="627"/>
      <c r="DO35" s="627"/>
      <c r="DP35" s="627"/>
      <c r="DQ35" s="627"/>
      <c r="DR35" s="627"/>
      <c r="DS35" s="627"/>
      <c r="DT35" s="627"/>
      <c r="DU35" s="627"/>
      <c r="DV35" s="628"/>
      <c r="DW35" s="600">
        <v>0.9</v>
      </c>
      <c r="DX35" s="625"/>
      <c r="DY35" s="625"/>
      <c r="DZ35" s="625"/>
      <c r="EA35" s="625"/>
      <c r="EB35" s="625"/>
      <c r="EC35" s="626"/>
    </row>
    <row r="36" spans="2:133" ht="11.25" customHeight="1">
      <c r="B36" s="638" t="s">
        <v>311</v>
      </c>
      <c r="C36" s="639"/>
      <c r="D36" s="639"/>
      <c r="E36" s="639"/>
      <c r="F36" s="639"/>
      <c r="G36" s="639"/>
      <c r="H36" s="639"/>
      <c r="I36" s="639"/>
      <c r="J36" s="639"/>
      <c r="K36" s="639"/>
      <c r="L36" s="639"/>
      <c r="M36" s="639"/>
      <c r="N36" s="639"/>
      <c r="O36" s="639"/>
      <c r="P36" s="639"/>
      <c r="Q36" s="640"/>
      <c r="R36" s="667">
        <v>6705733</v>
      </c>
      <c r="S36" s="668"/>
      <c r="T36" s="668"/>
      <c r="U36" s="668"/>
      <c r="V36" s="668"/>
      <c r="W36" s="668"/>
      <c r="X36" s="668"/>
      <c r="Y36" s="669"/>
      <c r="Z36" s="670">
        <v>100</v>
      </c>
      <c r="AA36" s="670"/>
      <c r="AB36" s="670"/>
      <c r="AC36" s="670"/>
      <c r="AD36" s="671">
        <v>3080300</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87240</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34975</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414580</v>
      </c>
      <c r="CS36" s="596"/>
      <c r="CT36" s="596"/>
      <c r="CU36" s="596"/>
      <c r="CV36" s="596"/>
      <c r="CW36" s="596"/>
      <c r="CX36" s="596"/>
      <c r="CY36" s="597"/>
      <c r="CZ36" s="629">
        <v>6.7</v>
      </c>
      <c r="DA36" s="630"/>
      <c r="DB36" s="630"/>
      <c r="DC36" s="631"/>
      <c r="DD36" s="604">
        <v>199670</v>
      </c>
      <c r="DE36" s="596"/>
      <c r="DF36" s="596"/>
      <c r="DG36" s="596"/>
      <c r="DH36" s="596"/>
      <c r="DI36" s="596"/>
      <c r="DJ36" s="596"/>
      <c r="DK36" s="597"/>
      <c r="DL36" s="604">
        <v>124847</v>
      </c>
      <c r="DM36" s="596"/>
      <c r="DN36" s="596"/>
      <c r="DO36" s="596"/>
      <c r="DP36" s="596"/>
      <c r="DQ36" s="596"/>
      <c r="DR36" s="596"/>
      <c r="DS36" s="596"/>
      <c r="DT36" s="596"/>
      <c r="DU36" s="596"/>
      <c r="DV36" s="597"/>
      <c r="DW36" s="600">
        <v>3.9</v>
      </c>
      <c r="DX36" s="625"/>
      <c r="DY36" s="625"/>
      <c r="DZ36" s="625"/>
      <c r="EA36" s="625"/>
      <c r="EB36" s="625"/>
      <c r="EC36" s="626"/>
    </row>
    <row r="37" spans="2:133" ht="11.25" customHeight="1">
      <c r="AQ37" s="674" t="s">
        <v>315</v>
      </c>
      <c r="AR37" s="675"/>
      <c r="AS37" s="675"/>
      <c r="AT37" s="675"/>
      <c r="AU37" s="675"/>
      <c r="AV37" s="675"/>
      <c r="AW37" s="675"/>
      <c r="AX37" s="675"/>
      <c r="AY37" s="676"/>
      <c r="AZ37" s="595">
        <v>24148</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1126</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12285</v>
      </c>
      <c r="CS37" s="627"/>
      <c r="CT37" s="627"/>
      <c r="CU37" s="627"/>
      <c r="CV37" s="627"/>
      <c r="CW37" s="627"/>
      <c r="CX37" s="627"/>
      <c r="CY37" s="628"/>
      <c r="CZ37" s="629">
        <v>0.2</v>
      </c>
      <c r="DA37" s="630"/>
      <c r="DB37" s="630"/>
      <c r="DC37" s="631"/>
      <c r="DD37" s="604">
        <v>12285</v>
      </c>
      <c r="DE37" s="627"/>
      <c r="DF37" s="627"/>
      <c r="DG37" s="627"/>
      <c r="DH37" s="627"/>
      <c r="DI37" s="627"/>
      <c r="DJ37" s="627"/>
      <c r="DK37" s="628"/>
      <c r="DL37" s="604">
        <v>12285</v>
      </c>
      <c r="DM37" s="627"/>
      <c r="DN37" s="627"/>
      <c r="DO37" s="627"/>
      <c r="DP37" s="627"/>
      <c r="DQ37" s="627"/>
      <c r="DR37" s="627"/>
      <c r="DS37" s="627"/>
      <c r="DT37" s="627"/>
      <c r="DU37" s="627"/>
      <c r="DV37" s="628"/>
      <c r="DW37" s="600">
        <v>0.4</v>
      </c>
      <c r="DX37" s="625"/>
      <c r="DY37" s="625"/>
      <c r="DZ37" s="625"/>
      <c r="EA37" s="625"/>
      <c r="EB37" s="625"/>
      <c r="EC37" s="626"/>
    </row>
    <row r="38" spans="2:133" ht="11.25" customHeight="1">
      <c r="AQ38" s="674" t="s">
        <v>318</v>
      </c>
      <c r="AR38" s="675"/>
      <c r="AS38" s="675"/>
      <c r="AT38" s="675"/>
      <c r="AU38" s="675"/>
      <c r="AV38" s="675"/>
      <c r="AW38" s="675"/>
      <c r="AX38" s="675"/>
      <c r="AY38" s="676"/>
      <c r="AZ38" s="595" t="s">
        <v>319</v>
      </c>
      <c r="BA38" s="596"/>
      <c r="BB38" s="596"/>
      <c r="BC38" s="596"/>
      <c r="BD38" s="627"/>
      <c r="BE38" s="627"/>
      <c r="BF38" s="652"/>
      <c r="BG38" s="609" t="s">
        <v>320</v>
      </c>
      <c r="BH38" s="610"/>
      <c r="BI38" s="610"/>
      <c r="BJ38" s="610"/>
      <c r="BK38" s="610"/>
      <c r="BL38" s="610"/>
      <c r="BM38" s="610"/>
      <c r="BN38" s="610"/>
      <c r="BO38" s="610"/>
      <c r="BP38" s="610"/>
      <c r="BQ38" s="610"/>
      <c r="BR38" s="610"/>
      <c r="BS38" s="610"/>
      <c r="BT38" s="610"/>
      <c r="BU38" s="611"/>
      <c r="BV38" s="595">
        <v>1987</v>
      </c>
      <c r="BW38" s="596"/>
      <c r="BX38" s="596"/>
      <c r="BY38" s="596"/>
      <c r="BZ38" s="596"/>
      <c r="CA38" s="596"/>
      <c r="CB38" s="605"/>
      <c r="CD38" s="609" t="s">
        <v>321</v>
      </c>
      <c r="CE38" s="610"/>
      <c r="CF38" s="610"/>
      <c r="CG38" s="610"/>
      <c r="CH38" s="610"/>
      <c r="CI38" s="610"/>
      <c r="CJ38" s="610"/>
      <c r="CK38" s="610"/>
      <c r="CL38" s="610"/>
      <c r="CM38" s="610"/>
      <c r="CN38" s="610"/>
      <c r="CO38" s="610"/>
      <c r="CP38" s="610"/>
      <c r="CQ38" s="611"/>
      <c r="CR38" s="595">
        <v>391196</v>
      </c>
      <c r="CS38" s="596"/>
      <c r="CT38" s="596"/>
      <c r="CU38" s="596"/>
      <c r="CV38" s="596"/>
      <c r="CW38" s="596"/>
      <c r="CX38" s="596"/>
      <c r="CY38" s="597"/>
      <c r="CZ38" s="629">
        <v>6.3</v>
      </c>
      <c r="DA38" s="630"/>
      <c r="DB38" s="630"/>
      <c r="DC38" s="631"/>
      <c r="DD38" s="604">
        <v>348790</v>
      </c>
      <c r="DE38" s="596"/>
      <c r="DF38" s="596"/>
      <c r="DG38" s="596"/>
      <c r="DH38" s="596"/>
      <c r="DI38" s="596"/>
      <c r="DJ38" s="596"/>
      <c r="DK38" s="597"/>
      <c r="DL38" s="604">
        <v>96308</v>
      </c>
      <c r="DM38" s="596"/>
      <c r="DN38" s="596"/>
      <c r="DO38" s="596"/>
      <c r="DP38" s="596"/>
      <c r="DQ38" s="596"/>
      <c r="DR38" s="596"/>
      <c r="DS38" s="596"/>
      <c r="DT38" s="596"/>
      <c r="DU38" s="596"/>
      <c r="DV38" s="597"/>
      <c r="DW38" s="600">
        <v>3</v>
      </c>
      <c r="DX38" s="625"/>
      <c r="DY38" s="625"/>
      <c r="DZ38" s="625"/>
      <c r="EA38" s="625"/>
      <c r="EB38" s="625"/>
      <c r="EC38" s="626"/>
    </row>
    <row r="39" spans="2:133" ht="11.25" customHeight="1">
      <c r="AQ39" s="674" t="s">
        <v>322</v>
      </c>
      <c r="AR39" s="675"/>
      <c r="AS39" s="675"/>
      <c r="AT39" s="675"/>
      <c r="AU39" s="675"/>
      <c r="AV39" s="675"/>
      <c r="AW39" s="675"/>
      <c r="AX39" s="675"/>
      <c r="AY39" s="676"/>
      <c r="AZ39" s="595" t="s">
        <v>319</v>
      </c>
      <c r="BA39" s="596"/>
      <c r="BB39" s="596"/>
      <c r="BC39" s="596"/>
      <c r="BD39" s="627"/>
      <c r="BE39" s="627"/>
      <c r="BF39" s="652"/>
      <c r="BG39" s="680" t="s">
        <v>323</v>
      </c>
      <c r="BH39" s="681"/>
      <c r="BI39" s="681"/>
      <c r="BJ39" s="681"/>
      <c r="BK39" s="681"/>
      <c r="BL39" s="189"/>
      <c r="BM39" s="610" t="s">
        <v>324</v>
      </c>
      <c r="BN39" s="610"/>
      <c r="BO39" s="610"/>
      <c r="BP39" s="610"/>
      <c r="BQ39" s="610"/>
      <c r="BR39" s="610"/>
      <c r="BS39" s="610"/>
      <c r="BT39" s="610"/>
      <c r="BU39" s="611"/>
      <c r="BV39" s="595">
        <v>69</v>
      </c>
      <c r="BW39" s="596"/>
      <c r="BX39" s="596"/>
      <c r="BY39" s="596"/>
      <c r="BZ39" s="596"/>
      <c r="CA39" s="596"/>
      <c r="CB39" s="605"/>
      <c r="CD39" s="609" t="s">
        <v>325</v>
      </c>
      <c r="CE39" s="610"/>
      <c r="CF39" s="610"/>
      <c r="CG39" s="610"/>
      <c r="CH39" s="610"/>
      <c r="CI39" s="610"/>
      <c r="CJ39" s="610"/>
      <c r="CK39" s="610"/>
      <c r="CL39" s="610"/>
      <c r="CM39" s="610"/>
      <c r="CN39" s="610"/>
      <c r="CO39" s="610"/>
      <c r="CP39" s="610"/>
      <c r="CQ39" s="611"/>
      <c r="CR39" s="595">
        <v>645689</v>
      </c>
      <c r="CS39" s="627"/>
      <c r="CT39" s="627"/>
      <c r="CU39" s="627"/>
      <c r="CV39" s="627"/>
      <c r="CW39" s="627"/>
      <c r="CX39" s="627"/>
      <c r="CY39" s="628"/>
      <c r="CZ39" s="629">
        <v>10.4</v>
      </c>
      <c r="DA39" s="630"/>
      <c r="DB39" s="630"/>
      <c r="DC39" s="631"/>
      <c r="DD39" s="604">
        <v>519535</v>
      </c>
      <c r="DE39" s="627"/>
      <c r="DF39" s="627"/>
      <c r="DG39" s="627"/>
      <c r="DH39" s="627"/>
      <c r="DI39" s="627"/>
      <c r="DJ39" s="627"/>
      <c r="DK39" s="628"/>
      <c r="DL39" s="604" t="s">
        <v>319</v>
      </c>
      <c r="DM39" s="627"/>
      <c r="DN39" s="627"/>
      <c r="DO39" s="627"/>
      <c r="DP39" s="627"/>
      <c r="DQ39" s="627"/>
      <c r="DR39" s="627"/>
      <c r="DS39" s="627"/>
      <c r="DT39" s="627"/>
      <c r="DU39" s="627"/>
      <c r="DV39" s="628"/>
      <c r="DW39" s="600" t="s">
        <v>319</v>
      </c>
      <c r="DX39" s="625"/>
      <c r="DY39" s="625"/>
      <c r="DZ39" s="625"/>
      <c r="EA39" s="625"/>
      <c r="EB39" s="625"/>
      <c r="EC39" s="62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91922</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117</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7000</v>
      </c>
      <c r="CS40" s="596"/>
      <c r="CT40" s="596"/>
      <c r="CU40" s="596"/>
      <c r="CV40" s="596"/>
      <c r="CW40" s="596"/>
      <c r="CX40" s="596"/>
      <c r="CY40" s="597"/>
      <c r="CZ40" s="629">
        <v>0.1</v>
      </c>
      <c r="DA40" s="630"/>
      <c r="DB40" s="630"/>
      <c r="DC40" s="631"/>
      <c r="DD40" s="604">
        <v>7000</v>
      </c>
      <c r="DE40" s="596"/>
      <c r="DF40" s="596"/>
      <c r="DG40" s="596"/>
      <c r="DH40" s="596"/>
      <c r="DI40" s="596"/>
      <c r="DJ40" s="596"/>
      <c r="DK40" s="597"/>
      <c r="DL40" s="604">
        <v>7000</v>
      </c>
      <c r="DM40" s="596"/>
      <c r="DN40" s="596"/>
      <c r="DO40" s="596"/>
      <c r="DP40" s="596"/>
      <c r="DQ40" s="596"/>
      <c r="DR40" s="596"/>
      <c r="DS40" s="596"/>
      <c r="DT40" s="596"/>
      <c r="DU40" s="596"/>
      <c r="DV40" s="597"/>
      <c r="DW40" s="600">
        <v>0.2</v>
      </c>
      <c r="DX40" s="625"/>
      <c r="DY40" s="625"/>
      <c r="DZ40" s="625"/>
      <c r="EA40" s="625"/>
      <c r="EB40" s="625"/>
      <c r="EC40" s="62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187886</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v>171</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27"/>
      <c r="CT41" s="627"/>
      <c r="CU41" s="627"/>
      <c r="CV41" s="627"/>
      <c r="CW41" s="627"/>
      <c r="CX41" s="627"/>
      <c r="CY41" s="628"/>
      <c r="CZ41" s="629" t="s">
        <v>332</v>
      </c>
      <c r="DA41" s="630"/>
      <c r="DB41" s="630"/>
      <c r="DC41" s="631"/>
      <c r="DD41" s="604" t="s">
        <v>332</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1626607</v>
      </c>
      <c r="CS42" s="596"/>
      <c r="CT42" s="596"/>
      <c r="CU42" s="596"/>
      <c r="CV42" s="596"/>
      <c r="CW42" s="596"/>
      <c r="CX42" s="596"/>
      <c r="CY42" s="597"/>
      <c r="CZ42" s="629">
        <v>26.1</v>
      </c>
      <c r="DA42" s="678"/>
      <c r="DB42" s="678"/>
      <c r="DC42" s="679"/>
      <c r="DD42" s="604">
        <v>118972</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t="s">
        <v>112</v>
      </c>
      <c r="CS43" s="627"/>
      <c r="CT43" s="627"/>
      <c r="CU43" s="627"/>
      <c r="CV43" s="627"/>
      <c r="CW43" s="627"/>
      <c r="CX43" s="627"/>
      <c r="CY43" s="628"/>
      <c r="CZ43" s="629" t="s">
        <v>112</v>
      </c>
      <c r="DA43" s="630"/>
      <c r="DB43" s="630"/>
      <c r="DC43" s="631"/>
      <c r="DD43" s="604" t="s">
        <v>112</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337</v>
      </c>
      <c r="CD44" s="701" t="s">
        <v>289</v>
      </c>
      <c r="CE44" s="702"/>
      <c r="CF44" s="592" t="s">
        <v>338</v>
      </c>
      <c r="CG44" s="593"/>
      <c r="CH44" s="593"/>
      <c r="CI44" s="593"/>
      <c r="CJ44" s="593"/>
      <c r="CK44" s="593"/>
      <c r="CL44" s="593"/>
      <c r="CM44" s="593"/>
      <c r="CN44" s="593"/>
      <c r="CO44" s="593"/>
      <c r="CP44" s="593"/>
      <c r="CQ44" s="594"/>
      <c r="CR44" s="595">
        <v>1624913</v>
      </c>
      <c r="CS44" s="596"/>
      <c r="CT44" s="596"/>
      <c r="CU44" s="596"/>
      <c r="CV44" s="596"/>
      <c r="CW44" s="596"/>
      <c r="CX44" s="596"/>
      <c r="CY44" s="597"/>
      <c r="CZ44" s="629">
        <v>26.1</v>
      </c>
      <c r="DA44" s="678"/>
      <c r="DB44" s="678"/>
      <c r="DC44" s="679"/>
      <c r="DD44" s="604">
        <v>118278</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339</v>
      </c>
      <c r="CG45" s="593"/>
      <c r="CH45" s="593"/>
      <c r="CI45" s="593"/>
      <c r="CJ45" s="593"/>
      <c r="CK45" s="593"/>
      <c r="CL45" s="593"/>
      <c r="CM45" s="593"/>
      <c r="CN45" s="593"/>
      <c r="CO45" s="593"/>
      <c r="CP45" s="593"/>
      <c r="CQ45" s="594"/>
      <c r="CR45" s="595">
        <v>1218803</v>
      </c>
      <c r="CS45" s="627"/>
      <c r="CT45" s="627"/>
      <c r="CU45" s="627"/>
      <c r="CV45" s="627"/>
      <c r="CW45" s="627"/>
      <c r="CX45" s="627"/>
      <c r="CY45" s="628"/>
      <c r="CZ45" s="629">
        <v>19.600000000000001</v>
      </c>
      <c r="DA45" s="630"/>
      <c r="DB45" s="630"/>
      <c r="DC45" s="631"/>
      <c r="DD45" s="604">
        <v>40699</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340</v>
      </c>
      <c r="CG46" s="593"/>
      <c r="CH46" s="593"/>
      <c r="CI46" s="593"/>
      <c r="CJ46" s="593"/>
      <c r="CK46" s="593"/>
      <c r="CL46" s="593"/>
      <c r="CM46" s="593"/>
      <c r="CN46" s="593"/>
      <c r="CO46" s="593"/>
      <c r="CP46" s="593"/>
      <c r="CQ46" s="594"/>
      <c r="CR46" s="595">
        <v>381637</v>
      </c>
      <c r="CS46" s="596"/>
      <c r="CT46" s="596"/>
      <c r="CU46" s="596"/>
      <c r="CV46" s="596"/>
      <c r="CW46" s="596"/>
      <c r="CX46" s="596"/>
      <c r="CY46" s="597"/>
      <c r="CZ46" s="629">
        <v>6.1</v>
      </c>
      <c r="DA46" s="678"/>
      <c r="DB46" s="678"/>
      <c r="DC46" s="679"/>
      <c r="DD46" s="604">
        <v>77521</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341</v>
      </c>
      <c r="CG47" s="593"/>
      <c r="CH47" s="593"/>
      <c r="CI47" s="593"/>
      <c r="CJ47" s="593"/>
      <c r="CK47" s="593"/>
      <c r="CL47" s="593"/>
      <c r="CM47" s="593"/>
      <c r="CN47" s="593"/>
      <c r="CO47" s="593"/>
      <c r="CP47" s="593"/>
      <c r="CQ47" s="594"/>
      <c r="CR47" s="595">
        <v>1694</v>
      </c>
      <c r="CS47" s="627"/>
      <c r="CT47" s="627"/>
      <c r="CU47" s="627"/>
      <c r="CV47" s="627"/>
      <c r="CW47" s="627"/>
      <c r="CX47" s="627"/>
      <c r="CY47" s="628"/>
      <c r="CZ47" s="629">
        <v>0</v>
      </c>
      <c r="DA47" s="630"/>
      <c r="DB47" s="630"/>
      <c r="DC47" s="631"/>
      <c r="DD47" s="604">
        <v>694</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342</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343</v>
      </c>
      <c r="CE49" s="639"/>
      <c r="CF49" s="639"/>
      <c r="CG49" s="639"/>
      <c r="CH49" s="639"/>
      <c r="CI49" s="639"/>
      <c r="CJ49" s="639"/>
      <c r="CK49" s="639"/>
      <c r="CL49" s="639"/>
      <c r="CM49" s="639"/>
      <c r="CN49" s="639"/>
      <c r="CO49" s="639"/>
      <c r="CP49" s="639"/>
      <c r="CQ49" s="640"/>
      <c r="CR49" s="667">
        <v>6230055</v>
      </c>
      <c r="CS49" s="663"/>
      <c r="CT49" s="663"/>
      <c r="CU49" s="663"/>
      <c r="CV49" s="663"/>
      <c r="CW49" s="663"/>
      <c r="CX49" s="663"/>
      <c r="CY49" s="690"/>
      <c r="CZ49" s="691">
        <v>100</v>
      </c>
      <c r="DA49" s="692"/>
      <c r="DB49" s="692"/>
      <c r="DC49" s="693"/>
      <c r="DD49" s="694">
        <v>3483719</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 zoomScale="70" zoomScaleNormal="25" zoomScaleSheetLayoutView="70" workbookViewId="0">
      <selection activeCell="CH8" sqref="CH8:CL8"/>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366</v>
      </c>
      <c r="C7" s="722"/>
      <c r="D7" s="722"/>
      <c r="E7" s="722"/>
      <c r="F7" s="722"/>
      <c r="G7" s="722"/>
      <c r="H7" s="722"/>
      <c r="I7" s="722"/>
      <c r="J7" s="722"/>
      <c r="K7" s="722"/>
      <c r="L7" s="722"/>
      <c r="M7" s="722"/>
      <c r="N7" s="722"/>
      <c r="O7" s="722"/>
      <c r="P7" s="723"/>
      <c r="Q7" s="724">
        <v>6706</v>
      </c>
      <c r="R7" s="725"/>
      <c r="S7" s="725"/>
      <c r="T7" s="725"/>
      <c r="U7" s="725"/>
      <c r="V7" s="725">
        <v>6230</v>
      </c>
      <c r="W7" s="725"/>
      <c r="X7" s="725"/>
      <c r="Y7" s="725"/>
      <c r="Z7" s="725"/>
      <c r="AA7" s="725">
        <v>476</v>
      </c>
      <c r="AB7" s="725"/>
      <c r="AC7" s="725"/>
      <c r="AD7" s="725"/>
      <c r="AE7" s="726"/>
      <c r="AF7" s="727">
        <v>359</v>
      </c>
      <c r="AG7" s="728"/>
      <c r="AH7" s="728"/>
      <c r="AI7" s="728"/>
      <c r="AJ7" s="729"/>
      <c r="AK7" s="764">
        <v>163</v>
      </c>
      <c r="AL7" s="765"/>
      <c r="AM7" s="765"/>
      <c r="AN7" s="765"/>
      <c r="AO7" s="765"/>
      <c r="AP7" s="765">
        <v>6302</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537</v>
      </c>
      <c r="BT7" s="769"/>
      <c r="BU7" s="769"/>
      <c r="BV7" s="769"/>
      <c r="BW7" s="769"/>
      <c r="BX7" s="769"/>
      <c r="BY7" s="769"/>
      <c r="BZ7" s="769"/>
      <c r="CA7" s="769"/>
      <c r="CB7" s="769"/>
      <c r="CC7" s="769"/>
      <c r="CD7" s="769"/>
      <c r="CE7" s="769"/>
      <c r="CF7" s="769"/>
      <c r="CG7" s="770"/>
      <c r="CH7" s="761">
        <v>0</v>
      </c>
      <c r="CI7" s="762"/>
      <c r="CJ7" s="762"/>
      <c r="CK7" s="762"/>
      <c r="CL7" s="763"/>
      <c r="CM7" s="761">
        <v>11</v>
      </c>
      <c r="CN7" s="762"/>
      <c r="CO7" s="762"/>
      <c r="CP7" s="762"/>
      <c r="CQ7" s="763"/>
      <c r="CR7" s="761">
        <v>6</v>
      </c>
      <c r="CS7" s="762"/>
      <c r="CT7" s="762"/>
      <c r="CU7" s="762"/>
      <c r="CV7" s="763"/>
      <c r="CW7" s="761">
        <v>0</v>
      </c>
      <c r="CX7" s="762"/>
      <c r="CY7" s="762"/>
      <c r="CZ7" s="762"/>
      <c r="DA7" s="763"/>
      <c r="DB7" s="761">
        <v>0</v>
      </c>
      <c r="DC7" s="762"/>
      <c r="DD7" s="762"/>
      <c r="DE7" s="762"/>
      <c r="DF7" s="763"/>
      <c r="DG7" s="761">
        <v>0</v>
      </c>
      <c r="DH7" s="762"/>
      <c r="DI7" s="762"/>
      <c r="DJ7" s="762"/>
      <c r="DK7" s="763"/>
      <c r="DL7" s="761">
        <v>0</v>
      </c>
      <c r="DM7" s="762"/>
      <c r="DN7" s="762"/>
      <c r="DO7" s="762"/>
      <c r="DP7" s="763"/>
      <c r="DQ7" s="761">
        <v>0</v>
      </c>
      <c r="DR7" s="762"/>
      <c r="DS7" s="762"/>
      <c r="DT7" s="762"/>
      <c r="DU7" s="763"/>
      <c r="DV7" s="742"/>
      <c r="DW7" s="743"/>
      <c r="DX7" s="743"/>
      <c r="DY7" s="743"/>
      <c r="DZ7" s="744"/>
      <c r="EA7" s="207"/>
    </row>
    <row r="8" spans="1:131" s="208" customFormat="1" ht="26.25" customHeight="1">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538</v>
      </c>
      <c r="BT8" s="759"/>
      <c r="BU8" s="759"/>
      <c r="BV8" s="759"/>
      <c r="BW8" s="759"/>
      <c r="BX8" s="759"/>
      <c r="BY8" s="759"/>
      <c r="BZ8" s="759"/>
      <c r="CA8" s="759"/>
      <c r="CB8" s="759"/>
      <c r="CC8" s="759"/>
      <c r="CD8" s="759"/>
      <c r="CE8" s="759"/>
      <c r="CF8" s="759"/>
      <c r="CG8" s="760"/>
      <c r="CH8" s="771">
        <v>25</v>
      </c>
      <c r="CI8" s="772"/>
      <c r="CJ8" s="772"/>
      <c r="CK8" s="772"/>
      <c r="CL8" s="773"/>
      <c r="CM8" s="771">
        <v>320</v>
      </c>
      <c r="CN8" s="772"/>
      <c r="CO8" s="772"/>
      <c r="CP8" s="772"/>
      <c r="CQ8" s="773"/>
      <c r="CR8" s="771">
        <v>0</v>
      </c>
      <c r="CS8" s="772"/>
      <c r="CT8" s="772"/>
      <c r="CU8" s="772"/>
      <c r="CV8" s="773"/>
      <c r="CW8" s="771">
        <v>0</v>
      </c>
      <c r="CX8" s="772"/>
      <c r="CY8" s="772"/>
      <c r="CZ8" s="772"/>
      <c r="DA8" s="773"/>
      <c r="DB8" s="771">
        <v>0</v>
      </c>
      <c r="DC8" s="772"/>
      <c r="DD8" s="772"/>
      <c r="DE8" s="772"/>
      <c r="DF8" s="773"/>
      <c r="DG8" s="771">
        <v>0</v>
      </c>
      <c r="DH8" s="772"/>
      <c r="DI8" s="772"/>
      <c r="DJ8" s="772"/>
      <c r="DK8" s="773"/>
      <c r="DL8" s="771">
        <v>10</v>
      </c>
      <c r="DM8" s="772"/>
      <c r="DN8" s="772"/>
      <c r="DO8" s="772"/>
      <c r="DP8" s="773"/>
      <c r="DQ8" s="771">
        <v>9</v>
      </c>
      <c r="DR8" s="772"/>
      <c r="DS8" s="772"/>
      <c r="DT8" s="772"/>
      <c r="DU8" s="773"/>
      <c r="DV8" s="774"/>
      <c r="DW8" s="775"/>
      <c r="DX8" s="775"/>
      <c r="DY8" s="775"/>
      <c r="DZ8" s="776"/>
      <c r="EA8" s="207"/>
    </row>
    <row r="9" spans="1:131" s="208" customFormat="1" ht="26.25" customHeight="1">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367</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368</v>
      </c>
      <c r="B23" s="780" t="s">
        <v>369</v>
      </c>
      <c r="C23" s="781"/>
      <c r="D23" s="781"/>
      <c r="E23" s="781"/>
      <c r="F23" s="781"/>
      <c r="G23" s="781"/>
      <c r="H23" s="781"/>
      <c r="I23" s="781"/>
      <c r="J23" s="781"/>
      <c r="K23" s="781"/>
      <c r="L23" s="781"/>
      <c r="M23" s="781"/>
      <c r="N23" s="781"/>
      <c r="O23" s="781"/>
      <c r="P23" s="782"/>
      <c r="Q23" s="783">
        <v>6706</v>
      </c>
      <c r="R23" s="784"/>
      <c r="S23" s="784"/>
      <c r="T23" s="784"/>
      <c r="U23" s="784"/>
      <c r="V23" s="784">
        <v>6230</v>
      </c>
      <c r="W23" s="784"/>
      <c r="X23" s="784"/>
      <c r="Y23" s="784"/>
      <c r="Z23" s="784"/>
      <c r="AA23" s="784">
        <v>476</v>
      </c>
      <c r="AB23" s="784"/>
      <c r="AC23" s="784"/>
      <c r="AD23" s="784"/>
      <c r="AE23" s="785"/>
      <c r="AF23" s="786">
        <v>359</v>
      </c>
      <c r="AG23" s="784"/>
      <c r="AH23" s="784"/>
      <c r="AI23" s="784"/>
      <c r="AJ23" s="787"/>
      <c r="AK23" s="788"/>
      <c r="AL23" s="789"/>
      <c r="AM23" s="789"/>
      <c r="AN23" s="789"/>
      <c r="AO23" s="789"/>
      <c r="AP23" s="784">
        <v>6302</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370</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349</v>
      </c>
      <c r="B26" s="731"/>
      <c r="C26" s="731"/>
      <c r="D26" s="731"/>
      <c r="E26" s="731"/>
      <c r="F26" s="731"/>
      <c r="G26" s="731"/>
      <c r="H26" s="731"/>
      <c r="I26" s="731"/>
      <c r="J26" s="731"/>
      <c r="K26" s="731"/>
      <c r="L26" s="731"/>
      <c r="M26" s="731"/>
      <c r="N26" s="731"/>
      <c r="O26" s="731"/>
      <c r="P26" s="732"/>
      <c r="Q26" s="707" t="s">
        <v>372</v>
      </c>
      <c r="R26" s="708"/>
      <c r="S26" s="708"/>
      <c r="T26" s="708"/>
      <c r="U26" s="709"/>
      <c r="V26" s="707" t="s">
        <v>373</v>
      </c>
      <c r="W26" s="708"/>
      <c r="X26" s="708"/>
      <c r="Y26" s="708"/>
      <c r="Z26" s="709"/>
      <c r="AA26" s="707" t="s">
        <v>374</v>
      </c>
      <c r="AB26" s="708"/>
      <c r="AC26" s="708"/>
      <c r="AD26" s="708"/>
      <c r="AE26" s="708"/>
      <c r="AF26" s="802" t="s">
        <v>375</v>
      </c>
      <c r="AG26" s="803"/>
      <c r="AH26" s="803"/>
      <c r="AI26" s="803"/>
      <c r="AJ26" s="804"/>
      <c r="AK26" s="708" t="s">
        <v>376</v>
      </c>
      <c r="AL26" s="708"/>
      <c r="AM26" s="708"/>
      <c r="AN26" s="708"/>
      <c r="AO26" s="709"/>
      <c r="AP26" s="707" t="s">
        <v>377</v>
      </c>
      <c r="AQ26" s="708"/>
      <c r="AR26" s="708"/>
      <c r="AS26" s="708"/>
      <c r="AT26" s="709"/>
      <c r="AU26" s="707" t="s">
        <v>378</v>
      </c>
      <c r="AV26" s="708"/>
      <c r="AW26" s="708"/>
      <c r="AX26" s="708"/>
      <c r="AY26" s="709"/>
      <c r="AZ26" s="707" t="s">
        <v>379</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380</v>
      </c>
      <c r="C28" s="722"/>
      <c r="D28" s="722"/>
      <c r="E28" s="722"/>
      <c r="F28" s="722"/>
      <c r="G28" s="722"/>
      <c r="H28" s="722"/>
      <c r="I28" s="722"/>
      <c r="J28" s="722"/>
      <c r="K28" s="722"/>
      <c r="L28" s="722"/>
      <c r="M28" s="722"/>
      <c r="N28" s="722"/>
      <c r="O28" s="722"/>
      <c r="P28" s="723"/>
      <c r="Q28" s="812">
        <v>841</v>
      </c>
      <c r="R28" s="813"/>
      <c r="S28" s="813"/>
      <c r="T28" s="813"/>
      <c r="U28" s="813"/>
      <c r="V28" s="813">
        <v>789</v>
      </c>
      <c r="W28" s="813"/>
      <c r="X28" s="813"/>
      <c r="Y28" s="813"/>
      <c r="Z28" s="813"/>
      <c r="AA28" s="813">
        <v>51</v>
      </c>
      <c r="AB28" s="813"/>
      <c r="AC28" s="813"/>
      <c r="AD28" s="813"/>
      <c r="AE28" s="814"/>
      <c r="AF28" s="815">
        <v>51</v>
      </c>
      <c r="AG28" s="813"/>
      <c r="AH28" s="813"/>
      <c r="AI28" s="813"/>
      <c r="AJ28" s="816"/>
      <c r="AK28" s="817">
        <v>92</v>
      </c>
      <c r="AL28" s="808"/>
      <c r="AM28" s="808"/>
      <c r="AN28" s="808"/>
      <c r="AO28" s="808"/>
      <c r="AP28" s="808">
        <v>0</v>
      </c>
      <c r="AQ28" s="808"/>
      <c r="AR28" s="808"/>
      <c r="AS28" s="808"/>
      <c r="AT28" s="808"/>
      <c r="AU28" s="808">
        <v>0</v>
      </c>
      <c r="AV28" s="808"/>
      <c r="AW28" s="808"/>
      <c r="AX28" s="808"/>
      <c r="AY28" s="808"/>
      <c r="AZ28" s="809" t="s">
        <v>539</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381</v>
      </c>
      <c r="C29" s="746"/>
      <c r="D29" s="746"/>
      <c r="E29" s="746"/>
      <c r="F29" s="746"/>
      <c r="G29" s="746"/>
      <c r="H29" s="746"/>
      <c r="I29" s="746"/>
      <c r="J29" s="746"/>
      <c r="K29" s="746"/>
      <c r="L29" s="746"/>
      <c r="M29" s="746"/>
      <c r="N29" s="746"/>
      <c r="O29" s="746"/>
      <c r="P29" s="747"/>
      <c r="Q29" s="748">
        <v>411</v>
      </c>
      <c r="R29" s="749"/>
      <c r="S29" s="749"/>
      <c r="T29" s="749"/>
      <c r="U29" s="749"/>
      <c r="V29" s="749">
        <v>399</v>
      </c>
      <c r="W29" s="749"/>
      <c r="X29" s="749"/>
      <c r="Y29" s="749"/>
      <c r="Z29" s="749"/>
      <c r="AA29" s="749">
        <v>13</v>
      </c>
      <c r="AB29" s="749"/>
      <c r="AC29" s="749"/>
      <c r="AD29" s="749"/>
      <c r="AE29" s="750"/>
      <c r="AF29" s="751">
        <v>13</v>
      </c>
      <c r="AG29" s="752"/>
      <c r="AH29" s="752"/>
      <c r="AI29" s="752"/>
      <c r="AJ29" s="753"/>
      <c r="AK29" s="820">
        <v>100</v>
      </c>
      <c r="AL29" s="821"/>
      <c r="AM29" s="821"/>
      <c r="AN29" s="821"/>
      <c r="AO29" s="821"/>
      <c r="AP29" s="821">
        <v>0</v>
      </c>
      <c r="AQ29" s="821"/>
      <c r="AR29" s="821"/>
      <c r="AS29" s="821"/>
      <c r="AT29" s="821"/>
      <c r="AU29" s="821">
        <v>0</v>
      </c>
      <c r="AV29" s="821"/>
      <c r="AW29" s="821"/>
      <c r="AX29" s="821"/>
      <c r="AY29" s="821"/>
      <c r="AZ29" s="822" t="s">
        <v>539</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382</v>
      </c>
      <c r="C30" s="746"/>
      <c r="D30" s="746"/>
      <c r="E30" s="746"/>
      <c r="F30" s="746"/>
      <c r="G30" s="746"/>
      <c r="H30" s="746"/>
      <c r="I30" s="746"/>
      <c r="J30" s="746"/>
      <c r="K30" s="746"/>
      <c r="L30" s="746"/>
      <c r="M30" s="746"/>
      <c r="N30" s="746"/>
      <c r="O30" s="746"/>
      <c r="P30" s="747"/>
      <c r="Q30" s="748">
        <v>32</v>
      </c>
      <c r="R30" s="749"/>
      <c r="S30" s="749"/>
      <c r="T30" s="749"/>
      <c r="U30" s="749"/>
      <c r="V30" s="749">
        <v>32</v>
      </c>
      <c r="W30" s="749"/>
      <c r="X30" s="749"/>
      <c r="Y30" s="749"/>
      <c r="Z30" s="749"/>
      <c r="AA30" s="749">
        <v>0</v>
      </c>
      <c r="AB30" s="749"/>
      <c r="AC30" s="749"/>
      <c r="AD30" s="749"/>
      <c r="AE30" s="750"/>
      <c r="AF30" s="751">
        <v>0</v>
      </c>
      <c r="AG30" s="752"/>
      <c r="AH30" s="752"/>
      <c r="AI30" s="752"/>
      <c r="AJ30" s="753"/>
      <c r="AK30" s="820">
        <v>17</v>
      </c>
      <c r="AL30" s="821"/>
      <c r="AM30" s="821"/>
      <c r="AN30" s="821"/>
      <c r="AO30" s="821"/>
      <c r="AP30" s="821">
        <v>0</v>
      </c>
      <c r="AQ30" s="821"/>
      <c r="AR30" s="821"/>
      <c r="AS30" s="821"/>
      <c r="AT30" s="821"/>
      <c r="AU30" s="821">
        <v>0</v>
      </c>
      <c r="AV30" s="821"/>
      <c r="AW30" s="821"/>
      <c r="AX30" s="821"/>
      <c r="AY30" s="821"/>
      <c r="AZ30" s="822" t="s">
        <v>539</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383</v>
      </c>
      <c r="C31" s="746"/>
      <c r="D31" s="746"/>
      <c r="E31" s="746"/>
      <c r="F31" s="746"/>
      <c r="G31" s="746"/>
      <c r="H31" s="746"/>
      <c r="I31" s="746"/>
      <c r="J31" s="746"/>
      <c r="K31" s="746"/>
      <c r="L31" s="746"/>
      <c r="M31" s="746"/>
      <c r="N31" s="746"/>
      <c r="O31" s="746"/>
      <c r="P31" s="747"/>
      <c r="Q31" s="748">
        <v>1523</v>
      </c>
      <c r="R31" s="749"/>
      <c r="S31" s="749"/>
      <c r="T31" s="749"/>
      <c r="U31" s="749"/>
      <c r="V31" s="749">
        <v>1502</v>
      </c>
      <c r="W31" s="749"/>
      <c r="X31" s="749"/>
      <c r="Y31" s="749"/>
      <c r="Z31" s="749"/>
      <c r="AA31" s="749">
        <v>21</v>
      </c>
      <c r="AB31" s="749"/>
      <c r="AC31" s="749"/>
      <c r="AD31" s="749"/>
      <c r="AE31" s="750"/>
      <c r="AF31" s="751">
        <v>21</v>
      </c>
      <c r="AG31" s="752"/>
      <c r="AH31" s="752"/>
      <c r="AI31" s="752"/>
      <c r="AJ31" s="753"/>
      <c r="AK31" s="820">
        <v>17</v>
      </c>
      <c r="AL31" s="821"/>
      <c r="AM31" s="821"/>
      <c r="AN31" s="821"/>
      <c r="AO31" s="821"/>
      <c r="AP31" s="821">
        <v>870</v>
      </c>
      <c r="AQ31" s="821"/>
      <c r="AR31" s="821"/>
      <c r="AS31" s="821"/>
      <c r="AT31" s="821"/>
      <c r="AU31" s="821">
        <v>815</v>
      </c>
      <c r="AV31" s="821"/>
      <c r="AW31" s="821"/>
      <c r="AX31" s="821"/>
      <c r="AY31" s="821"/>
      <c r="AZ31" s="822" t="s">
        <v>539</v>
      </c>
      <c r="BA31" s="822"/>
      <c r="BB31" s="822"/>
      <c r="BC31" s="822"/>
      <c r="BD31" s="822"/>
      <c r="BE31" s="818" t="s">
        <v>384</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385</v>
      </c>
      <c r="C32" s="746"/>
      <c r="D32" s="746"/>
      <c r="E32" s="746"/>
      <c r="F32" s="746"/>
      <c r="G32" s="746"/>
      <c r="H32" s="746"/>
      <c r="I32" s="746"/>
      <c r="J32" s="746"/>
      <c r="K32" s="746"/>
      <c r="L32" s="746"/>
      <c r="M32" s="746"/>
      <c r="N32" s="746"/>
      <c r="O32" s="746"/>
      <c r="P32" s="747"/>
      <c r="Q32" s="748">
        <v>37</v>
      </c>
      <c r="R32" s="749"/>
      <c r="S32" s="749"/>
      <c r="T32" s="749"/>
      <c r="U32" s="749"/>
      <c r="V32" s="749">
        <v>34</v>
      </c>
      <c r="W32" s="749"/>
      <c r="X32" s="749"/>
      <c r="Y32" s="749"/>
      <c r="Z32" s="749"/>
      <c r="AA32" s="749">
        <v>2</v>
      </c>
      <c r="AB32" s="749"/>
      <c r="AC32" s="749"/>
      <c r="AD32" s="749"/>
      <c r="AE32" s="750"/>
      <c r="AF32" s="751">
        <v>2</v>
      </c>
      <c r="AG32" s="752"/>
      <c r="AH32" s="752"/>
      <c r="AI32" s="752"/>
      <c r="AJ32" s="753"/>
      <c r="AK32" s="820">
        <v>13</v>
      </c>
      <c r="AL32" s="821"/>
      <c r="AM32" s="821"/>
      <c r="AN32" s="821"/>
      <c r="AO32" s="821"/>
      <c r="AP32" s="821">
        <v>51</v>
      </c>
      <c r="AQ32" s="821"/>
      <c r="AR32" s="821"/>
      <c r="AS32" s="821"/>
      <c r="AT32" s="821"/>
      <c r="AU32" s="821">
        <v>36</v>
      </c>
      <c r="AV32" s="821"/>
      <c r="AW32" s="821"/>
      <c r="AX32" s="821"/>
      <c r="AY32" s="821"/>
      <c r="AZ32" s="822" t="s">
        <v>539</v>
      </c>
      <c r="BA32" s="822"/>
      <c r="BB32" s="822"/>
      <c r="BC32" s="822"/>
      <c r="BD32" s="822"/>
      <c r="BE32" s="818" t="s">
        <v>384</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t="s">
        <v>386</v>
      </c>
      <c r="C33" s="746"/>
      <c r="D33" s="746"/>
      <c r="E33" s="746"/>
      <c r="F33" s="746"/>
      <c r="G33" s="746"/>
      <c r="H33" s="746"/>
      <c r="I33" s="746"/>
      <c r="J33" s="746"/>
      <c r="K33" s="746"/>
      <c r="L33" s="746"/>
      <c r="M33" s="746"/>
      <c r="N33" s="746"/>
      <c r="O33" s="746"/>
      <c r="P33" s="747"/>
      <c r="Q33" s="748">
        <v>12</v>
      </c>
      <c r="R33" s="749"/>
      <c r="S33" s="749"/>
      <c r="T33" s="749"/>
      <c r="U33" s="749"/>
      <c r="V33" s="749">
        <v>11</v>
      </c>
      <c r="W33" s="749"/>
      <c r="X33" s="749"/>
      <c r="Y33" s="749"/>
      <c r="Z33" s="749"/>
      <c r="AA33" s="749">
        <v>1</v>
      </c>
      <c r="AB33" s="749"/>
      <c r="AC33" s="749"/>
      <c r="AD33" s="749"/>
      <c r="AE33" s="750"/>
      <c r="AF33" s="751">
        <v>1</v>
      </c>
      <c r="AG33" s="752"/>
      <c r="AH33" s="752"/>
      <c r="AI33" s="752"/>
      <c r="AJ33" s="753"/>
      <c r="AK33" s="820">
        <v>5</v>
      </c>
      <c r="AL33" s="821"/>
      <c r="AM33" s="821"/>
      <c r="AN33" s="821"/>
      <c r="AO33" s="821"/>
      <c r="AP33" s="821">
        <v>13</v>
      </c>
      <c r="AQ33" s="821"/>
      <c r="AR33" s="821"/>
      <c r="AS33" s="821"/>
      <c r="AT33" s="821"/>
      <c r="AU33" s="821">
        <v>9</v>
      </c>
      <c r="AV33" s="821"/>
      <c r="AW33" s="821"/>
      <c r="AX33" s="821"/>
      <c r="AY33" s="821"/>
      <c r="AZ33" s="822" t="s">
        <v>539</v>
      </c>
      <c r="BA33" s="822"/>
      <c r="BB33" s="822"/>
      <c r="BC33" s="822"/>
      <c r="BD33" s="822"/>
      <c r="BE33" s="818" t="s">
        <v>384</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387</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368</v>
      </c>
      <c r="B63" s="780" t="s">
        <v>388</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88</v>
      </c>
      <c r="AG63" s="832"/>
      <c r="AH63" s="832"/>
      <c r="AI63" s="832"/>
      <c r="AJ63" s="833"/>
      <c r="AK63" s="834"/>
      <c r="AL63" s="829"/>
      <c r="AM63" s="829"/>
      <c r="AN63" s="829"/>
      <c r="AO63" s="829"/>
      <c r="AP63" s="832">
        <v>934</v>
      </c>
      <c r="AQ63" s="832"/>
      <c r="AR63" s="832"/>
      <c r="AS63" s="832"/>
      <c r="AT63" s="832"/>
      <c r="AU63" s="832">
        <v>860</v>
      </c>
      <c r="AV63" s="832"/>
      <c r="AW63" s="832"/>
      <c r="AX63" s="832"/>
      <c r="AY63" s="832"/>
      <c r="AZ63" s="836"/>
      <c r="BA63" s="836"/>
      <c r="BB63" s="836"/>
      <c r="BC63" s="836"/>
      <c r="BD63" s="836"/>
      <c r="BE63" s="837"/>
      <c r="BF63" s="837"/>
      <c r="BG63" s="837"/>
      <c r="BH63" s="837"/>
      <c r="BI63" s="838"/>
      <c r="BJ63" s="839" t="s">
        <v>112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390</v>
      </c>
      <c r="B66" s="731"/>
      <c r="C66" s="731"/>
      <c r="D66" s="731"/>
      <c r="E66" s="731"/>
      <c r="F66" s="731"/>
      <c r="G66" s="731"/>
      <c r="H66" s="731"/>
      <c r="I66" s="731"/>
      <c r="J66" s="731"/>
      <c r="K66" s="731"/>
      <c r="L66" s="731"/>
      <c r="M66" s="731"/>
      <c r="N66" s="731"/>
      <c r="O66" s="731"/>
      <c r="P66" s="732"/>
      <c r="Q66" s="707" t="s">
        <v>372</v>
      </c>
      <c r="R66" s="708"/>
      <c r="S66" s="708"/>
      <c r="T66" s="708"/>
      <c r="U66" s="709"/>
      <c r="V66" s="707" t="s">
        <v>373</v>
      </c>
      <c r="W66" s="708"/>
      <c r="X66" s="708"/>
      <c r="Y66" s="708"/>
      <c r="Z66" s="709"/>
      <c r="AA66" s="707" t="s">
        <v>374</v>
      </c>
      <c r="AB66" s="708"/>
      <c r="AC66" s="708"/>
      <c r="AD66" s="708"/>
      <c r="AE66" s="709"/>
      <c r="AF66" s="842" t="s">
        <v>375</v>
      </c>
      <c r="AG66" s="803"/>
      <c r="AH66" s="803"/>
      <c r="AI66" s="803"/>
      <c r="AJ66" s="843"/>
      <c r="AK66" s="707" t="s">
        <v>376</v>
      </c>
      <c r="AL66" s="731"/>
      <c r="AM66" s="731"/>
      <c r="AN66" s="731"/>
      <c r="AO66" s="732"/>
      <c r="AP66" s="707" t="s">
        <v>377</v>
      </c>
      <c r="AQ66" s="708"/>
      <c r="AR66" s="708"/>
      <c r="AS66" s="708"/>
      <c r="AT66" s="709"/>
      <c r="AU66" s="707" t="s">
        <v>391</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536</v>
      </c>
      <c r="C68" s="860"/>
      <c r="D68" s="860"/>
      <c r="E68" s="860"/>
      <c r="F68" s="860"/>
      <c r="G68" s="860"/>
      <c r="H68" s="860"/>
      <c r="I68" s="860"/>
      <c r="J68" s="860"/>
      <c r="K68" s="860"/>
      <c r="L68" s="860"/>
      <c r="M68" s="860"/>
      <c r="N68" s="860"/>
      <c r="O68" s="860"/>
      <c r="P68" s="861"/>
      <c r="Q68" s="862">
        <v>9111</v>
      </c>
      <c r="R68" s="856"/>
      <c r="S68" s="856"/>
      <c r="T68" s="856"/>
      <c r="U68" s="856"/>
      <c r="V68" s="856">
        <v>8473</v>
      </c>
      <c r="W68" s="856"/>
      <c r="X68" s="856"/>
      <c r="Y68" s="856"/>
      <c r="Z68" s="856"/>
      <c r="AA68" s="856">
        <v>638</v>
      </c>
      <c r="AB68" s="856"/>
      <c r="AC68" s="856"/>
      <c r="AD68" s="856"/>
      <c r="AE68" s="856"/>
      <c r="AF68" s="856">
        <v>638</v>
      </c>
      <c r="AG68" s="856"/>
      <c r="AH68" s="856"/>
      <c r="AI68" s="856"/>
      <c r="AJ68" s="856"/>
      <c r="AK68" s="856">
        <v>3</v>
      </c>
      <c r="AL68" s="856"/>
      <c r="AM68" s="856"/>
      <c r="AN68" s="856"/>
      <c r="AO68" s="856"/>
      <c r="AP68" s="856">
        <v>0</v>
      </c>
      <c r="AQ68" s="856"/>
      <c r="AR68" s="856"/>
      <c r="AS68" s="856"/>
      <c r="AT68" s="856"/>
      <c r="AU68" s="856">
        <v>0</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c r="C69" s="864"/>
      <c r="D69" s="864"/>
      <c r="E69" s="864"/>
      <c r="F69" s="864"/>
      <c r="G69" s="864"/>
      <c r="H69" s="864"/>
      <c r="I69" s="864"/>
      <c r="J69" s="864"/>
      <c r="K69" s="864"/>
      <c r="L69" s="864"/>
      <c r="M69" s="864"/>
      <c r="N69" s="864"/>
      <c r="O69" s="864"/>
      <c r="P69" s="865"/>
      <c r="Q69" s="866"/>
      <c r="R69" s="821"/>
      <c r="S69" s="821"/>
      <c r="T69" s="821"/>
      <c r="U69" s="821"/>
      <c r="V69" s="821"/>
      <c r="W69" s="821"/>
      <c r="X69" s="821"/>
      <c r="Y69" s="821"/>
      <c r="Z69" s="821"/>
      <c r="AA69" s="821"/>
      <c r="AB69" s="821"/>
      <c r="AC69" s="821"/>
      <c r="AD69" s="821"/>
      <c r="AE69" s="821"/>
      <c r="AF69" s="821"/>
      <c r="AG69" s="821"/>
      <c r="AH69" s="821"/>
      <c r="AI69" s="821"/>
      <c r="AJ69" s="821"/>
      <c r="AK69" s="821"/>
      <c r="AL69" s="821"/>
      <c r="AM69" s="821"/>
      <c r="AN69" s="821"/>
      <c r="AO69" s="821"/>
      <c r="AP69" s="821"/>
      <c r="AQ69" s="821"/>
      <c r="AR69" s="821"/>
      <c r="AS69" s="821"/>
      <c r="AT69" s="821"/>
      <c r="AU69" s="821"/>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c r="C70" s="864"/>
      <c r="D70" s="864"/>
      <c r="E70" s="864"/>
      <c r="F70" s="864"/>
      <c r="G70" s="864"/>
      <c r="H70" s="864"/>
      <c r="I70" s="864"/>
      <c r="J70" s="864"/>
      <c r="K70" s="864"/>
      <c r="L70" s="864"/>
      <c r="M70" s="864"/>
      <c r="N70" s="864"/>
      <c r="O70" s="864"/>
      <c r="P70" s="865"/>
      <c r="Q70" s="866"/>
      <c r="R70" s="821"/>
      <c r="S70" s="821"/>
      <c r="T70" s="821"/>
      <c r="U70" s="821"/>
      <c r="V70" s="821"/>
      <c r="W70" s="821"/>
      <c r="X70" s="821"/>
      <c r="Y70" s="821"/>
      <c r="Z70" s="821"/>
      <c r="AA70" s="821"/>
      <c r="AB70" s="821"/>
      <c r="AC70" s="821"/>
      <c r="AD70" s="821"/>
      <c r="AE70" s="821"/>
      <c r="AF70" s="821"/>
      <c r="AG70" s="821"/>
      <c r="AH70" s="821"/>
      <c r="AI70" s="821"/>
      <c r="AJ70" s="821"/>
      <c r="AK70" s="821"/>
      <c r="AL70" s="821"/>
      <c r="AM70" s="821"/>
      <c r="AN70" s="821"/>
      <c r="AO70" s="821"/>
      <c r="AP70" s="821"/>
      <c r="AQ70" s="821"/>
      <c r="AR70" s="821"/>
      <c r="AS70" s="821"/>
      <c r="AT70" s="821"/>
      <c r="AU70" s="821"/>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c r="C71" s="864"/>
      <c r="D71" s="864"/>
      <c r="E71" s="864"/>
      <c r="F71" s="864"/>
      <c r="G71" s="864"/>
      <c r="H71" s="864"/>
      <c r="I71" s="864"/>
      <c r="J71" s="864"/>
      <c r="K71" s="864"/>
      <c r="L71" s="864"/>
      <c r="M71" s="864"/>
      <c r="N71" s="864"/>
      <c r="O71" s="864"/>
      <c r="P71" s="865"/>
      <c r="Q71" s="866"/>
      <c r="R71" s="821"/>
      <c r="S71" s="821"/>
      <c r="T71" s="821"/>
      <c r="U71" s="821"/>
      <c r="V71" s="821"/>
      <c r="W71" s="821"/>
      <c r="X71" s="821"/>
      <c r="Y71" s="821"/>
      <c r="Z71" s="821"/>
      <c r="AA71" s="821"/>
      <c r="AB71" s="821"/>
      <c r="AC71" s="821"/>
      <c r="AD71" s="821"/>
      <c r="AE71" s="821"/>
      <c r="AF71" s="821"/>
      <c r="AG71" s="821"/>
      <c r="AH71" s="821"/>
      <c r="AI71" s="821"/>
      <c r="AJ71" s="821"/>
      <c r="AK71" s="821"/>
      <c r="AL71" s="821"/>
      <c r="AM71" s="821"/>
      <c r="AN71" s="821"/>
      <c r="AO71" s="821"/>
      <c r="AP71" s="821"/>
      <c r="AQ71" s="821"/>
      <c r="AR71" s="821"/>
      <c r="AS71" s="821"/>
      <c r="AT71" s="821"/>
      <c r="AU71" s="821"/>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c r="C72" s="864"/>
      <c r="D72" s="864"/>
      <c r="E72" s="864"/>
      <c r="F72" s="864"/>
      <c r="G72" s="864"/>
      <c r="H72" s="864"/>
      <c r="I72" s="864"/>
      <c r="J72" s="864"/>
      <c r="K72" s="864"/>
      <c r="L72" s="864"/>
      <c r="M72" s="864"/>
      <c r="N72" s="864"/>
      <c r="O72" s="864"/>
      <c r="P72" s="865"/>
      <c r="Q72" s="866"/>
      <c r="R72" s="821"/>
      <c r="S72" s="821"/>
      <c r="T72" s="821"/>
      <c r="U72" s="821"/>
      <c r="V72" s="821"/>
      <c r="W72" s="821"/>
      <c r="X72" s="821"/>
      <c r="Y72" s="821"/>
      <c r="Z72" s="821"/>
      <c r="AA72" s="821"/>
      <c r="AB72" s="821"/>
      <c r="AC72" s="821"/>
      <c r="AD72" s="821"/>
      <c r="AE72" s="821"/>
      <c r="AF72" s="821"/>
      <c r="AG72" s="821"/>
      <c r="AH72" s="821"/>
      <c r="AI72" s="821"/>
      <c r="AJ72" s="821"/>
      <c r="AK72" s="821"/>
      <c r="AL72" s="821"/>
      <c r="AM72" s="821"/>
      <c r="AN72" s="821"/>
      <c r="AO72" s="821"/>
      <c r="AP72" s="821"/>
      <c r="AQ72" s="821"/>
      <c r="AR72" s="821"/>
      <c r="AS72" s="821"/>
      <c r="AT72" s="821"/>
      <c r="AU72" s="821"/>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c r="C73" s="864"/>
      <c r="D73" s="864"/>
      <c r="E73" s="864"/>
      <c r="F73" s="864"/>
      <c r="G73" s="864"/>
      <c r="H73" s="864"/>
      <c r="I73" s="864"/>
      <c r="J73" s="864"/>
      <c r="K73" s="864"/>
      <c r="L73" s="864"/>
      <c r="M73" s="864"/>
      <c r="N73" s="864"/>
      <c r="O73" s="864"/>
      <c r="P73" s="865"/>
      <c r="Q73" s="866"/>
      <c r="R73" s="821"/>
      <c r="S73" s="821"/>
      <c r="T73" s="821"/>
      <c r="U73" s="821"/>
      <c r="V73" s="821"/>
      <c r="W73" s="821"/>
      <c r="X73" s="821"/>
      <c r="Y73" s="821"/>
      <c r="Z73" s="821"/>
      <c r="AA73" s="821"/>
      <c r="AB73" s="821"/>
      <c r="AC73" s="821"/>
      <c r="AD73" s="821"/>
      <c r="AE73" s="821"/>
      <c r="AF73" s="821"/>
      <c r="AG73" s="821"/>
      <c r="AH73" s="821"/>
      <c r="AI73" s="821"/>
      <c r="AJ73" s="821"/>
      <c r="AK73" s="821"/>
      <c r="AL73" s="821"/>
      <c r="AM73" s="821"/>
      <c r="AN73" s="821"/>
      <c r="AO73" s="821"/>
      <c r="AP73" s="821"/>
      <c r="AQ73" s="821"/>
      <c r="AR73" s="821"/>
      <c r="AS73" s="821"/>
      <c r="AT73" s="821"/>
      <c r="AU73" s="821"/>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c r="C74" s="864"/>
      <c r="D74" s="864"/>
      <c r="E74" s="864"/>
      <c r="F74" s="864"/>
      <c r="G74" s="864"/>
      <c r="H74" s="864"/>
      <c r="I74" s="864"/>
      <c r="J74" s="864"/>
      <c r="K74" s="864"/>
      <c r="L74" s="864"/>
      <c r="M74" s="864"/>
      <c r="N74" s="864"/>
      <c r="O74" s="864"/>
      <c r="P74" s="865"/>
      <c r="Q74" s="866"/>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368</v>
      </c>
      <c r="B88" s="780" t="s">
        <v>392</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c r="AG88" s="832"/>
      <c r="AH88" s="832"/>
      <c r="AI88" s="832"/>
      <c r="AJ88" s="832"/>
      <c r="AK88" s="829"/>
      <c r="AL88" s="829"/>
      <c r="AM88" s="829"/>
      <c r="AN88" s="829"/>
      <c r="AO88" s="829"/>
      <c r="AP88" s="832"/>
      <c r="AQ88" s="832"/>
      <c r="AR88" s="832"/>
      <c r="AS88" s="832"/>
      <c r="AT88" s="832"/>
      <c r="AU88" s="832"/>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780" t="s">
        <v>393</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c r="CS102" s="840"/>
      <c r="CT102" s="840"/>
      <c r="CU102" s="840"/>
      <c r="CV102" s="883"/>
      <c r="CW102" s="882"/>
      <c r="CX102" s="840"/>
      <c r="CY102" s="840"/>
      <c r="CZ102" s="840"/>
      <c r="DA102" s="883"/>
      <c r="DB102" s="882"/>
      <c r="DC102" s="840"/>
      <c r="DD102" s="840"/>
      <c r="DE102" s="840"/>
      <c r="DF102" s="883"/>
      <c r="DG102" s="882"/>
      <c r="DH102" s="840"/>
      <c r="DI102" s="840"/>
      <c r="DJ102" s="840"/>
      <c r="DK102" s="883"/>
      <c r="DL102" s="882"/>
      <c r="DM102" s="840"/>
      <c r="DN102" s="840"/>
      <c r="DO102" s="840"/>
      <c r="DP102" s="883"/>
      <c r="DQ102" s="882"/>
      <c r="DR102" s="840"/>
      <c r="DS102" s="840"/>
      <c r="DT102" s="840"/>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400</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401</v>
      </c>
      <c r="AB109" s="885"/>
      <c r="AC109" s="885"/>
      <c r="AD109" s="885"/>
      <c r="AE109" s="886"/>
      <c r="AF109" s="884" t="s">
        <v>288</v>
      </c>
      <c r="AG109" s="885"/>
      <c r="AH109" s="885"/>
      <c r="AI109" s="885"/>
      <c r="AJ109" s="886"/>
      <c r="AK109" s="884" t="s">
        <v>287</v>
      </c>
      <c r="AL109" s="885"/>
      <c r="AM109" s="885"/>
      <c r="AN109" s="885"/>
      <c r="AO109" s="886"/>
      <c r="AP109" s="884" t="s">
        <v>402</v>
      </c>
      <c r="AQ109" s="885"/>
      <c r="AR109" s="885"/>
      <c r="AS109" s="885"/>
      <c r="AT109" s="887"/>
      <c r="AU109" s="904" t="s">
        <v>400</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401</v>
      </c>
      <c r="BR109" s="885"/>
      <c r="BS109" s="885"/>
      <c r="BT109" s="885"/>
      <c r="BU109" s="886"/>
      <c r="BV109" s="884" t="s">
        <v>288</v>
      </c>
      <c r="BW109" s="885"/>
      <c r="BX109" s="885"/>
      <c r="BY109" s="885"/>
      <c r="BZ109" s="886"/>
      <c r="CA109" s="884" t="s">
        <v>287</v>
      </c>
      <c r="CB109" s="885"/>
      <c r="CC109" s="885"/>
      <c r="CD109" s="885"/>
      <c r="CE109" s="886"/>
      <c r="CF109" s="905" t="s">
        <v>402</v>
      </c>
      <c r="CG109" s="905"/>
      <c r="CH109" s="905"/>
      <c r="CI109" s="905"/>
      <c r="CJ109" s="905"/>
      <c r="CK109" s="884" t="s">
        <v>403</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401</v>
      </c>
      <c r="DH109" s="885"/>
      <c r="DI109" s="885"/>
      <c r="DJ109" s="885"/>
      <c r="DK109" s="886"/>
      <c r="DL109" s="884" t="s">
        <v>288</v>
      </c>
      <c r="DM109" s="885"/>
      <c r="DN109" s="885"/>
      <c r="DO109" s="885"/>
      <c r="DP109" s="886"/>
      <c r="DQ109" s="884" t="s">
        <v>287</v>
      </c>
      <c r="DR109" s="885"/>
      <c r="DS109" s="885"/>
      <c r="DT109" s="885"/>
      <c r="DU109" s="886"/>
      <c r="DV109" s="884" t="s">
        <v>402</v>
      </c>
      <c r="DW109" s="885"/>
      <c r="DX109" s="885"/>
      <c r="DY109" s="885"/>
      <c r="DZ109" s="887"/>
    </row>
    <row r="110" spans="1:131" s="199" customFormat="1" ht="26.25" customHeight="1">
      <c r="A110" s="888" t="s">
        <v>404</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428867</v>
      </c>
      <c r="AB110" s="892"/>
      <c r="AC110" s="892"/>
      <c r="AD110" s="892"/>
      <c r="AE110" s="893"/>
      <c r="AF110" s="894">
        <v>448192</v>
      </c>
      <c r="AG110" s="892"/>
      <c r="AH110" s="892"/>
      <c r="AI110" s="892"/>
      <c r="AJ110" s="893"/>
      <c r="AK110" s="894">
        <v>484301</v>
      </c>
      <c r="AL110" s="892"/>
      <c r="AM110" s="892"/>
      <c r="AN110" s="892"/>
      <c r="AO110" s="893"/>
      <c r="AP110" s="895">
        <v>17.399999999999999</v>
      </c>
      <c r="AQ110" s="896"/>
      <c r="AR110" s="896"/>
      <c r="AS110" s="896"/>
      <c r="AT110" s="897"/>
      <c r="AU110" s="898" t="s">
        <v>61</v>
      </c>
      <c r="AV110" s="899"/>
      <c r="AW110" s="899"/>
      <c r="AX110" s="899"/>
      <c r="AY110" s="899"/>
      <c r="AZ110" s="940" t="s">
        <v>405</v>
      </c>
      <c r="BA110" s="889"/>
      <c r="BB110" s="889"/>
      <c r="BC110" s="889"/>
      <c r="BD110" s="889"/>
      <c r="BE110" s="889"/>
      <c r="BF110" s="889"/>
      <c r="BG110" s="889"/>
      <c r="BH110" s="889"/>
      <c r="BI110" s="889"/>
      <c r="BJ110" s="889"/>
      <c r="BK110" s="889"/>
      <c r="BL110" s="889"/>
      <c r="BM110" s="889"/>
      <c r="BN110" s="889"/>
      <c r="BO110" s="889"/>
      <c r="BP110" s="890"/>
      <c r="BQ110" s="926">
        <v>5737814</v>
      </c>
      <c r="BR110" s="927"/>
      <c r="BS110" s="927"/>
      <c r="BT110" s="927"/>
      <c r="BU110" s="927"/>
      <c r="BV110" s="927">
        <v>6102936</v>
      </c>
      <c r="BW110" s="927"/>
      <c r="BX110" s="927"/>
      <c r="BY110" s="927"/>
      <c r="BZ110" s="927"/>
      <c r="CA110" s="927">
        <v>6301756</v>
      </c>
      <c r="CB110" s="927"/>
      <c r="CC110" s="927"/>
      <c r="CD110" s="927"/>
      <c r="CE110" s="927"/>
      <c r="CF110" s="941">
        <v>226.4</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9"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900"/>
      <c r="AV111" s="901"/>
      <c r="AW111" s="901"/>
      <c r="AX111" s="901"/>
      <c r="AY111" s="901"/>
      <c r="AZ111" s="949" t="s">
        <v>409</v>
      </c>
      <c r="BA111" s="950"/>
      <c r="BB111" s="950"/>
      <c r="BC111" s="950"/>
      <c r="BD111" s="950"/>
      <c r="BE111" s="950"/>
      <c r="BF111" s="950"/>
      <c r="BG111" s="950"/>
      <c r="BH111" s="950"/>
      <c r="BI111" s="950"/>
      <c r="BJ111" s="950"/>
      <c r="BK111" s="950"/>
      <c r="BL111" s="950"/>
      <c r="BM111" s="950"/>
      <c r="BN111" s="950"/>
      <c r="BO111" s="950"/>
      <c r="BP111" s="951"/>
      <c r="BQ111" s="919" t="s">
        <v>112</v>
      </c>
      <c r="BR111" s="920"/>
      <c r="BS111" s="920"/>
      <c r="BT111" s="920"/>
      <c r="BU111" s="920"/>
      <c r="BV111" s="920" t="s">
        <v>112</v>
      </c>
      <c r="BW111" s="920"/>
      <c r="BX111" s="920"/>
      <c r="BY111" s="920"/>
      <c r="BZ111" s="920"/>
      <c r="CA111" s="920" t="s">
        <v>112</v>
      </c>
      <c r="CB111" s="920"/>
      <c r="CC111" s="920"/>
      <c r="CD111" s="920"/>
      <c r="CE111" s="920"/>
      <c r="CF111" s="914" t="s">
        <v>112</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900"/>
      <c r="AV112" s="901"/>
      <c r="AW112" s="901"/>
      <c r="AX112" s="901"/>
      <c r="AY112" s="901"/>
      <c r="AZ112" s="949" t="s">
        <v>413</v>
      </c>
      <c r="BA112" s="950"/>
      <c r="BB112" s="950"/>
      <c r="BC112" s="950"/>
      <c r="BD112" s="950"/>
      <c r="BE112" s="950"/>
      <c r="BF112" s="950"/>
      <c r="BG112" s="950"/>
      <c r="BH112" s="950"/>
      <c r="BI112" s="950"/>
      <c r="BJ112" s="950"/>
      <c r="BK112" s="950"/>
      <c r="BL112" s="950"/>
      <c r="BM112" s="950"/>
      <c r="BN112" s="950"/>
      <c r="BO112" s="950"/>
      <c r="BP112" s="951"/>
      <c r="BQ112" s="919">
        <v>979763</v>
      </c>
      <c r="BR112" s="920"/>
      <c r="BS112" s="920"/>
      <c r="BT112" s="920"/>
      <c r="BU112" s="920"/>
      <c r="BV112" s="920">
        <v>873123</v>
      </c>
      <c r="BW112" s="920"/>
      <c r="BX112" s="920"/>
      <c r="BY112" s="920"/>
      <c r="BZ112" s="920"/>
      <c r="CA112" s="920">
        <v>759864</v>
      </c>
      <c r="CB112" s="920"/>
      <c r="CC112" s="920"/>
      <c r="CD112" s="920"/>
      <c r="CE112" s="920"/>
      <c r="CF112" s="914">
        <v>27.3</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9"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115639</v>
      </c>
      <c r="AB113" s="934"/>
      <c r="AC113" s="934"/>
      <c r="AD113" s="934"/>
      <c r="AE113" s="935"/>
      <c r="AF113" s="936">
        <v>85298</v>
      </c>
      <c r="AG113" s="934"/>
      <c r="AH113" s="934"/>
      <c r="AI113" s="934"/>
      <c r="AJ113" s="935"/>
      <c r="AK113" s="936">
        <v>67982</v>
      </c>
      <c r="AL113" s="934"/>
      <c r="AM113" s="934"/>
      <c r="AN113" s="934"/>
      <c r="AO113" s="935"/>
      <c r="AP113" s="937">
        <v>2.4</v>
      </c>
      <c r="AQ113" s="938"/>
      <c r="AR113" s="938"/>
      <c r="AS113" s="938"/>
      <c r="AT113" s="939"/>
      <c r="AU113" s="900"/>
      <c r="AV113" s="901"/>
      <c r="AW113" s="901"/>
      <c r="AX113" s="901"/>
      <c r="AY113" s="901"/>
      <c r="AZ113" s="949" t="s">
        <v>416</v>
      </c>
      <c r="BA113" s="950"/>
      <c r="BB113" s="950"/>
      <c r="BC113" s="950"/>
      <c r="BD113" s="950"/>
      <c r="BE113" s="950"/>
      <c r="BF113" s="950"/>
      <c r="BG113" s="950"/>
      <c r="BH113" s="950"/>
      <c r="BI113" s="950"/>
      <c r="BJ113" s="950"/>
      <c r="BK113" s="950"/>
      <c r="BL113" s="950"/>
      <c r="BM113" s="950"/>
      <c r="BN113" s="950"/>
      <c r="BO113" s="950"/>
      <c r="BP113" s="951"/>
      <c r="BQ113" s="919" t="s">
        <v>112</v>
      </c>
      <c r="BR113" s="920"/>
      <c r="BS113" s="920"/>
      <c r="BT113" s="920"/>
      <c r="BU113" s="920"/>
      <c r="BV113" s="920" t="s">
        <v>112</v>
      </c>
      <c r="BW113" s="920"/>
      <c r="BX113" s="920"/>
      <c r="BY113" s="920"/>
      <c r="BZ113" s="920"/>
      <c r="CA113" s="920" t="s">
        <v>112</v>
      </c>
      <c r="CB113" s="920"/>
      <c r="CC113" s="920"/>
      <c r="CD113" s="920"/>
      <c r="CE113" s="920"/>
      <c r="CF113" s="914" t="s">
        <v>112</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9"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112</v>
      </c>
      <c r="AB114" s="959"/>
      <c r="AC114" s="959"/>
      <c r="AD114" s="959"/>
      <c r="AE114" s="960"/>
      <c r="AF114" s="961" t="s">
        <v>112</v>
      </c>
      <c r="AG114" s="959"/>
      <c r="AH114" s="959"/>
      <c r="AI114" s="959"/>
      <c r="AJ114" s="960"/>
      <c r="AK114" s="961" t="s">
        <v>112</v>
      </c>
      <c r="AL114" s="959"/>
      <c r="AM114" s="959"/>
      <c r="AN114" s="959"/>
      <c r="AO114" s="960"/>
      <c r="AP114" s="962" t="s">
        <v>112</v>
      </c>
      <c r="AQ114" s="963"/>
      <c r="AR114" s="963"/>
      <c r="AS114" s="963"/>
      <c r="AT114" s="964"/>
      <c r="AU114" s="900"/>
      <c r="AV114" s="901"/>
      <c r="AW114" s="901"/>
      <c r="AX114" s="901"/>
      <c r="AY114" s="901"/>
      <c r="AZ114" s="949" t="s">
        <v>419</v>
      </c>
      <c r="BA114" s="950"/>
      <c r="BB114" s="950"/>
      <c r="BC114" s="950"/>
      <c r="BD114" s="950"/>
      <c r="BE114" s="950"/>
      <c r="BF114" s="950"/>
      <c r="BG114" s="950"/>
      <c r="BH114" s="950"/>
      <c r="BI114" s="950"/>
      <c r="BJ114" s="950"/>
      <c r="BK114" s="950"/>
      <c r="BL114" s="950"/>
      <c r="BM114" s="950"/>
      <c r="BN114" s="950"/>
      <c r="BO114" s="950"/>
      <c r="BP114" s="951"/>
      <c r="BQ114" s="919">
        <v>405067</v>
      </c>
      <c r="BR114" s="920"/>
      <c r="BS114" s="920"/>
      <c r="BT114" s="920"/>
      <c r="BU114" s="920"/>
      <c r="BV114" s="920">
        <v>275056</v>
      </c>
      <c r="BW114" s="920"/>
      <c r="BX114" s="920"/>
      <c r="BY114" s="920"/>
      <c r="BZ114" s="920"/>
      <c r="CA114" s="920">
        <v>153686</v>
      </c>
      <c r="CB114" s="920"/>
      <c r="CC114" s="920"/>
      <c r="CD114" s="920"/>
      <c r="CE114" s="920"/>
      <c r="CF114" s="914">
        <v>5.5</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112</v>
      </c>
      <c r="AB115" s="934"/>
      <c r="AC115" s="934"/>
      <c r="AD115" s="934"/>
      <c r="AE115" s="935"/>
      <c r="AF115" s="936" t="s">
        <v>112</v>
      </c>
      <c r="AG115" s="934"/>
      <c r="AH115" s="934"/>
      <c r="AI115" s="934"/>
      <c r="AJ115" s="935"/>
      <c r="AK115" s="936" t="s">
        <v>112</v>
      </c>
      <c r="AL115" s="934"/>
      <c r="AM115" s="934"/>
      <c r="AN115" s="934"/>
      <c r="AO115" s="935"/>
      <c r="AP115" s="937" t="s">
        <v>112</v>
      </c>
      <c r="AQ115" s="938"/>
      <c r="AR115" s="938"/>
      <c r="AS115" s="938"/>
      <c r="AT115" s="939"/>
      <c r="AU115" s="900"/>
      <c r="AV115" s="901"/>
      <c r="AW115" s="901"/>
      <c r="AX115" s="901"/>
      <c r="AY115" s="901"/>
      <c r="AZ115" s="949" t="s">
        <v>422</v>
      </c>
      <c r="BA115" s="950"/>
      <c r="BB115" s="950"/>
      <c r="BC115" s="950"/>
      <c r="BD115" s="950"/>
      <c r="BE115" s="950"/>
      <c r="BF115" s="950"/>
      <c r="BG115" s="950"/>
      <c r="BH115" s="950"/>
      <c r="BI115" s="950"/>
      <c r="BJ115" s="950"/>
      <c r="BK115" s="950"/>
      <c r="BL115" s="950"/>
      <c r="BM115" s="950"/>
      <c r="BN115" s="950"/>
      <c r="BO115" s="950"/>
      <c r="BP115" s="951"/>
      <c r="BQ115" s="919">
        <v>13159</v>
      </c>
      <c r="BR115" s="920"/>
      <c r="BS115" s="920"/>
      <c r="BT115" s="920"/>
      <c r="BU115" s="920"/>
      <c r="BV115" s="920">
        <v>1218</v>
      </c>
      <c r="BW115" s="920"/>
      <c r="BX115" s="920"/>
      <c r="BY115" s="920"/>
      <c r="BZ115" s="920"/>
      <c r="CA115" s="920">
        <v>8772</v>
      </c>
      <c r="CB115" s="920"/>
      <c r="CC115" s="920"/>
      <c r="CD115" s="920"/>
      <c r="CE115" s="920"/>
      <c r="CF115" s="914">
        <v>0.3</v>
      </c>
      <c r="CG115" s="915"/>
      <c r="CH115" s="915"/>
      <c r="CI115" s="915"/>
      <c r="CJ115" s="915"/>
      <c r="CK115" s="945"/>
      <c r="CL115" s="946"/>
      <c r="CM115" s="949" t="s">
        <v>423</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9" customFormat="1" ht="26.25" customHeight="1">
      <c r="A116" s="956"/>
      <c r="B116" s="957"/>
      <c r="C116" s="965" t="s">
        <v>424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144</v>
      </c>
      <c r="AB116" s="959"/>
      <c r="AC116" s="959"/>
      <c r="AD116" s="959"/>
      <c r="AE116" s="960"/>
      <c r="AF116" s="961">
        <v>112</v>
      </c>
      <c r="AG116" s="959"/>
      <c r="AH116" s="959"/>
      <c r="AI116" s="959"/>
      <c r="AJ116" s="960"/>
      <c r="AK116" s="961" t="s">
        <v>112</v>
      </c>
      <c r="AL116" s="959"/>
      <c r="AM116" s="959"/>
      <c r="AN116" s="959"/>
      <c r="AO116" s="960"/>
      <c r="AP116" s="962" t="s">
        <v>112</v>
      </c>
      <c r="AQ116" s="963"/>
      <c r="AR116" s="963"/>
      <c r="AS116" s="963"/>
      <c r="AT116" s="964"/>
      <c r="AU116" s="900"/>
      <c r="AV116" s="901"/>
      <c r="AW116" s="901"/>
      <c r="AX116" s="901"/>
      <c r="AY116" s="901"/>
      <c r="AZ116" s="967" t="s">
        <v>425</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9" customFormat="1" ht="26.25" customHeight="1">
      <c r="A117" s="904"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427</v>
      </c>
      <c r="Z117" s="886"/>
      <c r="AA117" s="976">
        <v>544650</v>
      </c>
      <c r="AB117" s="977"/>
      <c r="AC117" s="977"/>
      <c r="AD117" s="977"/>
      <c r="AE117" s="978"/>
      <c r="AF117" s="979">
        <v>533602</v>
      </c>
      <c r="AG117" s="977"/>
      <c r="AH117" s="977"/>
      <c r="AI117" s="977"/>
      <c r="AJ117" s="978"/>
      <c r="AK117" s="979">
        <v>552283</v>
      </c>
      <c r="AL117" s="977"/>
      <c r="AM117" s="977"/>
      <c r="AN117" s="977"/>
      <c r="AO117" s="978"/>
      <c r="AP117" s="980"/>
      <c r="AQ117" s="981"/>
      <c r="AR117" s="981"/>
      <c r="AS117" s="981"/>
      <c r="AT117" s="982"/>
      <c r="AU117" s="900"/>
      <c r="AV117" s="901"/>
      <c r="AW117" s="901"/>
      <c r="AX117" s="901"/>
      <c r="AY117" s="901"/>
      <c r="AZ117" s="967" t="s">
        <v>428</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c r="A118" s="904" t="s">
        <v>403</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401</v>
      </c>
      <c r="AB118" s="885"/>
      <c r="AC118" s="885"/>
      <c r="AD118" s="885"/>
      <c r="AE118" s="886"/>
      <c r="AF118" s="884" t="s">
        <v>288</v>
      </c>
      <c r="AG118" s="885"/>
      <c r="AH118" s="885"/>
      <c r="AI118" s="885"/>
      <c r="AJ118" s="886"/>
      <c r="AK118" s="884" t="s">
        <v>287</v>
      </c>
      <c r="AL118" s="885"/>
      <c r="AM118" s="885"/>
      <c r="AN118" s="885"/>
      <c r="AO118" s="886"/>
      <c r="AP118" s="971" t="s">
        <v>402</v>
      </c>
      <c r="AQ118" s="972"/>
      <c r="AR118" s="972"/>
      <c r="AS118" s="972"/>
      <c r="AT118" s="973"/>
      <c r="AU118" s="900"/>
      <c r="AV118" s="901"/>
      <c r="AW118" s="901"/>
      <c r="AX118" s="901"/>
      <c r="AY118" s="901"/>
      <c r="AZ118" s="974" t="s">
        <v>430</v>
      </c>
      <c r="BA118" s="965"/>
      <c r="BB118" s="965"/>
      <c r="BC118" s="965"/>
      <c r="BD118" s="965"/>
      <c r="BE118" s="965"/>
      <c r="BF118" s="965"/>
      <c r="BG118" s="965"/>
      <c r="BH118" s="965"/>
      <c r="BI118" s="965"/>
      <c r="BJ118" s="965"/>
      <c r="BK118" s="965"/>
      <c r="BL118" s="965"/>
      <c r="BM118" s="965"/>
      <c r="BN118" s="965"/>
      <c r="BO118" s="965"/>
      <c r="BP118" s="966"/>
      <c r="BQ118" s="997" t="s">
        <v>112</v>
      </c>
      <c r="BR118" s="998"/>
      <c r="BS118" s="998"/>
      <c r="BT118" s="998"/>
      <c r="BU118" s="998"/>
      <c r="BV118" s="998" t="s">
        <v>112</v>
      </c>
      <c r="BW118" s="998"/>
      <c r="BX118" s="998"/>
      <c r="BY118" s="998"/>
      <c r="BZ118" s="998"/>
      <c r="CA118" s="998" t="s">
        <v>112</v>
      </c>
      <c r="CB118" s="998"/>
      <c r="CC118" s="998"/>
      <c r="CD118" s="998"/>
      <c r="CE118" s="998"/>
      <c r="CF118" s="914" t="s">
        <v>112</v>
      </c>
      <c r="CG118" s="915"/>
      <c r="CH118" s="915"/>
      <c r="CI118" s="915"/>
      <c r="CJ118" s="915"/>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9" customFormat="1" ht="26.25" customHeight="1">
      <c r="A119" s="1058"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02"/>
      <c r="AV119" s="903"/>
      <c r="AW119" s="903"/>
      <c r="AX119" s="903"/>
      <c r="AY119" s="903"/>
      <c r="AZ119" s="230" t="s">
        <v>171</v>
      </c>
      <c r="BA119" s="230"/>
      <c r="BB119" s="230"/>
      <c r="BC119" s="230"/>
      <c r="BD119" s="230"/>
      <c r="BE119" s="230"/>
      <c r="BF119" s="230"/>
      <c r="BG119" s="230"/>
      <c r="BH119" s="230"/>
      <c r="BI119" s="230"/>
      <c r="BJ119" s="230"/>
      <c r="BK119" s="230"/>
      <c r="BL119" s="230"/>
      <c r="BM119" s="230"/>
      <c r="BN119" s="230"/>
      <c r="BO119" s="975" t="s">
        <v>432</v>
      </c>
      <c r="BP119" s="1006"/>
      <c r="BQ119" s="997">
        <v>7135803</v>
      </c>
      <c r="BR119" s="998"/>
      <c r="BS119" s="998"/>
      <c r="BT119" s="998"/>
      <c r="BU119" s="998"/>
      <c r="BV119" s="998">
        <v>7252333</v>
      </c>
      <c r="BW119" s="998"/>
      <c r="BX119" s="998"/>
      <c r="BY119" s="998"/>
      <c r="BZ119" s="998"/>
      <c r="CA119" s="998">
        <v>7224078</v>
      </c>
      <c r="CB119" s="998"/>
      <c r="CC119" s="998"/>
      <c r="CD119" s="998"/>
      <c r="CE119" s="998"/>
      <c r="CF119" s="999"/>
      <c r="CG119" s="1000"/>
      <c r="CH119" s="1000"/>
      <c r="CI119" s="1000"/>
      <c r="CJ119" s="1001"/>
      <c r="CK119" s="947"/>
      <c r="CL119" s="948"/>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112</v>
      </c>
      <c r="DH119" s="984"/>
      <c r="DI119" s="984"/>
      <c r="DJ119" s="984"/>
      <c r="DK119" s="985"/>
      <c r="DL119" s="983" t="s">
        <v>112</v>
      </c>
      <c r="DM119" s="984"/>
      <c r="DN119" s="984"/>
      <c r="DO119" s="984"/>
      <c r="DP119" s="985"/>
      <c r="DQ119" s="983" t="s">
        <v>112</v>
      </c>
      <c r="DR119" s="984"/>
      <c r="DS119" s="984"/>
      <c r="DT119" s="984"/>
      <c r="DU119" s="985"/>
      <c r="DV119" s="986" t="s">
        <v>112</v>
      </c>
      <c r="DW119" s="987"/>
      <c r="DX119" s="987"/>
      <c r="DY119" s="987"/>
      <c r="DZ119" s="988"/>
    </row>
    <row r="120" spans="1:130" s="199" customFormat="1" ht="26.25" customHeight="1">
      <c r="A120" s="1059"/>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9" t="s">
        <v>434</v>
      </c>
      <c r="AV120" s="990"/>
      <c r="AW120" s="990"/>
      <c r="AX120" s="990"/>
      <c r="AY120" s="991"/>
      <c r="AZ120" s="940" t="s">
        <v>435</v>
      </c>
      <c r="BA120" s="889"/>
      <c r="BB120" s="889"/>
      <c r="BC120" s="889"/>
      <c r="BD120" s="889"/>
      <c r="BE120" s="889"/>
      <c r="BF120" s="889"/>
      <c r="BG120" s="889"/>
      <c r="BH120" s="889"/>
      <c r="BI120" s="889"/>
      <c r="BJ120" s="889"/>
      <c r="BK120" s="889"/>
      <c r="BL120" s="889"/>
      <c r="BM120" s="889"/>
      <c r="BN120" s="889"/>
      <c r="BO120" s="889"/>
      <c r="BP120" s="890"/>
      <c r="BQ120" s="926">
        <v>3756947</v>
      </c>
      <c r="BR120" s="927"/>
      <c r="BS120" s="927"/>
      <c r="BT120" s="927"/>
      <c r="BU120" s="927"/>
      <c r="BV120" s="927">
        <v>4444527</v>
      </c>
      <c r="BW120" s="927"/>
      <c r="BX120" s="927"/>
      <c r="BY120" s="927"/>
      <c r="BZ120" s="927"/>
      <c r="CA120" s="927">
        <v>5023861</v>
      </c>
      <c r="CB120" s="927"/>
      <c r="CC120" s="927"/>
      <c r="CD120" s="927"/>
      <c r="CE120" s="927"/>
      <c r="CF120" s="941">
        <v>180.5</v>
      </c>
      <c r="CG120" s="942"/>
      <c r="CH120" s="942"/>
      <c r="CI120" s="942"/>
      <c r="CJ120" s="942"/>
      <c r="CK120" s="1007" t="s">
        <v>436</v>
      </c>
      <c r="CL120" s="1008"/>
      <c r="CM120" s="1008"/>
      <c r="CN120" s="1008"/>
      <c r="CO120" s="1009"/>
      <c r="CP120" s="1015" t="s">
        <v>437</v>
      </c>
      <c r="CQ120" s="1016"/>
      <c r="CR120" s="1016"/>
      <c r="CS120" s="1016"/>
      <c r="CT120" s="1016"/>
      <c r="CU120" s="1016"/>
      <c r="CV120" s="1016"/>
      <c r="CW120" s="1016"/>
      <c r="CX120" s="1016"/>
      <c r="CY120" s="1016"/>
      <c r="CZ120" s="1016"/>
      <c r="DA120" s="1016"/>
      <c r="DB120" s="1016"/>
      <c r="DC120" s="1016"/>
      <c r="DD120" s="1016"/>
      <c r="DE120" s="1016"/>
      <c r="DF120" s="1017"/>
      <c r="DG120" s="926">
        <v>920532</v>
      </c>
      <c r="DH120" s="927"/>
      <c r="DI120" s="927"/>
      <c r="DJ120" s="927"/>
      <c r="DK120" s="927"/>
      <c r="DL120" s="927">
        <v>821464</v>
      </c>
      <c r="DM120" s="927"/>
      <c r="DN120" s="927"/>
      <c r="DO120" s="927"/>
      <c r="DP120" s="927"/>
      <c r="DQ120" s="927">
        <v>710572</v>
      </c>
      <c r="DR120" s="927"/>
      <c r="DS120" s="927"/>
      <c r="DT120" s="927"/>
      <c r="DU120" s="927"/>
      <c r="DV120" s="928">
        <v>25.5</v>
      </c>
      <c r="DW120" s="928"/>
      <c r="DX120" s="928"/>
      <c r="DY120" s="928"/>
      <c r="DZ120" s="929"/>
    </row>
    <row r="121" spans="1:130" s="199" customFormat="1" ht="26.25" customHeight="1">
      <c r="A121" s="1059"/>
      <c r="B121" s="946"/>
      <c r="C121" s="967" t="s">
        <v>438</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92"/>
      <c r="AV121" s="993"/>
      <c r="AW121" s="993"/>
      <c r="AX121" s="993"/>
      <c r="AY121" s="994"/>
      <c r="AZ121" s="949" t="s">
        <v>439</v>
      </c>
      <c r="BA121" s="950"/>
      <c r="BB121" s="950"/>
      <c r="BC121" s="950"/>
      <c r="BD121" s="950"/>
      <c r="BE121" s="950"/>
      <c r="BF121" s="950"/>
      <c r="BG121" s="950"/>
      <c r="BH121" s="950"/>
      <c r="BI121" s="950"/>
      <c r="BJ121" s="950"/>
      <c r="BK121" s="950"/>
      <c r="BL121" s="950"/>
      <c r="BM121" s="950"/>
      <c r="BN121" s="950"/>
      <c r="BO121" s="950"/>
      <c r="BP121" s="951"/>
      <c r="BQ121" s="919">
        <v>266099</v>
      </c>
      <c r="BR121" s="920"/>
      <c r="BS121" s="920"/>
      <c r="BT121" s="920"/>
      <c r="BU121" s="920"/>
      <c r="BV121" s="920">
        <v>252769</v>
      </c>
      <c r="BW121" s="920"/>
      <c r="BX121" s="920"/>
      <c r="BY121" s="920"/>
      <c r="BZ121" s="920"/>
      <c r="CA121" s="920">
        <v>703729</v>
      </c>
      <c r="CB121" s="920"/>
      <c r="CC121" s="920"/>
      <c r="CD121" s="920"/>
      <c r="CE121" s="920"/>
      <c r="CF121" s="914">
        <v>25.3</v>
      </c>
      <c r="CG121" s="915"/>
      <c r="CH121" s="915"/>
      <c r="CI121" s="915"/>
      <c r="CJ121" s="915"/>
      <c r="CK121" s="1010"/>
      <c r="CL121" s="1011"/>
      <c r="CM121" s="1011"/>
      <c r="CN121" s="1011"/>
      <c r="CO121" s="1012"/>
      <c r="CP121" s="1020" t="s">
        <v>440</v>
      </c>
      <c r="CQ121" s="1021"/>
      <c r="CR121" s="1021"/>
      <c r="CS121" s="1021"/>
      <c r="CT121" s="1021"/>
      <c r="CU121" s="1021"/>
      <c r="CV121" s="1021"/>
      <c r="CW121" s="1021"/>
      <c r="CX121" s="1021"/>
      <c r="CY121" s="1021"/>
      <c r="CZ121" s="1021"/>
      <c r="DA121" s="1021"/>
      <c r="DB121" s="1021"/>
      <c r="DC121" s="1021"/>
      <c r="DD121" s="1021"/>
      <c r="DE121" s="1021"/>
      <c r="DF121" s="1022"/>
      <c r="DG121" s="919">
        <v>48231</v>
      </c>
      <c r="DH121" s="920"/>
      <c r="DI121" s="920"/>
      <c r="DJ121" s="920"/>
      <c r="DK121" s="920"/>
      <c r="DL121" s="920">
        <v>41630</v>
      </c>
      <c r="DM121" s="920"/>
      <c r="DN121" s="920"/>
      <c r="DO121" s="920"/>
      <c r="DP121" s="920"/>
      <c r="DQ121" s="920">
        <v>39260</v>
      </c>
      <c r="DR121" s="920"/>
      <c r="DS121" s="920"/>
      <c r="DT121" s="920"/>
      <c r="DU121" s="920"/>
      <c r="DV121" s="921">
        <v>1.4</v>
      </c>
      <c r="DW121" s="921"/>
      <c r="DX121" s="921"/>
      <c r="DY121" s="921"/>
      <c r="DZ121" s="922"/>
    </row>
    <row r="122" spans="1:130" s="199" customFormat="1" ht="26.25" customHeight="1">
      <c r="A122" s="1059"/>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92"/>
      <c r="AV122" s="993"/>
      <c r="AW122" s="993"/>
      <c r="AX122" s="993"/>
      <c r="AY122" s="994"/>
      <c r="AZ122" s="974" t="s">
        <v>441</v>
      </c>
      <c r="BA122" s="965"/>
      <c r="BB122" s="965"/>
      <c r="BC122" s="965"/>
      <c r="BD122" s="965"/>
      <c r="BE122" s="965"/>
      <c r="BF122" s="965"/>
      <c r="BG122" s="965"/>
      <c r="BH122" s="965"/>
      <c r="BI122" s="965"/>
      <c r="BJ122" s="965"/>
      <c r="BK122" s="965"/>
      <c r="BL122" s="965"/>
      <c r="BM122" s="965"/>
      <c r="BN122" s="965"/>
      <c r="BO122" s="965"/>
      <c r="BP122" s="966"/>
      <c r="BQ122" s="997">
        <v>5780971</v>
      </c>
      <c r="BR122" s="998"/>
      <c r="BS122" s="998"/>
      <c r="BT122" s="998"/>
      <c r="BU122" s="998"/>
      <c r="BV122" s="998">
        <v>6437050</v>
      </c>
      <c r="BW122" s="998"/>
      <c r="BX122" s="998"/>
      <c r="BY122" s="998"/>
      <c r="BZ122" s="998"/>
      <c r="CA122" s="998">
        <v>6191142</v>
      </c>
      <c r="CB122" s="998"/>
      <c r="CC122" s="998"/>
      <c r="CD122" s="998"/>
      <c r="CE122" s="998"/>
      <c r="CF122" s="1018">
        <v>222.4</v>
      </c>
      <c r="CG122" s="1019"/>
      <c r="CH122" s="1019"/>
      <c r="CI122" s="1019"/>
      <c r="CJ122" s="1019"/>
      <c r="CK122" s="1010"/>
      <c r="CL122" s="1011"/>
      <c r="CM122" s="1011"/>
      <c r="CN122" s="1011"/>
      <c r="CO122" s="1012"/>
      <c r="CP122" s="1020" t="s">
        <v>442</v>
      </c>
      <c r="CQ122" s="1021"/>
      <c r="CR122" s="1021"/>
      <c r="CS122" s="1021"/>
      <c r="CT122" s="1021"/>
      <c r="CU122" s="1021"/>
      <c r="CV122" s="1021"/>
      <c r="CW122" s="1021"/>
      <c r="CX122" s="1021"/>
      <c r="CY122" s="1021"/>
      <c r="CZ122" s="1021"/>
      <c r="DA122" s="1021"/>
      <c r="DB122" s="1021"/>
      <c r="DC122" s="1021"/>
      <c r="DD122" s="1021"/>
      <c r="DE122" s="1021"/>
      <c r="DF122" s="1022"/>
      <c r="DG122" s="919">
        <v>11000</v>
      </c>
      <c r="DH122" s="920"/>
      <c r="DI122" s="920"/>
      <c r="DJ122" s="920"/>
      <c r="DK122" s="920"/>
      <c r="DL122" s="920">
        <v>10029</v>
      </c>
      <c r="DM122" s="920"/>
      <c r="DN122" s="920"/>
      <c r="DO122" s="920"/>
      <c r="DP122" s="920"/>
      <c r="DQ122" s="920">
        <v>10032</v>
      </c>
      <c r="DR122" s="920"/>
      <c r="DS122" s="920"/>
      <c r="DT122" s="920"/>
      <c r="DU122" s="920"/>
      <c r="DV122" s="921">
        <v>0.4</v>
      </c>
      <c r="DW122" s="921"/>
      <c r="DX122" s="921"/>
      <c r="DY122" s="921"/>
      <c r="DZ122" s="922"/>
    </row>
    <row r="123" spans="1:130" s="199" customFormat="1" ht="26.25" customHeight="1">
      <c r="A123" s="1059"/>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995"/>
      <c r="AV123" s="996"/>
      <c r="AW123" s="996"/>
      <c r="AX123" s="996"/>
      <c r="AY123" s="996"/>
      <c r="AZ123" s="230" t="s">
        <v>171</v>
      </c>
      <c r="BA123" s="230"/>
      <c r="BB123" s="230"/>
      <c r="BC123" s="230"/>
      <c r="BD123" s="230"/>
      <c r="BE123" s="230"/>
      <c r="BF123" s="230"/>
      <c r="BG123" s="230"/>
      <c r="BH123" s="230"/>
      <c r="BI123" s="230"/>
      <c r="BJ123" s="230"/>
      <c r="BK123" s="230"/>
      <c r="BL123" s="230"/>
      <c r="BM123" s="230"/>
      <c r="BN123" s="230"/>
      <c r="BO123" s="975" t="s">
        <v>443</v>
      </c>
      <c r="BP123" s="1006"/>
      <c r="BQ123" s="1065">
        <v>9804017</v>
      </c>
      <c r="BR123" s="1066"/>
      <c r="BS123" s="1066"/>
      <c r="BT123" s="1066"/>
      <c r="BU123" s="1066"/>
      <c r="BV123" s="1066">
        <v>11134346</v>
      </c>
      <c r="BW123" s="1066"/>
      <c r="BX123" s="1066"/>
      <c r="BY123" s="1066"/>
      <c r="BZ123" s="1066"/>
      <c r="CA123" s="1066">
        <v>11918732</v>
      </c>
      <c r="CB123" s="1066"/>
      <c r="CC123" s="1066"/>
      <c r="CD123" s="1066"/>
      <c r="CE123" s="1066"/>
      <c r="CF123" s="999"/>
      <c r="CG123" s="1000"/>
      <c r="CH123" s="1000"/>
      <c r="CI123" s="1000"/>
      <c r="CJ123" s="1001"/>
      <c r="CK123" s="1010"/>
      <c r="CL123" s="1011"/>
      <c r="CM123" s="1011"/>
      <c r="CN123" s="1011"/>
      <c r="CO123" s="1012"/>
      <c r="CP123" s="1020"/>
      <c r="CQ123" s="1021"/>
      <c r="CR123" s="1021"/>
      <c r="CS123" s="1021"/>
      <c r="CT123" s="1021"/>
      <c r="CU123" s="1021"/>
      <c r="CV123" s="1021"/>
      <c r="CW123" s="1021"/>
      <c r="CX123" s="1021"/>
      <c r="CY123" s="1021"/>
      <c r="CZ123" s="1021"/>
      <c r="DA123" s="1021"/>
      <c r="DB123" s="1021"/>
      <c r="DC123" s="1021"/>
      <c r="DD123" s="1021"/>
      <c r="DE123" s="1021"/>
      <c r="DF123" s="1022"/>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9" customFormat="1" ht="26.25" customHeight="1" thickBot="1">
      <c r="A124" s="1059"/>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444</v>
      </c>
      <c r="AB124" s="959"/>
      <c r="AC124" s="959"/>
      <c r="AD124" s="959"/>
      <c r="AE124" s="960"/>
      <c r="AF124" s="961" t="s">
        <v>444</v>
      </c>
      <c r="AG124" s="959"/>
      <c r="AH124" s="959"/>
      <c r="AI124" s="959"/>
      <c r="AJ124" s="960"/>
      <c r="AK124" s="961" t="s">
        <v>444</v>
      </c>
      <c r="AL124" s="959"/>
      <c r="AM124" s="959"/>
      <c r="AN124" s="959"/>
      <c r="AO124" s="960"/>
      <c r="AP124" s="962" t="s">
        <v>444</v>
      </c>
      <c r="AQ124" s="963"/>
      <c r="AR124" s="963"/>
      <c r="AS124" s="963"/>
      <c r="AT124" s="964"/>
      <c r="AU124" s="1061" t="s">
        <v>445</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t="s">
        <v>444</v>
      </c>
      <c r="BR124" s="1028"/>
      <c r="BS124" s="1028"/>
      <c r="BT124" s="1028"/>
      <c r="BU124" s="1028"/>
      <c r="BV124" s="1028" t="s">
        <v>444</v>
      </c>
      <c r="BW124" s="1028"/>
      <c r="BX124" s="1028"/>
      <c r="BY124" s="1028"/>
      <c r="BZ124" s="1028"/>
      <c r="CA124" s="1028" t="s">
        <v>444</v>
      </c>
      <c r="CB124" s="1028"/>
      <c r="CC124" s="1028"/>
      <c r="CD124" s="1028"/>
      <c r="CE124" s="1028"/>
      <c r="CF124" s="1029"/>
      <c r="CG124" s="1030"/>
      <c r="CH124" s="1030"/>
      <c r="CI124" s="1030"/>
      <c r="CJ124" s="1031"/>
      <c r="CK124" s="1013"/>
      <c r="CL124" s="1013"/>
      <c r="CM124" s="1013"/>
      <c r="CN124" s="1013"/>
      <c r="CO124" s="1014"/>
      <c r="CP124" s="1020" t="s">
        <v>446</v>
      </c>
      <c r="CQ124" s="1021"/>
      <c r="CR124" s="1021"/>
      <c r="CS124" s="1021"/>
      <c r="CT124" s="1021"/>
      <c r="CU124" s="1021"/>
      <c r="CV124" s="1021"/>
      <c r="CW124" s="1021"/>
      <c r="CX124" s="1021"/>
      <c r="CY124" s="1021"/>
      <c r="CZ124" s="1021"/>
      <c r="DA124" s="1021"/>
      <c r="DB124" s="1021"/>
      <c r="DC124" s="1021"/>
      <c r="DD124" s="1021"/>
      <c r="DE124" s="1021"/>
      <c r="DF124" s="1022"/>
      <c r="DG124" s="1005" t="s">
        <v>447</v>
      </c>
      <c r="DH124" s="984"/>
      <c r="DI124" s="984"/>
      <c r="DJ124" s="984"/>
      <c r="DK124" s="985"/>
      <c r="DL124" s="983" t="s">
        <v>447</v>
      </c>
      <c r="DM124" s="984"/>
      <c r="DN124" s="984"/>
      <c r="DO124" s="984"/>
      <c r="DP124" s="985"/>
      <c r="DQ124" s="983" t="s">
        <v>447</v>
      </c>
      <c r="DR124" s="984"/>
      <c r="DS124" s="984"/>
      <c r="DT124" s="984"/>
      <c r="DU124" s="985"/>
      <c r="DV124" s="986" t="s">
        <v>447</v>
      </c>
      <c r="DW124" s="987"/>
      <c r="DX124" s="987"/>
      <c r="DY124" s="987"/>
      <c r="DZ124" s="988"/>
    </row>
    <row r="125" spans="1:130" s="199" customFormat="1" ht="26.25" customHeight="1">
      <c r="A125" s="1059"/>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447</v>
      </c>
      <c r="AB125" s="959"/>
      <c r="AC125" s="959"/>
      <c r="AD125" s="959"/>
      <c r="AE125" s="960"/>
      <c r="AF125" s="961" t="s">
        <v>447</v>
      </c>
      <c r="AG125" s="959"/>
      <c r="AH125" s="959"/>
      <c r="AI125" s="959"/>
      <c r="AJ125" s="960"/>
      <c r="AK125" s="961" t="s">
        <v>447</v>
      </c>
      <c r="AL125" s="959"/>
      <c r="AM125" s="959"/>
      <c r="AN125" s="959"/>
      <c r="AO125" s="960"/>
      <c r="AP125" s="962" t="s">
        <v>447</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448</v>
      </c>
      <c r="CL125" s="1008"/>
      <c r="CM125" s="1008"/>
      <c r="CN125" s="1008"/>
      <c r="CO125" s="1009"/>
      <c r="CP125" s="940" t="s">
        <v>449</v>
      </c>
      <c r="CQ125" s="889"/>
      <c r="CR125" s="889"/>
      <c r="CS125" s="889"/>
      <c r="CT125" s="889"/>
      <c r="CU125" s="889"/>
      <c r="CV125" s="889"/>
      <c r="CW125" s="889"/>
      <c r="CX125" s="889"/>
      <c r="CY125" s="889"/>
      <c r="CZ125" s="889"/>
      <c r="DA125" s="889"/>
      <c r="DB125" s="889"/>
      <c r="DC125" s="889"/>
      <c r="DD125" s="889"/>
      <c r="DE125" s="889"/>
      <c r="DF125" s="890"/>
      <c r="DG125" s="926" t="s">
        <v>447</v>
      </c>
      <c r="DH125" s="927"/>
      <c r="DI125" s="927"/>
      <c r="DJ125" s="927"/>
      <c r="DK125" s="927"/>
      <c r="DL125" s="927" t="s">
        <v>447</v>
      </c>
      <c r="DM125" s="927"/>
      <c r="DN125" s="927"/>
      <c r="DO125" s="927"/>
      <c r="DP125" s="927"/>
      <c r="DQ125" s="927" t="s">
        <v>447</v>
      </c>
      <c r="DR125" s="927"/>
      <c r="DS125" s="927"/>
      <c r="DT125" s="927"/>
      <c r="DU125" s="927"/>
      <c r="DV125" s="928" t="s">
        <v>447</v>
      </c>
      <c r="DW125" s="928"/>
      <c r="DX125" s="928"/>
      <c r="DY125" s="928"/>
      <c r="DZ125" s="929"/>
    </row>
    <row r="126" spans="1:130" s="199" customFormat="1" ht="26.25" customHeight="1" thickBot="1">
      <c r="A126" s="1059"/>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447</v>
      </c>
      <c r="AB126" s="959"/>
      <c r="AC126" s="959"/>
      <c r="AD126" s="959"/>
      <c r="AE126" s="960"/>
      <c r="AF126" s="961" t="s">
        <v>447</v>
      </c>
      <c r="AG126" s="959"/>
      <c r="AH126" s="959"/>
      <c r="AI126" s="959"/>
      <c r="AJ126" s="960"/>
      <c r="AK126" s="961" t="s">
        <v>447</v>
      </c>
      <c r="AL126" s="959"/>
      <c r="AM126" s="959"/>
      <c r="AN126" s="959"/>
      <c r="AO126" s="960"/>
      <c r="AP126" s="962" t="s">
        <v>447</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450</v>
      </c>
      <c r="CQ126" s="950"/>
      <c r="CR126" s="950"/>
      <c r="CS126" s="950"/>
      <c r="CT126" s="950"/>
      <c r="CU126" s="950"/>
      <c r="CV126" s="950"/>
      <c r="CW126" s="950"/>
      <c r="CX126" s="950"/>
      <c r="CY126" s="950"/>
      <c r="CZ126" s="950"/>
      <c r="DA126" s="950"/>
      <c r="DB126" s="950"/>
      <c r="DC126" s="950"/>
      <c r="DD126" s="950"/>
      <c r="DE126" s="950"/>
      <c r="DF126" s="951"/>
      <c r="DG126" s="919" t="s">
        <v>447</v>
      </c>
      <c r="DH126" s="920"/>
      <c r="DI126" s="920"/>
      <c r="DJ126" s="920"/>
      <c r="DK126" s="920"/>
      <c r="DL126" s="920" t="s">
        <v>447</v>
      </c>
      <c r="DM126" s="920"/>
      <c r="DN126" s="920"/>
      <c r="DO126" s="920"/>
      <c r="DP126" s="920"/>
      <c r="DQ126" s="920" t="s">
        <v>447</v>
      </c>
      <c r="DR126" s="920"/>
      <c r="DS126" s="920"/>
      <c r="DT126" s="920"/>
      <c r="DU126" s="920"/>
      <c r="DV126" s="921" t="s">
        <v>447</v>
      </c>
      <c r="DW126" s="921"/>
      <c r="DX126" s="921"/>
      <c r="DY126" s="921"/>
      <c r="DZ126" s="922"/>
    </row>
    <row r="127" spans="1:130" s="199" customFormat="1" ht="26.25" customHeight="1">
      <c r="A127" s="1060"/>
      <c r="B127" s="948"/>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447</v>
      </c>
      <c r="AB127" s="959"/>
      <c r="AC127" s="959"/>
      <c r="AD127" s="959"/>
      <c r="AE127" s="960"/>
      <c r="AF127" s="961" t="s">
        <v>447</v>
      </c>
      <c r="AG127" s="959"/>
      <c r="AH127" s="959"/>
      <c r="AI127" s="959"/>
      <c r="AJ127" s="960"/>
      <c r="AK127" s="961" t="s">
        <v>447</v>
      </c>
      <c r="AL127" s="959"/>
      <c r="AM127" s="959"/>
      <c r="AN127" s="959"/>
      <c r="AO127" s="960"/>
      <c r="AP127" s="962" t="s">
        <v>447</v>
      </c>
      <c r="AQ127" s="963"/>
      <c r="AR127" s="963"/>
      <c r="AS127" s="963"/>
      <c r="AT127" s="964"/>
      <c r="AU127" s="235"/>
      <c r="AV127" s="235"/>
      <c r="AW127" s="235"/>
      <c r="AX127" s="1032" t="s">
        <v>452</v>
      </c>
      <c r="AY127" s="1033"/>
      <c r="AZ127" s="1033"/>
      <c r="BA127" s="1033"/>
      <c r="BB127" s="1033"/>
      <c r="BC127" s="1033"/>
      <c r="BD127" s="1033"/>
      <c r="BE127" s="1034"/>
      <c r="BF127" s="1035" t="s">
        <v>453</v>
      </c>
      <c r="BG127" s="1033"/>
      <c r="BH127" s="1033"/>
      <c r="BI127" s="1033"/>
      <c r="BJ127" s="1033"/>
      <c r="BK127" s="1033"/>
      <c r="BL127" s="1034"/>
      <c r="BM127" s="1035" t="s">
        <v>454</v>
      </c>
      <c r="BN127" s="1033"/>
      <c r="BO127" s="1033"/>
      <c r="BP127" s="1033"/>
      <c r="BQ127" s="1033"/>
      <c r="BR127" s="1033"/>
      <c r="BS127" s="1034"/>
      <c r="BT127" s="1035" t="s">
        <v>455</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456</v>
      </c>
      <c r="CQ127" s="950"/>
      <c r="CR127" s="950"/>
      <c r="CS127" s="950"/>
      <c r="CT127" s="950"/>
      <c r="CU127" s="950"/>
      <c r="CV127" s="950"/>
      <c r="CW127" s="950"/>
      <c r="CX127" s="950"/>
      <c r="CY127" s="950"/>
      <c r="CZ127" s="950"/>
      <c r="DA127" s="950"/>
      <c r="DB127" s="950"/>
      <c r="DC127" s="950"/>
      <c r="DD127" s="950"/>
      <c r="DE127" s="950"/>
      <c r="DF127" s="951"/>
      <c r="DG127" s="919" t="s">
        <v>447</v>
      </c>
      <c r="DH127" s="920"/>
      <c r="DI127" s="920"/>
      <c r="DJ127" s="920"/>
      <c r="DK127" s="920"/>
      <c r="DL127" s="920" t="s">
        <v>447</v>
      </c>
      <c r="DM127" s="920"/>
      <c r="DN127" s="920"/>
      <c r="DO127" s="920"/>
      <c r="DP127" s="920"/>
      <c r="DQ127" s="920" t="s">
        <v>447</v>
      </c>
      <c r="DR127" s="920"/>
      <c r="DS127" s="920"/>
      <c r="DT127" s="920"/>
      <c r="DU127" s="920"/>
      <c r="DV127" s="921" t="s">
        <v>447</v>
      </c>
      <c r="DW127" s="921"/>
      <c r="DX127" s="921"/>
      <c r="DY127" s="921"/>
      <c r="DZ127" s="922"/>
    </row>
    <row r="128" spans="1:130" s="199" customFormat="1" ht="26.25" customHeight="1" thickBot="1">
      <c r="A128" s="1043" t="s">
        <v>457</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458</v>
      </c>
      <c r="X128" s="1045"/>
      <c r="Y128" s="1045"/>
      <c r="Z128" s="1046"/>
      <c r="AA128" s="1047">
        <v>24450</v>
      </c>
      <c r="AB128" s="1048"/>
      <c r="AC128" s="1048"/>
      <c r="AD128" s="1048"/>
      <c r="AE128" s="1049"/>
      <c r="AF128" s="1050">
        <v>22976</v>
      </c>
      <c r="AG128" s="1048"/>
      <c r="AH128" s="1048"/>
      <c r="AI128" s="1048"/>
      <c r="AJ128" s="1049"/>
      <c r="AK128" s="1050">
        <v>29270</v>
      </c>
      <c r="AL128" s="1048"/>
      <c r="AM128" s="1048"/>
      <c r="AN128" s="1048"/>
      <c r="AO128" s="1049"/>
      <c r="AP128" s="1051"/>
      <c r="AQ128" s="1052"/>
      <c r="AR128" s="1052"/>
      <c r="AS128" s="1052"/>
      <c r="AT128" s="1053"/>
      <c r="AU128" s="235"/>
      <c r="AV128" s="235"/>
      <c r="AW128" s="235"/>
      <c r="AX128" s="888" t="s">
        <v>459</v>
      </c>
      <c r="AY128" s="889"/>
      <c r="AZ128" s="889"/>
      <c r="BA128" s="889"/>
      <c r="BB128" s="889"/>
      <c r="BC128" s="889"/>
      <c r="BD128" s="889"/>
      <c r="BE128" s="890"/>
      <c r="BF128" s="1054" t="s">
        <v>112</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460</v>
      </c>
      <c r="CQ128" s="1037"/>
      <c r="CR128" s="1037"/>
      <c r="CS128" s="1037"/>
      <c r="CT128" s="1037"/>
      <c r="CU128" s="1037"/>
      <c r="CV128" s="1037"/>
      <c r="CW128" s="1037"/>
      <c r="CX128" s="1037"/>
      <c r="CY128" s="1037"/>
      <c r="CZ128" s="1037"/>
      <c r="DA128" s="1037"/>
      <c r="DB128" s="1037"/>
      <c r="DC128" s="1037"/>
      <c r="DD128" s="1037"/>
      <c r="DE128" s="1037"/>
      <c r="DF128" s="1038"/>
      <c r="DG128" s="1039">
        <v>13159</v>
      </c>
      <c r="DH128" s="1040"/>
      <c r="DI128" s="1040"/>
      <c r="DJ128" s="1040"/>
      <c r="DK128" s="1040"/>
      <c r="DL128" s="1040">
        <v>1218</v>
      </c>
      <c r="DM128" s="1040"/>
      <c r="DN128" s="1040"/>
      <c r="DO128" s="1040"/>
      <c r="DP128" s="1040"/>
      <c r="DQ128" s="1040">
        <v>8772</v>
      </c>
      <c r="DR128" s="1040"/>
      <c r="DS128" s="1040"/>
      <c r="DT128" s="1040"/>
      <c r="DU128" s="1040"/>
      <c r="DV128" s="1041">
        <v>0.3</v>
      </c>
      <c r="DW128" s="1041"/>
      <c r="DX128" s="1041"/>
      <c r="DY128" s="1041"/>
      <c r="DZ128" s="1042"/>
    </row>
    <row r="129" spans="1:131" s="199"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461</v>
      </c>
      <c r="X129" s="1074"/>
      <c r="Y129" s="1074"/>
      <c r="Z129" s="1075"/>
      <c r="AA129" s="958">
        <v>3027704</v>
      </c>
      <c r="AB129" s="959"/>
      <c r="AC129" s="959"/>
      <c r="AD129" s="959"/>
      <c r="AE129" s="960"/>
      <c r="AF129" s="961">
        <v>3136920</v>
      </c>
      <c r="AG129" s="959"/>
      <c r="AH129" s="959"/>
      <c r="AI129" s="959"/>
      <c r="AJ129" s="960"/>
      <c r="AK129" s="961">
        <v>3200711</v>
      </c>
      <c r="AL129" s="959"/>
      <c r="AM129" s="959"/>
      <c r="AN129" s="959"/>
      <c r="AO129" s="960"/>
      <c r="AP129" s="1076"/>
      <c r="AQ129" s="1077"/>
      <c r="AR129" s="1077"/>
      <c r="AS129" s="1077"/>
      <c r="AT129" s="1078"/>
      <c r="AU129" s="237"/>
      <c r="AV129" s="237"/>
      <c r="AW129" s="237"/>
      <c r="AX129" s="1067" t="s">
        <v>462</v>
      </c>
      <c r="AY129" s="950"/>
      <c r="AZ129" s="950"/>
      <c r="BA129" s="950"/>
      <c r="BB129" s="950"/>
      <c r="BC129" s="950"/>
      <c r="BD129" s="950"/>
      <c r="BE129" s="951"/>
      <c r="BF129" s="1068" t="s">
        <v>112</v>
      </c>
      <c r="BG129" s="1069"/>
      <c r="BH129" s="1069"/>
      <c r="BI129" s="1069"/>
      <c r="BJ129" s="1069"/>
      <c r="BK129" s="1069"/>
      <c r="BL129" s="1070"/>
      <c r="BM129" s="1068">
        <v>20</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463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464</v>
      </c>
      <c r="X130" s="1074"/>
      <c r="Y130" s="1074"/>
      <c r="Z130" s="1075"/>
      <c r="AA130" s="958">
        <v>383876</v>
      </c>
      <c r="AB130" s="959"/>
      <c r="AC130" s="959"/>
      <c r="AD130" s="959"/>
      <c r="AE130" s="960"/>
      <c r="AF130" s="961">
        <v>395418</v>
      </c>
      <c r="AG130" s="959"/>
      <c r="AH130" s="959"/>
      <c r="AI130" s="959"/>
      <c r="AJ130" s="960"/>
      <c r="AK130" s="961">
        <v>416835</v>
      </c>
      <c r="AL130" s="959"/>
      <c r="AM130" s="959"/>
      <c r="AN130" s="959"/>
      <c r="AO130" s="960"/>
      <c r="AP130" s="1076"/>
      <c r="AQ130" s="1077"/>
      <c r="AR130" s="1077"/>
      <c r="AS130" s="1077"/>
      <c r="AT130" s="1078"/>
      <c r="AU130" s="237"/>
      <c r="AV130" s="237"/>
      <c r="AW130" s="237"/>
      <c r="AX130" s="1067" t="s">
        <v>465</v>
      </c>
      <c r="AY130" s="950"/>
      <c r="AZ130" s="950"/>
      <c r="BA130" s="950"/>
      <c r="BB130" s="950"/>
      <c r="BC130" s="950"/>
      <c r="BD130" s="950"/>
      <c r="BE130" s="951"/>
      <c r="BF130" s="1104">
        <v>4.3</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466</v>
      </c>
      <c r="X131" s="1112"/>
      <c r="Y131" s="1112"/>
      <c r="Z131" s="1113"/>
      <c r="AA131" s="1005">
        <v>2643828</v>
      </c>
      <c r="AB131" s="984"/>
      <c r="AC131" s="984"/>
      <c r="AD131" s="984"/>
      <c r="AE131" s="985"/>
      <c r="AF131" s="983">
        <v>2741502</v>
      </c>
      <c r="AG131" s="984"/>
      <c r="AH131" s="984"/>
      <c r="AI131" s="984"/>
      <c r="AJ131" s="985"/>
      <c r="AK131" s="983">
        <v>2783876</v>
      </c>
      <c r="AL131" s="984"/>
      <c r="AM131" s="984"/>
      <c r="AN131" s="984"/>
      <c r="AO131" s="985"/>
      <c r="AP131" s="1114"/>
      <c r="AQ131" s="1115"/>
      <c r="AR131" s="1115"/>
      <c r="AS131" s="1115"/>
      <c r="AT131" s="1116"/>
      <c r="AU131" s="237"/>
      <c r="AV131" s="237"/>
      <c r="AW131" s="237"/>
      <c r="AX131" s="1086" t="s">
        <v>467</v>
      </c>
      <c r="AY131" s="1037"/>
      <c r="AZ131" s="1037"/>
      <c r="BA131" s="1037"/>
      <c r="BB131" s="1037"/>
      <c r="BC131" s="1037"/>
      <c r="BD131" s="1037"/>
      <c r="BE131" s="1038"/>
      <c r="BF131" s="1087" t="s">
        <v>112</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468</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469</v>
      </c>
      <c r="W132" s="1097"/>
      <c r="X132" s="1097"/>
      <c r="Y132" s="1097"/>
      <c r="Z132" s="1098"/>
      <c r="AA132" s="1099">
        <v>5.1563112279999999</v>
      </c>
      <c r="AB132" s="1100"/>
      <c r="AC132" s="1100"/>
      <c r="AD132" s="1100"/>
      <c r="AE132" s="1101"/>
      <c r="AF132" s="1102">
        <v>4.2023678990000004</v>
      </c>
      <c r="AG132" s="1100"/>
      <c r="AH132" s="1100"/>
      <c r="AI132" s="1100"/>
      <c r="AJ132" s="1101"/>
      <c r="AK132" s="1102">
        <v>3.8140348209999999</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470</v>
      </c>
      <c r="W133" s="1080"/>
      <c r="X133" s="1080"/>
      <c r="Y133" s="1080"/>
      <c r="Z133" s="1081"/>
      <c r="AA133" s="1082">
        <v>5.4</v>
      </c>
      <c r="AB133" s="1083"/>
      <c r="AC133" s="1083"/>
      <c r="AD133" s="1083"/>
      <c r="AE133" s="1084"/>
      <c r="AF133" s="1082">
        <v>4.7</v>
      </c>
      <c r="AG133" s="1083"/>
      <c r="AH133" s="1083"/>
      <c r="AI133" s="1083"/>
      <c r="AJ133" s="1084"/>
      <c r="AK133" s="1082">
        <v>4.3</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D1" zoomScale="55" zoomScaleNormal="85" zoomScaleSheetLayoutView="55" workbookViewId="0">
      <selection activeCell="J52" sqref="J52"/>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49" zoomScale="70" zoomScaleNormal="7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20" t="s">
        <v>473</v>
      </c>
      <c r="L7" s="256"/>
      <c r="M7" s="257" t="s">
        <v>474</v>
      </c>
      <c r="N7" s="258"/>
    </row>
    <row r="8" spans="1:16">
      <c r="A8" s="250"/>
      <c r="B8" s="246"/>
      <c r="C8" s="246"/>
      <c r="D8" s="246"/>
      <c r="E8" s="246"/>
      <c r="F8" s="246"/>
      <c r="G8" s="259"/>
      <c r="H8" s="260"/>
      <c r="I8" s="260"/>
      <c r="J8" s="261"/>
      <c r="K8" s="1121"/>
      <c r="L8" s="262" t="s">
        <v>475</v>
      </c>
      <c r="M8" s="263" t="s">
        <v>476</v>
      </c>
      <c r="N8" s="264" t="s">
        <v>477</v>
      </c>
    </row>
    <row r="9" spans="1:16">
      <c r="A9" s="250"/>
      <c r="B9" s="246"/>
      <c r="C9" s="246"/>
      <c r="D9" s="246"/>
      <c r="E9" s="246"/>
      <c r="F9" s="246"/>
      <c r="G9" s="1122" t="s">
        <v>478</v>
      </c>
      <c r="H9" s="1123"/>
      <c r="I9" s="1123"/>
      <c r="J9" s="1124"/>
      <c r="K9" s="265">
        <v>1033826</v>
      </c>
      <c r="L9" s="266">
        <v>242171</v>
      </c>
      <c r="M9" s="267">
        <v>189696</v>
      </c>
      <c r="N9" s="268">
        <v>27.7</v>
      </c>
    </row>
    <row r="10" spans="1:16">
      <c r="A10" s="250"/>
      <c r="B10" s="246"/>
      <c r="C10" s="246"/>
      <c r="D10" s="246"/>
      <c r="E10" s="246"/>
      <c r="F10" s="246"/>
      <c r="G10" s="1122" t="s">
        <v>479</v>
      </c>
      <c r="H10" s="1123"/>
      <c r="I10" s="1123"/>
      <c r="J10" s="1124"/>
      <c r="K10" s="269">
        <v>133790</v>
      </c>
      <c r="L10" s="270">
        <v>31340</v>
      </c>
      <c r="M10" s="271">
        <v>21936</v>
      </c>
      <c r="N10" s="272">
        <v>42.9</v>
      </c>
    </row>
    <row r="11" spans="1:16" ht="13.5" customHeight="1">
      <c r="A11" s="250"/>
      <c r="B11" s="246"/>
      <c r="C11" s="246"/>
      <c r="D11" s="246"/>
      <c r="E11" s="246"/>
      <c r="F11" s="246"/>
      <c r="G11" s="1122" t="s">
        <v>480</v>
      </c>
      <c r="H11" s="1123"/>
      <c r="I11" s="1123"/>
      <c r="J11" s="1124"/>
      <c r="K11" s="269">
        <v>8464</v>
      </c>
      <c r="L11" s="270">
        <v>1983</v>
      </c>
      <c r="M11" s="271">
        <v>29437</v>
      </c>
      <c r="N11" s="272">
        <v>-93.3</v>
      </c>
    </row>
    <row r="12" spans="1:16" ht="13.5" customHeight="1">
      <c r="A12" s="250"/>
      <c r="B12" s="246"/>
      <c r="C12" s="246"/>
      <c r="D12" s="246"/>
      <c r="E12" s="246"/>
      <c r="F12" s="246"/>
      <c r="G12" s="1122" t="s">
        <v>481</v>
      </c>
      <c r="H12" s="1123"/>
      <c r="I12" s="1123"/>
      <c r="J12" s="1124"/>
      <c r="K12" s="269" t="s">
        <v>482</v>
      </c>
      <c r="L12" s="270" t="s">
        <v>482</v>
      </c>
      <c r="M12" s="271">
        <v>3160</v>
      </c>
      <c r="N12" s="272" t="s">
        <v>482</v>
      </c>
    </row>
    <row r="13" spans="1:16" ht="13.5" customHeight="1">
      <c r="A13" s="250"/>
      <c r="B13" s="246"/>
      <c r="C13" s="246"/>
      <c r="D13" s="246"/>
      <c r="E13" s="246"/>
      <c r="F13" s="246"/>
      <c r="G13" s="1122" t="s">
        <v>483</v>
      </c>
      <c r="H13" s="1123"/>
      <c r="I13" s="1123"/>
      <c r="J13" s="1124"/>
      <c r="K13" s="269" t="s">
        <v>482</v>
      </c>
      <c r="L13" s="270" t="s">
        <v>482</v>
      </c>
      <c r="M13" s="271" t="s">
        <v>482</v>
      </c>
      <c r="N13" s="272" t="s">
        <v>482</v>
      </c>
    </row>
    <row r="14" spans="1:16" ht="13.5" customHeight="1">
      <c r="A14" s="250"/>
      <c r="B14" s="246"/>
      <c r="C14" s="246"/>
      <c r="D14" s="246"/>
      <c r="E14" s="246"/>
      <c r="F14" s="246"/>
      <c r="G14" s="1122" t="s">
        <v>484</v>
      </c>
      <c r="H14" s="1123"/>
      <c r="I14" s="1123"/>
      <c r="J14" s="1124"/>
      <c r="K14" s="269">
        <v>30260</v>
      </c>
      <c r="L14" s="270">
        <v>7088</v>
      </c>
      <c r="M14" s="271">
        <v>9091</v>
      </c>
      <c r="N14" s="272">
        <v>-22</v>
      </c>
    </row>
    <row r="15" spans="1:16" ht="13.5" customHeight="1">
      <c r="A15" s="250"/>
      <c r="B15" s="246"/>
      <c r="C15" s="246"/>
      <c r="D15" s="246"/>
      <c r="E15" s="246"/>
      <c r="F15" s="246"/>
      <c r="G15" s="1122" t="s">
        <v>485</v>
      </c>
      <c r="H15" s="1123"/>
      <c r="I15" s="1123"/>
      <c r="J15" s="1124"/>
      <c r="K15" s="269" t="s">
        <v>482</v>
      </c>
      <c r="L15" s="270" t="s">
        <v>482</v>
      </c>
      <c r="M15" s="271">
        <v>4470</v>
      </c>
      <c r="N15" s="272" t="s">
        <v>482</v>
      </c>
    </row>
    <row r="16" spans="1:16">
      <c r="A16" s="250"/>
      <c r="B16" s="246"/>
      <c r="C16" s="246"/>
      <c r="D16" s="246"/>
      <c r="E16" s="246"/>
      <c r="F16" s="246"/>
      <c r="G16" s="1125" t="s">
        <v>486</v>
      </c>
      <c r="H16" s="1126"/>
      <c r="I16" s="1126"/>
      <c r="J16" s="1127"/>
      <c r="K16" s="270">
        <v>-115310</v>
      </c>
      <c r="L16" s="270">
        <v>-27011</v>
      </c>
      <c r="M16" s="271">
        <v>-19414</v>
      </c>
      <c r="N16" s="272">
        <v>39.1</v>
      </c>
    </row>
    <row r="17" spans="1:16">
      <c r="A17" s="250"/>
      <c r="B17" s="246"/>
      <c r="C17" s="246"/>
      <c r="D17" s="246"/>
      <c r="E17" s="246"/>
      <c r="F17" s="246"/>
      <c r="G17" s="1125" t="s">
        <v>171</v>
      </c>
      <c r="H17" s="1126"/>
      <c r="I17" s="1126"/>
      <c r="J17" s="1127"/>
      <c r="K17" s="270">
        <v>1091030</v>
      </c>
      <c r="L17" s="270">
        <v>255570</v>
      </c>
      <c r="M17" s="271">
        <v>238376</v>
      </c>
      <c r="N17" s="272">
        <v>7.2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17" t="s">
        <v>491</v>
      </c>
      <c r="H21" s="1118"/>
      <c r="I21" s="1118"/>
      <c r="J21" s="1119"/>
      <c r="K21" s="282">
        <v>32.33</v>
      </c>
      <c r="L21" s="283">
        <v>21.75</v>
      </c>
      <c r="M21" s="284">
        <v>10.58</v>
      </c>
      <c r="N21" s="251"/>
      <c r="O21" s="285"/>
      <c r="P21" s="281"/>
    </row>
    <row r="22" spans="1:16" s="286" customFormat="1">
      <c r="A22" s="281"/>
      <c r="B22" s="251"/>
      <c r="C22" s="251"/>
      <c r="D22" s="251"/>
      <c r="E22" s="251"/>
      <c r="F22" s="251"/>
      <c r="G22" s="1117" t="s">
        <v>492</v>
      </c>
      <c r="H22" s="1118"/>
      <c r="I22" s="1118"/>
      <c r="J22" s="1119"/>
      <c r="K22" s="287">
        <v>92.9</v>
      </c>
      <c r="L22" s="288">
        <v>95.2</v>
      </c>
      <c r="M22" s="289">
        <v>-2.2999999999999998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20" t="s">
        <v>473</v>
      </c>
      <c r="L30" s="256"/>
      <c r="M30" s="257" t="s">
        <v>474</v>
      </c>
      <c r="N30" s="258"/>
    </row>
    <row r="31" spans="1:16">
      <c r="A31" s="250"/>
      <c r="B31" s="246"/>
      <c r="C31" s="246"/>
      <c r="D31" s="246"/>
      <c r="E31" s="246"/>
      <c r="F31" s="246"/>
      <c r="G31" s="259"/>
      <c r="H31" s="260"/>
      <c r="I31" s="260"/>
      <c r="J31" s="261"/>
      <c r="K31" s="1121"/>
      <c r="L31" s="262" t="s">
        <v>475</v>
      </c>
      <c r="M31" s="263" t="s">
        <v>476</v>
      </c>
      <c r="N31" s="264" t="s">
        <v>477</v>
      </c>
    </row>
    <row r="32" spans="1:16" ht="27" customHeight="1">
      <c r="A32" s="250"/>
      <c r="B32" s="246"/>
      <c r="C32" s="246"/>
      <c r="D32" s="246"/>
      <c r="E32" s="246"/>
      <c r="F32" s="246"/>
      <c r="G32" s="1133" t="s">
        <v>496</v>
      </c>
      <c r="H32" s="1134"/>
      <c r="I32" s="1134"/>
      <c r="J32" s="1135"/>
      <c r="K32" s="296">
        <v>484301</v>
      </c>
      <c r="L32" s="296">
        <v>113446</v>
      </c>
      <c r="M32" s="297">
        <v>139853</v>
      </c>
      <c r="N32" s="298">
        <v>-18.899999999999999</v>
      </c>
    </row>
    <row r="33" spans="1:16" ht="13.5" customHeight="1">
      <c r="A33" s="250"/>
      <c r="B33" s="246"/>
      <c r="C33" s="246"/>
      <c r="D33" s="246"/>
      <c r="E33" s="246"/>
      <c r="F33" s="246"/>
      <c r="G33" s="1133" t="s">
        <v>497</v>
      </c>
      <c r="H33" s="1134"/>
      <c r="I33" s="1134"/>
      <c r="J33" s="1135"/>
      <c r="K33" s="296" t="s">
        <v>482</v>
      </c>
      <c r="L33" s="296" t="s">
        <v>482</v>
      </c>
      <c r="M33" s="297" t="s">
        <v>482</v>
      </c>
      <c r="N33" s="298" t="s">
        <v>482</v>
      </c>
    </row>
    <row r="34" spans="1:16" ht="27" customHeight="1">
      <c r="A34" s="250"/>
      <c r="B34" s="246"/>
      <c r="C34" s="246"/>
      <c r="D34" s="246"/>
      <c r="E34" s="246"/>
      <c r="F34" s="246"/>
      <c r="G34" s="1133" t="s">
        <v>498</v>
      </c>
      <c r="H34" s="1134"/>
      <c r="I34" s="1134"/>
      <c r="J34" s="1135"/>
      <c r="K34" s="296" t="s">
        <v>482</v>
      </c>
      <c r="L34" s="296" t="s">
        <v>482</v>
      </c>
      <c r="M34" s="297">
        <v>4</v>
      </c>
      <c r="N34" s="298" t="s">
        <v>482</v>
      </c>
    </row>
    <row r="35" spans="1:16" ht="27" customHeight="1">
      <c r="A35" s="250"/>
      <c r="B35" s="246"/>
      <c r="C35" s="246"/>
      <c r="D35" s="246"/>
      <c r="E35" s="246"/>
      <c r="F35" s="246"/>
      <c r="G35" s="1133" t="s">
        <v>499</v>
      </c>
      <c r="H35" s="1134"/>
      <c r="I35" s="1134"/>
      <c r="J35" s="1135"/>
      <c r="K35" s="296">
        <v>67982</v>
      </c>
      <c r="L35" s="296">
        <v>15925</v>
      </c>
      <c r="M35" s="297">
        <v>31890</v>
      </c>
      <c r="N35" s="298">
        <v>-50.1</v>
      </c>
    </row>
    <row r="36" spans="1:16" ht="27" customHeight="1">
      <c r="A36" s="250"/>
      <c r="B36" s="246"/>
      <c r="C36" s="246"/>
      <c r="D36" s="246"/>
      <c r="E36" s="246"/>
      <c r="F36" s="246"/>
      <c r="G36" s="1133" t="s">
        <v>500</v>
      </c>
      <c r="H36" s="1134"/>
      <c r="I36" s="1134"/>
      <c r="J36" s="1135"/>
      <c r="K36" s="296" t="s">
        <v>482</v>
      </c>
      <c r="L36" s="296" t="s">
        <v>482</v>
      </c>
      <c r="M36" s="297">
        <v>5316</v>
      </c>
      <c r="N36" s="298" t="s">
        <v>482</v>
      </c>
    </row>
    <row r="37" spans="1:16" ht="13.5" customHeight="1">
      <c r="A37" s="250"/>
      <c r="B37" s="246"/>
      <c r="C37" s="246"/>
      <c r="D37" s="246"/>
      <c r="E37" s="246"/>
      <c r="F37" s="246"/>
      <c r="G37" s="1133" t="s">
        <v>501</v>
      </c>
      <c r="H37" s="1134"/>
      <c r="I37" s="1134"/>
      <c r="J37" s="1135"/>
      <c r="K37" s="296" t="s">
        <v>482</v>
      </c>
      <c r="L37" s="296" t="s">
        <v>482</v>
      </c>
      <c r="M37" s="297">
        <v>1757</v>
      </c>
      <c r="N37" s="298" t="s">
        <v>482</v>
      </c>
    </row>
    <row r="38" spans="1:16" ht="27" customHeight="1">
      <c r="A38" s="250"/>
      <c r="B38" s="246"/>
      <c r="C38" s="246"/>
      <c r="D38" s="246"/>
      <c r="E38" s="246"/>
      <c r="F38" s="246"/>
      <c r="G38" s="1136" t="s">
        <v>502</v>
      </c>
      <c r="H38" s="1137"/>
      <c r="I38" s="1137"/>
      <c r="J38" s="1138"/>
      <c r="K38" s="299" t="s">
        <v>482</v>
      </c>
      <c r="L38" s="299" t="s">
        <v>482</v>
      </c>
      <c r="M38" s="300">
        <v>42</v>
      </c>
      <c r="N38" s="301" t="s">
        <v>482</v>
      </c>
      <c r="O38" s="295"/>
    </row>
    <row r="39" spans="1:16">
      <c r="A39" s="250"/>
      <c r="B39" s="246"/>
      <c r="C39" s="246"/>
      <c r="D39" s="246"/>
      <c r="E39" s="246"/>
      <c r="F39" s="246"/>
      <c r="G39" s="1136" t="s">
        <v>503</v>
      </c>
      <c r="H39" s="1137"/>
      <c r="I39" s="1137"/>
      <c r="J39" s="1138"/>
      <c r="K39" s="302">
        <v>-29270</v>
      </c>
      <c r="L39" s="302">
        <v>-6856</v>
      </c>
      <c r="M39" s="303">
        <v>-8426</v>
      </c>
      <c r="N39" s="304">
        <v>-18.600000000000001</v>
      </c>
      <c r="O39" s="295"/>
    </row>
    <row r="40" spans="1:16" ht="27" customHeight="1">
      <c r="A40" s="250"/>
      <c r="B40" s="246"/>
      <c r="C40" s="246"/>
      <c r="D40" s="246"/>
      <c r="E40" s="246"/>
      <c r="F40" s="246"/>
      <c r="G40" s="1133" t="s">
        <v>504</v>
      </c>
      <c r="H40" s="1134"/>
      <c r="I40" s="1134"/>
      <c r="J40" s="1135"/>
      <c r="K40" s="302">
        <v>-416835</v>
      </c>
      <c r="L40" s="302">
        <v>-97642</v>
      </c>
      <c r="M40" s="303">
        <v>-127711</v>
      </c>
      <c r="N40" s="304">
        <v>-23.5</v>
      </c>
      <c r="O40" s="295"/>
    </row>
    <row r="41" spans="1:16">
      <c r="A41" s="250"/>
      <c r="B41" s="246"/>
      <c r="C41" s="246"/>
      <c r="D41" s="246"/>
      <c r="E41" s="246"/>
      <c r="F41" s="246"/>
      <c r="G41" s="1139" t="s">
        <v>282</v>
      </c>
      <c r="H41" s="1140"/>
      <c r="I41" s="1140"/>
      <c r="J41" s="1141"/>
      <c r="K41" s="296">
        <v>106178</v>
      </c>
      <c r="L41" s="302">
        <v>24872</v>
      </c>
      <c r="M41" s="303">
        <v>42725</v>
      </c>
      <c r="N41" s="304">
        <v>-41.8</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28" t="s">
        <v>473</v>
      </c>
      <c r="J49" s="1130" t="s">
        <v>508</v>
      </c>
      <c r="K49" s="1131"/>
      <c r="L49" s="1131"/>
      <c r="M49" s="1131"/>
      <c r="N49" s="1132"/>
    </row>
    <row r="50" spans="1:14">
      <c r="A50" s="250"/>
      <c r="B50" s="246"/>
      <c r="C50" s="246"/>
      <c r="D50" s="246"/>
      <c r="E50" s="246"/>
      <c r="F50" s="246"/>
      <c r="G50" s="314"/>
      <c r="H50" s="315"/>
      <c r="I50" s="1129"/>
      <c r="J50" s="316" t="s">
        <v>509</v>
      </c>
      <c r="K50" s="317" t="s">
        <v>510</v>
      </c>
      <c r="L50" s="318" t="s">
        <v>511</v>
      </c>
      <c r="M50" s="319" t="s">
        <v>512</v>
      </c>
      <c r="N50" s="320" t="s">
        <v>513</v>
      </c>
    </row>
    <row r="51" spans="1:14">
      <c r="A51" s="250"/>
      <c r="B51" s="246"/>
      <c r="C51" s="246"/>
      <c r="D51" s="246"/>
      <c r="E51" s="246"/>
      <c r="F51" s="246"/>
      <c r="G51" s="312" t="s">
        <v>514</v>
      </c>
      <c r="H51" s="313"/>
      <c r="I51" s="321">
        <v>2184531</v>
      </c>
      <c r="J51" s="322">
        <v>549844</v>
      </c>
      <c r="K51" s="323">
        <v>-18</v>
      </c>
      <c r="L51" s="324">
        <v>228305</v>
      </c>
      <c r="M51" s="325">
        <v>5.6</v>
      </c>
      <c r="N51" s="326">
        <v>-23.6</v>
      </c>
    </row>
    <row r="52" spans="1:14">
      <c r="A52" s="250"/>
      <c r="B52" s="246"/>
      <c r="C52" s="246"/>
      <c r="D52" s="246"/>
      <c r="E52" s="246"/>
      <c r="F52" s="246"/>
      <c r="G52" s="327"/>
      <c r="H52" s="328" t="s">
        <v>515</v>
      </c>
      <c r="I52" s="329">
        <v>438670</v>
      </c>
      <c r="J52" s="330">
        <v>110413</v>
      </c>
      <c r="K52" s="331">
        <v>-1.9</v>
      </c>
      <c r="L52" s="332">
        <v>86611</v>
      </c>
      <c r="M52" s="333">
        <v>-20.399999999999999</v>
      </c>
      <c r="N52" s="334">
        <v>18.5</v>
      </c>
    </row>
    <row r="53" spans="1:14">
      <c r="A53" s="250"/>
      <c r="B53" s="246"/>
      <c r="C53" s="246"/>
      <c r="D53" s="246"/>
      <c r="E53" s="246"/>
      <c r="F53" s="246"/>
      <c r="G53" s="312" t="s">
        <v>516</v>
      </c>
      <c r="H53" s="313"/>
      <c r="I53" s="321">
        <v>4783996</v>
      </c>
      <c r="J53" s="322">
        <v>1165975</v>
      </c>
      <c r="K53" s="323">
        <v>112.1</v>
      </c>
      <c r="L53" s="324">
        <v>316331</v>
      </c>
      <c r="M53" s="325">
        <v>38.6</v>
      </c>
      <c r="N53" s="326">
        <v>73.5</v>
      </c>
    </row>
    <row r="54" spans="1:14">
      <c r="A54" s="250"/>
      <c r="B54" s="246"/>
      <c r="C54" s="246"/>
      <c r="D54" s="246"/>
      <c r="E54" s="246"/>
      <c r="F54" s="246"/>
      <c r="G54" s="327"/>
      <c r="H54" s="328" t="s">
        <v>515</v>
      </c>
      <c r="I54" s="329">
        <v>281874</v>
      </c>
      <c r="J54" s="330">
        <v>68699</v>
      </c>
      <c r="K54" s="331">
        <v>-37.799999999999997</v>
      </c>
      <c r="L54" s="332">
        <v>106387</v>
      </c>
      <c r="M54" s="333">
        <v>22.8</v>
      </c>
      <c r="N54" s="334">
        <v>-60.6</v>
      </c>
    </row>
    <row r="55" spans="1:14">
      <c r="A55" s="250"/>
      <c r="B55" s="246"/>
      <c r="C55" s="246"/>
      <c r="D55" s="246"/>
      <c r="E55" s="246"/>
      <c r="F55" s="246"/>
      <c r="G55" s="312" t="s">
        <v>517</v>
      </c>
      <c r="H55" s="313"/>
      <c r="I55" s="321">
        <v>4162626</v>
      </c>
      <c r="J55" s="322">
        <v>989923</v>
      </c>
      <c r="K55" s="323">
        <v>-15.1</v>
      </c>
      <c r="L55" s="324">
        <v>333013</v>
      </c>
      <c r="M55" s="325">
        <v>5.3</v>
      </c>
      <c r="N55" s="326">
        <v>-20.399999999999999</v>
      </c>
    </row>
    <row r="56" spans="1:14">
      <c r="A56" s="250"/>
      <c r="B56" s="246"/>
      <c r="C56" s="246"/>
      <c r="D56" s="246"/>
      <c r="E56" s="246"/>
      <c r="F56" s="246"/>
      <c r="G56" s="327"/>
      <c r="H56" s="328" t="s">
        <v>515</v>
      </c>
      <c r="I56" s="329">
        <v>474330</v>
      </c>
      <c r="J56" s="330">
        <v>112801</v>
      </c>
      <c r="K56" s="331">
        <v>64.2</v>
      </c>
      <c r="L56" s="332">
        <v>126732</v>
      </c>
      <c r="M56" s="333">
        <v>19.100000000000001</v>
      </c>
      <c r="N56" s="334">
        <v>45.1</v>
      </c>
    </row>
    <row r="57" spans="1:14">
      <c r="A57" s="250"/>
      <c r="B57" s="246"/>
      <c r="C57" s="246"/>
      <c r="D57" s="246"/>
      <c r="E57" s="246"/>
      <c r="F57" s="246"/>
      <c r="G57" s="312" t="s">
        <v>518</v>
      </c>
      <c r="H57" s="313"/>
      <c r="I57" s="321">
        <v>1321621</v>
      </c>
      <c r="J57" s="322">
        <v>311777</v>
      </c>
      <c r="K57" s="323">
        <v>-68.5</v>
      </c>
      <c r="L57" s="324">
        <v>280458</v>
      </c>
      <c r="M57" s="325">
        <v>-15.8</v>
      </c>
      <c r="N57" s="326">
        <v>-52.7</v>
      </c>
    </row>
    <row r="58" spans="1:14">
      <c r="A58" s="250"/>
      <c r="B58" s="246"/>
      <c r="C58" s="246"/>
      <c r="D58" s="246"/>
      <c r="E58" s="246"/>
      <c r="F58" s="246"/>
      <c r="G58" s="327"/>
      <c r="H58" s="328" t="s">
        <v>515</v>
      </c>
      <c r="I58" s="329">
        <v>351560</v>
      </c>
      <c r="J58" s="330">
        <v>82935</v>
      </c>
      <c r="K58" s="331">
        <v>-26.5</v>
      </c>
      <c r="L58" s="332">
        <v>127286</v>
      </c>
      <c r="M58" s="333">
        <v>0.4</v>
      </c>
      <c r="N58" s="334">
        <v>-26.9</v>
      </c>
    </row>
    <row r="59" spans="1:14">
      <c r="A59" s="250"/>
      <c r="B59" s="246"/>
      <c r="C59" s="246"/>
      <c r="D59" s="246"/>
      <c r="E59" s="246"/>
      <c r="F59" s="246"/>
      <c r="G59" s="312" t="s">
        <v>519</v>
      </c>
      <c r="H59" s="313"/>
      <c r="I59" s="321">
        <v>1624913</v>
      </c>
      <c r="J59" s="322">
        <v>380631</v>
      </c>
      <c r="K59" s="323">
        <v>22.1</v>
      </c>
      <c r="L59" s="324">
        <v>291945</v>
      </c>
      <c r="M59" s="325">
        <v>4.0999999999999996</v>
      </c>
      <c r="N59" s="326">
        <v>18</v>
      </c>
    </row>
    <row r="60" spans="1:14">
      <c r="A60" s="250"/>
      <c r="B60" s="246"/>
      <c r="C60" s="246"/>
      <c r="D60" s="246"/>
      <c r="E60" s="246"/>
      <c r="F60" s="246"/>
      <c r="G60" s="327"/>
      <c r="H60" s="328" t="s">
        <v>515</v>
      </c>
      <c r="I60" s="335">
        <v>381637</v>
      </c>
      <c r="J60" s="330">
        <v>89397</v>
      </c>
      <c r="K60" s="331">
        <v>7.8</v>
      </c>
      <c r="L60" s="332">
        <v>127651</v>
      </c>
      <c r="M60" s="333">
        <v>0.3</v>
      </c>
      <c r="N60" s="334">
        <v>7.5</v>
      </c>
    </row>
    <row r="61" spans="1:14">
      <c r="A61" s="250"/>
      <c r="B61" s="246"/>
      <c r="C61" s="246"/>
      <c r="D61" s="246"/>
      <c r="E61" s="246"/>
      <c r="F61" s="246"/>
      <c r="G61" s="312" t="s">
        <v>520</v>
      </c>
      <c r="H61" s="336"/>
      <c r="I61" s="337">
        <v>2815537</v>
      </c>
      <c r="J61" s="338">
        <v>679630</v>
      </c>
      <c r="K61" s="339">
        <v>6.5</v>
      </c>
      <c r="L61" s="340">
        <v>290010</v>
      </c>
      <c r="M61" s="341">
        <v>7.6</v>
      </c>
      <c r="N61" s="326">
        <v>-1.1000000000000001</v>
      </c>
    </row>
    <row r="62" spans="1:14">
      <c r="A62" s="250"/>
      <c r="B62" s="246"/>
      <c r="C62" s="246"/>
      <c r="D62" s="246"/>
      <c r="E62" s="246"/>
      <c r="F62" s="246"/>
      <c r="G62" s="327"/>
      <c r="H62" s="328" t="s">
        <v>515</v>
      </c>
      <c r="I62" s="329">
        <v>385614</v>
      </c>
      <c r="J62" s="330">
        <v>92849</v>
      </c>
      <c r="K62" s="331">
        <v>1.2</v>
      </c>
      <c r="L62" s="332">
        <v>114933</v>
      </c>
      <c r="M62" s="333">
        <v>4.4000000000000004</v>
      </c>
      <c r="N62" s="334">
        <v>-3.2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3" zoomScale="55" zoomScaleNormal="5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3" zoomScale="60" zoomScaleNormal="60" zoomScaleSheetLayoutView="55" workbookViewId="0">
      <selection activeCell="U7" sqref="U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42" t="s">
        <v>3</v>
      </c>
      <c r="D47" s="1142"/>
      <c r="E47" s="1143"/>
      <c r="F47" s="11">
        <v>32.049999999999997</v>
      </c>
      <c r="G47" s="12">
        <v>34.78</v>
      </c>
      <c r="H47" s="12">
        <v>39.9</v>
      </c>
      <c r="I47" s="12">
        <v>44.61</v>
      </c>
      <c r="J47" s="13">
        <v>53.41</v>
      </c>
    </row>
    <row r="48" spans="2:10" ht="57.75" customHeight="1">
      <c r="B48" s="14"/>
      <c r="C48" s="1144" t="s">
        <v>4</v>
      </c>
      <c r="D48" s="1144"/>
      <c r="E48" s="1145"/>
      <c r="F48" s="15">
        <v>11.45</v>
      </c>
      <c r="G48" s="16">
        <v>13.39</v>
      </c>
      <c r="H48" s="16">
        <v>10.31</v>
      </c>
      <c r="I48" s="16">
        <v>13.08</v>
      </c>
      <c r="J48" s="17">
        <v>11.21</v>
      </c>
    </row>
    <row r="49" spans="2:10" ht="57.75" customHeight="1" thickBot="1">
      <c r="B49" s="18"/>
      <c r="C49" s="1146" t="s">
        <v>5</v>
      </c>
      <c r="D49" s="1146"/>
      <c r="E49" s="1147"/>
      <c r="F49" s="19">
        <v>3.48</v>
      </c>
      <c r="G49" s="20">
        <v>4.01</v>
      </c>
      <c r="H49" s="20">
        <v>1.68</v>
      </c>
      <c r="I49" s="20">
        <v>11.63</v>
      </c>
      <c r="J49" s="21">
        <v>8.07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2018-03-12T05:58:02Z</cp:lastPrinted>
  <dcterms:created xsi:type="dcterms:W3CDTF">2018-01-24T06:50:09Z</dcterms:created>
  <dcterms:modified xsi:type="dcterms:W3CDTF">2018-05-10T06:56:37Z</dcterms:modified>
  <cp:category/>
</cp:coreProperties>
</file>