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8960" windowHeight="7875" tabRatio="76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P63" i="11"/>
  <c r="AF63" i="11"/>
  <c r="AP23" i="11"/>
  <c r="V23" i="11"/>
  <c r="AA23" i="11"/>
  <c r="Q23" i="11"/>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BW34" i="9"/>
  <c r="BW35" i="9" s="1"/>
  <c r="BW36" i="9" s="1"/>
  <c r="BW37" i="9" s="1"/>
  <c r="BW38" i="9" s="1"/>
  <c r="BW39" i="9" s="1"/>
  <c r="BW40" i="9" s="1"/>
  <c r="BW41" i="9" s="1"/>
  <c r="BW42" i="9" s="1"/>
  <c r="BW43" i="9" s="1"/>
  <c r="AM34" i="9"/>
  <c r="U34" i="9"/>
  <c r="U35"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<sst xmlns="http://schemas.openxmlformats.org/spreadsheetml/2006/main" count="981" uniqueCount="537">
  <si>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</si>
  <si>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</si>
  <si>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</si>
  <si>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</si>
  <si>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</si>
  <si>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</si>
  <si>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</si>
  <si>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</si>
  <si>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</si>
  <si>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</si>
  <si>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</si>
  <si>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</si>
  <si>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</si>
  <si>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</si>
  <si>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</si>
  <si>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</si>
  <si>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</si>
  <si>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</si>
  <si>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</si>
  <si>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</si>
  <si>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</si>
  <si>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</si>
  <si>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</si>
  <si>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</si>
  <si>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</si>
  <si>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</si>
  <si>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</si>
  <si>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</si>
  <si>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</si>
  <si>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</si>
  <si>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</si>
  <si>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</si>
  <si>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</si>
  <si>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</si>
  <si>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</si>
  <si>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</si>
  <si>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</si>
  <si>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</si>
  <si>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</si>
  <si>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</si>
  <si>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</si>
  <si>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</si>
  <si>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</si>
  <si>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</si>
  <si>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</si>
  <si>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</si>
  <si>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</si>
  <si>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</si>
  <si>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</si>
  <si>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</si>
  <si>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</si>
  <si>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</si>
  <si>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</si>
  <si>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</si>
  <si>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</si>
  <si>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</si>
  <si>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</si>
  <si>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</si>
  <si>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</si>
  <si>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</si>
  <si>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</si>
  <si>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</si>
  <si>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</si>
  <si>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</si>
  <si>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</si>
  <si>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</si>
  <si>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</si>
  <si>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</si>
  <si>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</si>
  <si>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</si>
  <si>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</si>
  <si>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</si>
  <si>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</si>
  <si>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</si>
  <si>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</si>
  <si>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</si>
  <si>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</si>
  <si>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</si>
  <si>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</si>
  <si>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</si>
  <si>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</si>
  <si>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</si>
  <si>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</si>
  <si>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</si>
  <si>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</si>
  <si>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</si>
  <si>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</si>
  <si>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</si>
  <si>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</si>
  <si>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</si>
  <si>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</si>
  <si>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</si>
  <si>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</si>
  <si>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</si>
  <si>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</si>
  <si>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</si>
  <si>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</si>
  <si>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</si>
  <si>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</si>
  <si>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</si>
  <si>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</si>
  <si>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</si>
  <si>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</si>
  <si>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</si>
  <si>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</si>
  <si>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</si>
  <si>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</si>
  <si>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</si>
  <si>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</si>
  <si>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</si>
  <si>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</si>
  <si>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</si>
  <si>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</si>
  <si>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</si>
  <si>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</si>
  <si>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</si>
  <si>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</si>
  <si>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</si>
  <si>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</si>
  <si>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</si>
  <si>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</si>
  <si>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</si>
  <si>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</si>
  <si>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</si>
  <si>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</si>
  <si>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</si>
  <si>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</si>
  <si>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</si>
  <si>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</si>
  <si>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</si>
  <si>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</si>
  <si>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</si>
  <si>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</si>
  <si>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</si>
  <si>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</si>
  <si>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</si>
  <si>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</si>
  <si>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</si>
  <si>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</si>
  <si>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</si>
  <si>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</si>
  <si>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</si>
  <si>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</si>
  <si>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</si>
  <si>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</si>
  <si>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</si>
  <si>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</si>
  <si>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</si>
  <si>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</si>
  <si>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</si>
  <si>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</si>
  <si>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</si>
  <si>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</si>
  <si>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</si>
  <si>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</si>
  <si>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</si>
  <si>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</si>
  <si>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</si>
  <si>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</si>
  <si>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</si>
  <si>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</si>
  <si>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</si>
  <si>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</si>
  <si>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</si>
  <si>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</si>
  <si>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</si>
  <si>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</si>
  <si>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</si>
  <si>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</si>
  <si>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</si>
  <si>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</si>
  <si>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</si>
  <si>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</si>
  <si>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</si>
  <si>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</si>
  <si>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</si>
  <si>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</si>
  <si>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</si>
  <si>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</si>
  <si>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</si>
  <si>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</si>
  <si>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</si>
  <si>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</si>
  <si>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</si>
  <si>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</si>
  <si>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</si>
  <si>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</si>
  <si>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</si>
  <si>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</si>
  <si>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</si>
  <si>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</si>
  <si>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</si>
  <si>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</si>
  <si>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</si>
  <si>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</si>
  <si>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沖縄県今帰仁村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</si>
  <si>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</si>
  <si>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</si>
  <si>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</si>
  <si>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</si>
  <si>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</si>
  <si>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</si>
  <si>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</si>
  <si>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</si>
  <si>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</si>
  <si>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</si>
  <si>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</si>
  <si>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</si>
  <si>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</si>
  <si>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</si>
  <si>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</si>
  <si>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</si>
  <si>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</si>
  <si>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</si>
  <si>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</si>
  <si>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</si>
  <si>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</si>
  <si>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</si>
  <si>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</si>
  <si>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</si>
  <si>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</si>
  <si>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</si>
  <si>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</si>
  <si>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</si>
  <si>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</si>
  <si>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</si>
  <si>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</si>
  <si>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</si>
  <si>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</si>
  <si>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</si>
  <si>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</si>
  <si>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</si>
  <si>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</si>
  <si>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</si>
  <si>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</si>
  <si>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</si>
  <si>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</si>
  <si>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</si>
  <si>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</si>
  <si>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</si>
  <si>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</si>
  <si>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</si>
  <si>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</si>
  <si>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</si>
  <si>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</si>
  <si>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</si>
  <si>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</si>
  <si>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</si>
  <si>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</si>
  <si>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</si>
  <si>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</si>
  <si>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</si>
  <si>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</si>
  <si>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</si>
  <si>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</si>
  <si>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</si>
  <si>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</si>
  <si>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</si>
  <si>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</si>
  <si>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</si>
  <si>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</si>
  <si>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</si>
  <si>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</si>
  <si>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</si>
  <si>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</si>
  <si>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</si>
  <si>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</si>
  <si>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</si>
  <si>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</si>
  <si>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</si>
  <si>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</si>
  <si>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</si>
  <si>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</si>
  <si>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</si>
  <si>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</si>
  <si>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</si>
  <si>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</si>
  <si>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</si>
  <si>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</si>
  <si>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</si>
  <si>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</si>
  <si>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</si>
  <si>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</si>
  <si>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</si>
  <si>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</si>
  <si>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</si>
  <si>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</si>
  <si>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</si>
  <si>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</si>
  <si>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</si>
  <si>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</si>
  <si>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</si>
  <si>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</si>
  <si>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</si>
  <si>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</si>
  <si>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</si>
  <si>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</si>
  <si>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</si>
  <si>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</si>
  <si>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</si>
  <si>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</si>
  <si>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</si>
  <si>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</si>
  <si>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</si>
  <si>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</si>
  <si>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</si>
  <si>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</si>
  <si>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</si>
  <si>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</si>
  <si>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</si>
  <si>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</si>
  <si>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</si>
  <si>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</si>
  <si>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</si>
  <si>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</si>
  <si>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</si>
  <si>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</si>
  <si>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</si>
  <si>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</si>
  <si>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</si>
  <si>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</si>
  <si>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</si>
  <si>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</si>
  <si>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</si>
  <si>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</si>
  <si>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</si>
  <si>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</si>
  <si>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</si>
  <si>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</si>
  <si>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</si>
  <si>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</si>
  <si>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</si>
  <si>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</si>
  <si>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</si>
  <si>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</si>
  <si>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</si>
  <si>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</si>
  <si>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</si>
  <si>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</si>
  <si>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</si>
  <si>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</si>
  <si>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</si>
  <si>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</si>
  <si>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</si>
  <si>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沖縄県今帰仁村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</si>
  <si>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</si>
  <si>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</si>
  <si>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</si>
  <si>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</si>
  <si>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</si>
  <si>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</si>
  <si>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</si>
  <si>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</si>
  <si>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</si>
  <si>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</si>
  <si>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</si>
  <si>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</si>
  <si>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</si>
  <si>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</si>
  <si>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</si>
  <si>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</si>
  <si>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</si>
  <si>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</si>
  <si>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</si>
  <si>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</si>
  <si>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</si>
  <si>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</si>
  <si>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</si>
  <si>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</si>
  <si>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</si>
  <si>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</si>
  <si>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</si>
  <si>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</si>
  <si>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</si>
  <si>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</si>
  <si>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</si>
  <si>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</si>
  <si>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</si>
  <si>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</si>
  <si>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</si>
  <si>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</si>
  <si>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</si>
  <si>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</si>
  <si>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</si>
  <si>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</si>
  <si>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</si>
  <si>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</si>
  <si>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</si>
  <si>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</si>
  <si>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</si>
  <si>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</si>
  <si>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</si>
  <si>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</si>
  <si>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</si>
  <si>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</si>
  <si>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</si>
  <si>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</si>
  <si>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</si>
  <si>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</si>
  <si>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</si>
  <si>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</si>
  <si>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</si>
  <si>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</si>
  <si>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</si>
  <si>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</si>
  <si>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</si>
  <si>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</si>
  <si>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</si>
  <si>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</si>
  <si>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</si>
  <si>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</si>
  <si>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</si>
  <si>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</si>
  <si>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</si>
  <si>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</si>
  <si>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</si>
  <si>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</si>
  <si>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</si>
  <si>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</si>
  <si>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</si>
  <si>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</si>
  <si>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</si>
  <si>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</si>
  <si>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</si>
  <si>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</si>
  <si>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</si>
  <si>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</si>
  <si>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</si>
  <si>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</si>
  <si>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</si>
  <si>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</si>
  <si>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</si>
  <si>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</si>
  <si>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</si>
  <si>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</si>
  <si>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</si>
  <si>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</si>
  <si>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</si>
  <si>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</si>
  <si>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</si>
  <si>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</si>
  <si>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</si>
  <si>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</si>
  <si>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</si>
  <si>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</si>
  <si>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</si>
  <si>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</si>
  <si>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</si>
  <si>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</si>
  <si>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</si>
  <si>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</si>
  <si>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</si>
  <si>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</si>
  <si>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</si>
  <si>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</si>
  <si>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</si>
  <si>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</si>
  <si>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</si>
  <si>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</si>
  <si>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</si>
  <si>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</si>
  <si>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</si>
  <si>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</si>
  <si>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</si>
  <si>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</si>
  <si>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</si>
  <si>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</si>
  <si>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</si>
  <si>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</si>
  <si>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</si>
  <si>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</si>
  <si>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</si>
  <si>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</si>
  <si>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</si>
  <si>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</si>
  <si>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</si>
  <si>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</si>
  <si>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</si>
  <si>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</si>
  <si>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</si>
  <si>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</si>
  <si>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</si>
  <si>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</si>
  <si>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</si>
  <si>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</si>
  <si>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</si>
  <si>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</si>
  <si>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</si>
  <si>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</si>
  <si>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</si>
  <si>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</si>
  <si>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</si>
  <si>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</si>
  <si>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</si>
  <si>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</si>
  <si>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</si>
  <si>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</si>
  <si>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</si>
  <si>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</si>
  <si>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</si>
  <si>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</si>
  <si>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</si>
  <si>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</si>
  <si>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</si>
  <si>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</si>
  <si>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</si>
  <si>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</si>
  <si>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</si>
  <si>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</si>
  <si>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</si>
  <si>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</si>
  <si>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</si>
  <si>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</si>
  <si>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</si>
  <si>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</si>
  <si>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0.24</t>
  </si>
  <si>
    <t>国民健康保険特別会計</t>
  </si>
  <si>
    <t>▲ 7.90</t>
  </si>
  <si>
    <t>▲ 5.31</t>
  </si>
  <si>
    <t>▲ 5.51</t>
  </si>
  <si>
    <t>▲ 8.39</t>
  </si>
  <si>
    <t>▲ 10.48</t>
  </si>
  <si>
    <t>一般会計</t>
  </si>
  <si>
    <t>後期高齢者医療特別会計</t>
  </si>
  <si>
    <t>水道事業特別会計</t>
  </si>
  <si>
    <t>その他会計（赤字）</t>
  </si>
  <si>
    <t>その他会計（黒字）</t>
  </si>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</sst>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159180</c:v>
                </c:pt>
                <c:pt idx="1">
                  <c:v>120829</c:v>
                </c:pt>
                <c:pt idx="2">
                  <c:v>126129</c:v>
                </c:pt>
                <c:pt idx="3">
                  <c:v>114065</c:v>
                </c:pt>
                <c:pt idx="4">
                  <c:v>162541</c:v>
                </c:pt>
              </c:numCache>
            </c:numRef>
          </c:val>
          <c:smooth val="0"/>
        </c:ser>
        <c:dLbls>
          <c:showLegendKey val="0"/>
          <c:showVal val="0"/>
          <c:showCatName val="0"/>
          <c:showSerName val="0"/>
          <c:showPercent val="0"/>
          <c:showBubbleSize val="0"/>
        </c:dLbls>
        <c:marker val="1"/>
        <c:smooth val="0"/>
        <c:axId val="120219520"/>
        <c:axId val="120221696"/>
      </c:lineChart>
      <c:catAx>
        <c:axId val="120219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21696"/>
        <c:crosses val="autoZero"/>
        <c:auto val="1"/>
        <c:lblAlgn val="ctr"/>
        <c:lblOffset val="100"/>
        <c:tickLblSkip val="1"/>
        <c:tickMarkSkip val="1"/>
        <c:noMultiLvlLbl val="0"/>
      </c:catAx>
      <c:valAx>
        <c:axId val="1202216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1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c:v>
                </c:pt>
                <c:pt idx="1">
                  <c:v>6.07</c:v>
                </c:pt>
                <c:pt idx="2">
                  <c:v>6.16</c:v>
                </c:pt>
                <c:pt idx="3">
                  <c:v>5.36</c:v>
                </c:pt>
                <c:pt idx="4">
                  <c:v>5.97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7.78</c:v>
                </c:pt>
                <c:pt idx="1">
                  <c:v>8.65</c:v>
                </c:pt>
                <c:pt idx="2">
                  <c:v>10.35</c:v>
                </c:pt>
                <c:pt idx="3">
                  <c:v>11.06</c:v>
                </c:pt>
                <c:pt idx="4">
                  <c:v>11.64</c:v>
                </c:pt>
              </c:numCache>
            </c:numRef>
          </c:val>
        </c:ser>
        <c:dLbls>
          <c:showLegendKey val="0"/>
          <c:showVal val="0"/>
          <c:showCatName val="0"/>
          <c:showSerName val="0"/>
          <c:showPercent val="0"/>
          <c:showBubbleSize val="0"/>
        </c:dLbls>
        <c:gapWidth val="250"/>
        <c:overlap val="100"/>
        <c:axId val="60317056"/>
        <c:axId val="127739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1.94</c:v>
                </c:pt>
                <c:pt idx="1">
                  <c:v>3.35</c:v>
                </c:pt>
                <c:pt idx="2">
                  <c:v>1.67</c:v>
                </c:pt>
                <c:pt idx="3">
                  <c:v>-0.24</c:v>
                </c:pt>
                <c:pt idx="4">
                  <c:v>1.26</c:v>
                </c:pt>
              </c:numCache>
            </c:numRef>
          </c:val>
          <c:smooth val="0"/>
        </c:ser>
        <c:dLbls>
          <c:showLegendKey val="0"/>
          <c:showVal val="0"/>
          <c:showCatName val="0"/>
          <c:showSerName val="0"/>
          <c:showPercent val="0"/>
          <c:showBubbleSize val="0"/>
        </c:dLbls>
        <c:marker val="1"/>
        <c:smooth val="0"/>
        <c:axId val="60317056"/>
        <c:axId val="127739392"/>
      </c:lineChart>
      <c:catAx>
        <c:axId val="6031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739392"/>
        <c:crosses val="autoZero"/>
        <c:auto val="1"/>
        <c:lblAlgn val="ctr"/>
        <c:lblOffset val="100"/>
        <c:tickLblSkip val="1"/>
        <c:tickMarkSkip val="1"/>
        <c:noMultiLvlLbl val="0"/>
      </c:catAx>
      <c:valAx>
        <c:axId val="12773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31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0.35</c:v>
                </c:pt>
                <c:pt idx="2">
                  <c:v>#N/A</c:v>
                </c:pt>
                <c:pt idx="3">
                  <c:v>0.43</c:v>
                </c:pt>
                <c:pt idx="4">
                  <c:v>#N/A</c:v>
                </c:pt>
                <c:pt idx="5">
                  <c:v>0.15</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0.03</c:v>
                </c:pt>
                <c:pt idx="8">
                  <c:v>#N/A</c:v>
                </c:pt>
                <c:pt idx="9">
                  <c:v>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4.2</c:v>
                </c:pt>
                <c:pt idx="2">
                  <c:v>#N/A</c:v>
                </c:pt>
                <c:pt idx="3">
                  <c:v>6.07</c:v>
                </c:pt>
                <c:pt idx="4">
                  <c:v>#N/A</c:v>
                </c:pt>
                <c:pt idx="5">
                  <c:v>6.16</c:v>
                </c:pt>
                <c:pt idx="6">
                  <c:v>#N/A</c:v>
                </c:pt>
                <c:pt idx="7">
                  <c:v>5.36</c:v>
                </c:pt>
                <c:pt idx="8">
                  <c:v>#N/A</c:v>
                </c:pt>
                <c:pt idx="9">
                  <c:v>5.97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7.9</c:v>
                </c:pt>
                <c:pt idx="1">
                  <c:v>#N/A</c:v>
                </c:pt>
                <c:pt idx="2">
                  <c:v>5.31</c:v>
                </c:pt>
                <c:pt idx="3">
                  <c:v>#N/A</c:v>
                </c:pt>
                <c:pt idx="4">
                  <c:v>5.51</c:v>
                </c:pt>
                <c:pt idx="5">
                  <c:v>#N/A</c:v>
                </c:pt>
                <c:pt idx="6">
                  <c:v>8.39</c:v>
                </c:pt>
                <c:pt idx="7">
                  <c:v>#N/A</c:v>
                </c:pt>
                <c:pt idx="8">
                  <c:v>10.48</c:v>
                </c:pt>
                <c:pt idx="9">
                  <c:v>#N/A</c:v>
                </c:pt>
              </c:numCache>
            </c:numRef>
          </c:val>
        </c:ser>
        <c:dLbls>
          <c:showLegendKey val="0"/>
          <c:showVal val="0"/>
          <c:showCatName val="0"/>
          <c:showSerName val="0"/>
          <c:showPercent val="0"/>
          <c:showBubbleSize val="0"/>
        </c:dLbls>
        <c:gapWidth val="150"/>
        <c:overlap val="100"/>
        <c:axId val="127878656"/>
        <c:axId val="127880192"/>
      </c:barChart>
      <c:catAx>
        <c:axId val="12787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80192"/>
        <c:crosses val="autoZero"/>
        <c:auto val="1"/>
        <c:lblAlgn val="ctr"/>
        <c:lblOffset val="100"/>
        <c:tickLblSkip val="1"/>
        <c:tickMarkSkip val="1"/>
        <c:noMultiLvlLbl val="0"/>
      </c:catAx>
      <c:valAx>
        <c:axId val="12788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7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342</c:v>
                </c:pt>
                <c:pt idx="5">
                  <c:v>317</c:v>
                </c:pt>
                <c:pt idx="8">
                  <c:v>328</c:v>
                </c:pt>
                <c:pt idx="11">
                  <c:v>326</c:v>
                </c:pt>
                <c:pt idx="14">
                  <c:v>310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c:v>
                </c:pt>
                <c:pt idx="3">
                  <c:v>11</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50</c:v>
                </c:pt>
                <c:pt idx="3">
                  <c:v>60</c:v>
                </c:pt>
                <c:pt idx="6">
                  <c:v>57</c:v>
                </c:pt>
                <c:pt idx="9">
                  <c:v>50</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c:v>
                </c:pt>
                <c:pt idx="3">
                  <c:v>21</c:v>
                </c:pt>
                <c:pt idx="6">
                  <c:v>19</c:v>
                </c:pt>
                <c:pt idx="9">
                  <c:v>23</c:v>
                </c:pt>
                <c:pt idx="12">
                  <c:v>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580</c:v>
                </c:pt>
                <c:pt idx="3">
                  <c:v>548</c:v>
                </c:pt>
                <c:pt idx="6">
                  <c:v>562</c:v>
                </c:pt>
                <c:pt idx="9">
                  <c:v>571</c:v>
                </c:pt>
                <c:pt idx="12">
                  <c:v>549</c:v>
                </c:pt>
              </c:numCache>
            </c:numRef>
          </c:val>
        </c:ser>
        <c:dLbls>
          <c:showLegendKey val="0"/>
          <c:showVal val="0"/>
          <c:showCatName val="0"/>
          <c:showSerName val="0"/>
          <c:showPercent val="0"/>
          <c:showBubbleSize val="0"/>
        </c:dLbls>
        <c:gapWidth val="100"/>
        <c:overlap val="100"/>
        <c:axId val="134198400"/>
        <c:axId val="134200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327</c:v>
                </c:pt>
                <c:pt idx="2">
                  <c:v>#N/A</c:v>
                </c:pt>
                <c:pt idx="3">
                  <c:v>#N/A</c:v>
                </c:pt>
                <c:pt idx="4">
                  <c:v>324</c:v>
                </c:pt>
                <c:pt idx="5">
                  <c:v>#N/A</c:v>
                </c:pt>
                <c:pt idx="6">
                  <c:v>#N/A</c:v>
                </c:pt>
                <c:pt idx="7">
                  <c:v>322</c:v>
                </c:pt>
                <c:pt idx="8">
                  <c:v>#N/A</c:v>
                </c:pt>
                <c:pt idx="9">
                  <c:v>#N/A</c:v>
                </c:pt>
                <c:pt idx="10">
                  <c:v>330</c:v>
                </c:pt>
                <c:pt idx="11">
                  <c:v>#N/A</c:v>
                </c:pt>
                <c:pt idx="12">
                  <c:v>#N/A</c:v>
                </c:pt>
                <c:pt idx="13">
                  <c:v>336</c:v>
                </c:pt>
                <c:pt idx="14">
                  <c:v>#N/A</c:v>
                </c:pt>
              </c:numCache>
            </c:numRef>
          </c:val>
          <c:smooth val="0"/>
        </c:ser>
        <c:dLbls>
          <c:showLegendKey val="0"/>
          <c:showVal val="0"/>
          <c:showCatName val="0"/>
          <c:showSerName val="0"/>
          <c:showPercent val="0"/>
          <c:showBubbleSize val="0"/>
        </c:dLbls>
        <c:marker val="1"/>
        <c:smooth val="0"/>
        <c:axId val="134198400"/>
        <c:axId val="134200320"/>
      </c:lineChart>
      <c:catAx>
        <c:axId val="13419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200320"/>
        <c:crosses val="autoZero"/>
        <c:auto val="1"/>
        <c:lblAlgn val="ctr"/>
        <c:lblOffset val="100"/>
        <c:tickLblSkip val="1"/>
        <c:tickMarkSkip val="1"/>
        <c:noMultiLvlLbl val="0"/>
      </c:catAx>
      <c:valAx>
        <c:axId val="13420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9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3286</c:v>
                </c:pt>
                <c:pt idx="5">
                  <c:v>3285</c:v>
                </c:pt>
                <c:pt idx="8">
                  <c:v>3029</c:v>
                </c:pt>
                <c:pt idx="11">
                  <c:v>3150</c:v>
                </c:pt>
                <c:pt idx="14">
                  <c:v>3149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255</c:v>
                </c:pt>
                <c:pt idx="5">
                  <c:v>294</c:v>
                </c:pt>
                <c:pt idx="8">
                  <c:v>820</c:v>
                </c:pt>
                <c:pt idx="11">
                  <c:v>836</c:v>
                </c:pt>
                <c:pt idx="14">
                  <c:v>818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97</c:v>
                </c:pt>
                <c:pt idx="3">
                  <c:v>0</c:v>
                </c:pt>
                <c:pt idx="6">
                  <c:v>0</c:v>
                </c:pt>
                <c:pt idx="9">
                  <c:v>91</c:v>
                </c:pt>
                <c:pt idx="12">
                  <c:v>135</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887</c:v>
                </c:pt>
                <c:pt idx="3">
                  <c:v>826</c:v>
                </c:pt>
                <c:pt idx="6">
                  <c:v>802</c:v>
                </c:pt>
                <c:pt idx="9">
                  <c:v>792</c:v>
                </c:pt>
                <c:pt idx="12">
                  <c:v>539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653</c:v>
                </c:pt>
                <c:pt idx="3">
                  <c:v>600</c:v>
                </c:pt>
                <c:pt idx="6">
                  <c:v>541</c:v>
                </c:pt>
                <c:pt idx="9">
                  <c:v>504</c:v>
                </c:pt>
                <c:pt idx="12">
                  <c:v>505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519</c:v>
                </c:pt>
                <c:pt idx="3">
                  <c:v>572</c:v>
                </c:pt>
                <c:pt idx="6">
                  <c:v>624</c:v>
                </c:pt>
                <c:pt idx="9">
                  <c:v>529</c:v>
                </c:pt>
                <c:pt idx="12">
                  <c:v>587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160</c:v>
                </c:pt>
                <c:pt idx="3">
                  <c:v>149</c:v>
                </c:pt>
                <c:pt idx="6">
                  <c:v>137</c:v>
                </c:pt>
                <c:pt idx="9">
                  <c:v>126</c:v>
                </c:pt>
                <c:pt idx="12">
                  <c:v>114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4084</c:v>
                </c:pt>
                <c:pt idx="3">
                  <c:v>3933</c:v>
                </c:pt>
                <c:pt idx="6">
                  <c:v>3764</c:v>
                </c:pt>
                <c:pt idx="9">
                  <c:v>3550</c:v>
                </c:pt>
                <c:pt idx="12">
                  <c:v>3407</c:v>
                </c:pt>
              </c:numCache>
            </c:numRef>
          </c:val>
        </c:ser>
        <c:dLbls>
          <c:showLegendKey val="0"/>
          <c:showVal val="0"/>
          <c:showCatName val="0"/>
          <c:showSerName val="0"/>
          <c:showPercent val="0"/>
          <c:showBubbleSize val="0"/>
        </c:dLbls>
        <c:gapWidth val="100"/>
        <c:overlap val="100"/>
        <c:axId val="134331392"/>
        <c:axId val="134341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2859</c:v>
                </c:pt>
                <c:pt idx="2">
                  <c:v>#N/A</c:v>
                </c:pt>
                <c:pt idx="3">
                  <c:v>#N/A</c:v>
                </c:pt>
                <c:pt idx="4">
                  <c:v>2501</c:v>
                </c:pt>
                <c:pt idx="5">
                  <c:v>#N/A</c:v>
                </c:pt>
                <c:pt idx="6">
                  <c:v>#N/A</c:v>
                </c:pt>
                <c:pt idx="7">
                  <c:v>2020</c:v>
                </c:pt>
                <c:pt idx="8">
                  <c:v>#N/A</c:v>
                </c:pt>
                <c:pt idx="9">
                  <c:v>#N/A</c:v>
                </c:pt>
                <c:pt idx="10">
                  <c:v>1607</c:v>
                </c:pt>
                <c:pt idx="11">
                  <c:v>#N/A</c:v>
                </c:pt>
                <c:pt idx="12">
                  <c:v>#N/A</c:v>
                </c:pt>
                <c:pt idx="13">
                  <c:v>1322</c:v>
                </c:pt>
                <c:pt idx="14">
                  <c:v>#N/A</c:v>
                </c:pt>
              </c:numCache>
            </c:numRef>
          </c:val>
          <c:smooth val="0"/>
        </c:ser>
        <c:dLbls>
          <c:showLegendKey val="0"/>
          <c:showVal val="0"/>
          <c:showCatName val="0"/>
          <c:showSerName val="0"/>
          <c:showPercent val="0"/>
          <c:showBubbleSize val="0"/>
        </c:dLbls>
        <c:marker val="1"/>
        <c:smooth val="0"/>
        <c:axId val="134331392"/>
        <c:axId val="134341760"/>
      </c:lineChart>
      <c:catAx>
        <c:axId val="1343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341760"/>
        <c:crosses val="autoZero"/>
        <c:auto val="1"/>
        <c:lblAlgn val="ctr"/>
        <c:lblOffset val="100"/>
        <c:tickLblSkip val="1"/>
        <c:tickMarkSkip val="1"/>
        <c:noMultiLvlLbl val="0"/>
      </c:catAx>
      <c:valAx>
        <c:axId val="13434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3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9,590
9,555
39.89
6,349,349
6,158,907
180,778
3,028,836
3,407,316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4.46
12.1
48.6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純農村である本村では、生産活動に大きな変化は見られず依然として財政基盤が弱く、類似団体平均を下回っている。今帰仁村財政集中改革プラン、今帰仁村第四次総合計画基本構想に沿った施策の重点化に努め、行政の変化率を図ることわもとより、基本構想に示す基本方針を見据え、接続的な経済活動確率を目指し、地元産業を育むこと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7" name="直線コネクタ 66"/>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148872</xdr:rowOff>
    </xdr:to>
    <xdr:cxnSp macro="">
      <xdr:nvCxnSpPr>
        <xdr:cNvPr id="70" name="直線コネクタ 69"/>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148872</xdr:rowOff>
    </xdr:to>
    <xdr:cxnSp macro="">
      <xdr:nvCxnSpPr>
        <xdr:cNvPr id="73" name="直線コネクタ 72"/>
        <xdr:cNvCxnSpPr/>
      </xdr:nvCxnSpPr>
      <xdr:spPr>
        <a:xfrm>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6" name="直線コネクタ 75"/>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6" name="円/楕円 85"/>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3827</xdr:rowOff>
    </xdr:from>
    <xdr:ext cx="762000" cy="259045"/>
    <xdr:sp macro="" textlink="">
      <xdr:nvSpPr>
        <xdr:cNvPr id="87" name="財政力該当値テキスト"/>
        <xdr:cNvSpPr txBox="1"/>
      </xdr:nvSpPr>
      <xdr:spPr>
        <a:xfrm>
          <a:off x="5041900" y="737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8" name="円/楕円 87"/>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9" name="テキスト ボックス 88"/>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90" name="円/楕円 89"/>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1" name="テキスト ボックス 90"/>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経常収支比率のついては、平成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年度から類似団体を下回っていたが、平成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年度においては</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ポイント上回</a:t>
          </a:r>
          <a:r>
            <a:rPr lang="ja-JP" altLang="en-US" sz="1100" b="0" i="0" baseline="0">
              <a:solidFill>
                <a:schemeClr val="dk1"/>
              </a:solidFill>
              <a:effectLst/>
              <a:latin typeface="+mn-lt"/>
              <a:ea typeface="+mn-ea"/>
              <a:cs typeface="+mn-cs"/>
            </a:rPr>
            <a:t>り、平成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年度においても</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ポイント上回っている。</a:t>
          </a:r>
          <a:r>
            <a:rPr lang="ja-JP" altLang="ja-JP" sz="1100" b="0" i="0" baseline="0">
              <a:solidFill>
                <a:schemeClr val="dk1"/>
              </a:solidFill>
              <a:effectLst/>
              <a:latin typeface="+mn-lt"/>
              <a:ea typeface="+mn-ea"/>
              <a:cs typeface="+mn-cs"/>
            </a:rPr>
            <a:t>対前年度に比べては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減となっている。平成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年度からの</a:t>
          </a:r>
          <a:r>
            <a:rPr lang="ja-JP" altLang="ja-JP" sz="1100" b="0" i="0" baseline="0">
              <a:solidFill>
                <a:schemeClr val="dk1"/>
              </a:solidFill>
              <a:effectLst/>
              <a:latin typeface="+mn-lt"/>
              <a:ea typeface="+mn-ea"/>
              <a:cs typeface="+mn-cs"/>
            </a:rPr>
            <a:t>上昇の要因としては、退職手当組合負担金の増、物件費の増、一部事務組合に対する負担金の増</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要因となっている。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年度はそれぞれの要因についてはわずかながら減少傾向にあるが</a:t>
          </a:r>
          <a:r>
            <a:rPr lang="ja-JP" altLang="ja-JP" sz="1100" b="0" i="0" baseline="0">
              <a:solidFill>
                <a:schemeClr val="dk1"/>
              </a:solidFill>
              <a:effectLst/>
              <a:latin typeface="+mn-lt"/>
              <a:ea typeface="+mn-ea"/>
              <a:cs typeface="+mn-cs"/>
            </a:rPr>
            <a:t>今後も行財政の見直しを行い経常経費の削減に努める。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102235</xdr:rowOff>
    </xdr:from>
    <xdr:to>
      <xdr:col>7</xdr:col>
      <xdr:colOff>152400</xdr:colOff>
      <xdr:row>63</xdr:row>
      <xdr:rowOff>114300</xdr:rowOff>
    </xdr:to>
    <xdr:cxnSp macro="">
      <xdr:nvCxnSpPr>
        <xdr:cNvPr id="130" name="直線コネクタ 129"/>
        <xdr:cNvCxnSpPr/>
      </xdr:nvCxnSpPr>
      <xdr:spPr>
        <a:xfrm flipV="1">
          <a:off x="4114800" y="1090358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114300</xdr:rowOff>
    </xdr:to>
    <xdr:cxnSp macro="">
      <xdr:nvCxnSpPr>
        <xdr:cNvPr id="133" name="直線コネクタ 132"/>
        <xdr:cNvCxnSpPr/>
      </xdr:nvCxnSpPr>
      <xdr:spPr>
        <a:xfrm>
          <a:off x="3225800" y="107467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12277</xdr:rowOff>
    </xdr:from>
    <xdr:to>
      <xdr:col>4</xdr:col>
      <xdr:colOff>482600</xdr:colOff>
      <xdr:row>62</xdr:row>
      <xdr:rowOff>116840</xdr:rowOff>
    </xdr:to>
    <xdr:cxnSp macro="">
      <xdr:nvCxnSpPr>
        <xdr:cNvPr id="136" name="直線コネクタ 135"/>
        <xdr:cNvCxnSpPr/>
      </xdr:nvCxnSpPr>
      <xdr:spPr>
        <a:xfrm>
          <a:off x="2336800" y="106421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12277</xdr:rowOff>
    </xdr:from>
    <xdr:to>
      <xdr:col>3</xdr:col>
      <xdr:colOff>279400</xdr:colOff>
      <xdr:row>62</xdr:row>
      <xdr:rowOff>100754</xdr:rowOff>
    </xdr:to>
    <xdr:cxnSp macro="">
      <xdr:nvCxnSpPr>
        <xdr:cNvPr id="139" name="直線コネクタ 138"/>
        <xdr:cNvCxnSpPr/>
      </xdr:nvCxnSpPr>
      <xdr:spPr>
        <a:xfrm flipV="1">
          <a:off x="1447800" y="106421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51435</xdr:rowOff>
    </xdr:from>
    <xdr:to>
      <xdr:col>7</xdr:col>
      <xdr:colOff>203200</xdr:colOff>
      <xdr:row>63</xdr:row>
      <xdr:rowOff>153035</xdr:rowOff>
    </xdr:to>
    <xdr:sp macro="" textlink="">
      <xdr:nvSpPr>
        <xdr:cNvPr id="149" name="円/楕円 148"/>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23512</xdr:rowOff>
    </xdr:from>
    <xdr:ext cx="762000" cy="259045"/>
    <xdr:sp macro="" textlink="">
      <xdr:nvSpPr>
        <xdr:cNvPr id="150" name="財政構造の弾力性該当値テキスト"/>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1" name="円/楕円 150"/>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2" name="テキスト ボックス 151"/>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3" name="円/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4" name="テキスト ボックス 15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132927</xdr:rowOff>
    </xdr:from>
    <xdr:to>
      <xdr:col>3</xdr:col>
      <xdr:colOff>330200</xdr:colOff>
      <xdr:row>62</xdr:row>
      <xdr:rowOff>63077</xdr:rowOff>
    </xdr:to>
    <xdr:sp macro="" textlink="">
      <xdr:nvSpPr>
        <xdr:cNvPr id="155" name="円/楕円 154"/>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73254</xdr:rowOff>
    </xdr:from>
    <xdr:ext cx="762000" cy="259045"/>
    <xdr:sp macro="" textlink="">
      <xdr:nvSpPr>
        <xdr:cNvPr id="156" name="テキスト ボックス 155"/>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49954</xdr:rowOff>
    </xdr:from>
    <xdr:to>
      <xdr:col>2</xdr:col>
      <xdr:colOff>127000</xdr:colOff>
      <xdr:row>62</xdr:row>
      <xdr:rowOff>151554</xdr:rowOff>
    </xdr:to>
    <xdr:sp macro="" textlink="">
      <xdr:nvSpPr>
        <xdr:cNvPr id="157" name="円/楕円 156"/>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161731</xdr:rowOff>
    </xdr:from>
    <xdr:ext cx="762000" cy="259045"/>
    <xdr:sp macro="" textlink="">
      <xdr:nvSpPr>
        <xdr:cNvPr id="158" name="テキスト ボックス 157"/>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[192,255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人口一人当たりの決算額は、</a:t>
          </a:r>
          <a:r>
            <a:rPr lang="en-US" altLang="ja-JP" sz="1100" b="0" i="0" baseline="0">
              <a:solidFill>
                <a:schemeClr val="dk1"/>
              </a:solidFill>
              <a:effectLst/>
              <a:latin typeface="+mn-lt"/>
              <a:ea typeface="+mn-ea"/>
              <a:cs typeface="+mn-cs"/>
            </a:rPr>
            <a:t>192,255</a:t>
          </a:r>
          <a:r>
            <a:rPr lang="ja-JP" altLang="ja-JP" sz="1100" b="0" i="0" baseline="0">
              <a:solidFill>
                <a:schemeClr val="dk1"/>
              </a:solidFill>
              <a:effectLst/>
              <a:latin typeface="+mn-lt"/>
              <a:ea typeface="+mn-ea"/>
              <a:cs typeface="+mn-cs"/>
            </a:rPr>
            <a:t>円で類似団体平均値は下回っているが、前年比と比べると</a:t>
          </a:r>
          <a:r>
            <a:rPr lang="en-US" altLang="ja-JP" sz="1100" b="0" i="0" baseline="0">
              <a:solidFill>
                <a:schemeClr val="dk1"/>
              </a:solidFill>
              <a:effectLst/>
              <a:latin typeface="+mn-lt"/>
              <a:ea typeface="+mn-ea"/>
              <a:cs typeface="+mn-cs"/>
            </a:rPr>
            <a:t>9,094</a:t>
          </a:r>
          <a:r>
            <a:rPr lang="ja-JP" altLang="ja-JP" sz="1100" b="0" i="0" baseline="0">
              <a:solidFill>
                <a:schemeClr val="dk1"/>
              </a:solidFill>
              <a:effectLst/>
              <a:latin typeface="+mn-lt"/>
              <a:ea typeface="+mn-ea"/>
              <a:cs typeface="+mn-cs"/>
            </a:rPr>
            <a:t>円の増となっている。上昇の要因としては、退職手当組合負担金の増、退職者不補充を行っていたが、職員年齢構成のアンバランスや人材育成の観点から新規採用を行っているため基本給の増加がみられる。また、社会保障関係の経費の専門職の配置も行っており経費の増がみら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142432</xdr:rowOff>
    </xdr:from>
    <xdr:to>
      <xdr:col>7</xdr:col>
      <xdr:colOff>152400</xdr:colOff>
      <xdr:row>82</xdr:row>
      <xdr:rowOff>2330</xdr:rowOff>
    </xdr:to>
    <xdr:cxnSp macro="">
      <xdr:nvCxnSpPr>
        <xdr:cNvPr id="195" name="直線コネクタ 194"/>
        <xdr:cNvCxnSpPr/>
      </xdr:nvCxnSpPr>
      <xdr:spPr>
        <a:xfrm>
          <a:off x="4114800" y="14029882"/>
          <a:ext cx="8382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106141</xdr:rowOff>
    </xdr:from>
    <xdr:to>
      <xdr:col>6</xdr:col>
      <xdr:colOff>0</xdr:colOff>
      <xdr:row>81</xdr:row>
      <xdr:rowOff>142432</xdr:rowOff>
    </xdr:to>
    <xdr:cxnSp macro="">
      <xdr:nvCxnSpPr>
        <xdr:cNvPr id="198" name="直線コネクタ 197"/>
        <xdr:cNvCxnSpPr/>
      </xdr:nvCxnSpPr>
      <xdr:spPr>
        <a:xfrm>
          <a:off x="3225800" y="13993591"/>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96712</xdr:rowOff>
    </xdr:from>
    <xdr:to>
      <xdr:col>4</xdr:col>
      <xdr:colOff>482600</xdr:colOff>
      <xdr:row>81</xdr:row>
      <xdr:rowOff>106141</xdr:rowOff>
    </xdr:to>
    <xdr:cxnSp macro="">
      <xdr:nvCxnSpPr>
        <xdr:cNvPr id="201" name="直線コネクタ 200"/>
        <xdr:cNvCxnSpPr/>
      </xdr:nvCxnSpPr>
      <xdr:spPr>
        <a:xfrm>
          <a:off x="2336800" y="13984162"/>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96712</xdr:rowOff>
    </xdr:from>
    <xdr:to>
      <xdr:col>3</xdr:col>
      <xdr:colOff>279400</xdr:colOff>
      <xdr:row>81</xdr:row>
      <xdr:rowOff>101701</xdr:rowOff>
    </xdr:to>
    <xdr:cxnSp macro="">
      <xdr:nvCxnSpPr>
        <xdr:cNvPr id="204" name="直線コネクタ 203"/>
        <xdr:cNvCxnSpPr/>
      </xdr:nvCxnSpPr>
      <xdr:spPr>
        <a:xfrm flipV="1">
          <a:off x="1447800" y="13984162"/>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122980</xdr:rowOff>
    </xdr:from>
    <xdr:to>
      <xdr:col>7</xdr:col>
      <xdr:colOff>203200</xdr:colOff>
      <xdr:row>82</xdr:row>
      <xdr:rowOff>53130</xdr:rowOff>
    </xdr:to>
    <xdr:sp macro="" textlink="">
      <xdr:nvSpPr>
        <xdr:cNvPr id="214" name="円/楕円 213"/>
        <xdr:cNvSpPr/>
      </xdr:nvSpPr>
      <xdr:spPr>
        <a:xfrm>
          <a:off x="4902200" y="140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139507</xdr:rowOff>
    </xdr:from>
    <xdr:ext cx="762000" cy="259045"/>
    <xdr:sp macro="" textlink="">
      <xdr:nvSpPr>
        <xdr:cNvPr id="215" name="人件費・物件費等の状況該当値テキスト"/>
        <xdr:cNvSpPr txBox="1"/>
      </xdr:nvSpPr>
      <xdr:spPr>
        <a:xfrm>
          <a:off x="5041900" y="1385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192,255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91632</xdr:rowOff>
    </xdr:from>
    <xdr:to>
      <xdr:col>6</xdr:col>
      <xdr:colOff>50800</xdr:colOff>
      <xdr:row>82</xdr:row>
      <xdr:rowOff>21782</xdr:rowOff>
    </xdr:to>
    <xdr:sp macro="" textlink="">
      <xdr:nvSpPr>
        <xdr:cNvPr id="216" name="円/楕円 215"/>
        <xdr:cNvSpPr/>
      </xdr:nvSpPr>
      <xdr:spPr>
        <a:xfrm>
          <a:off x="4064000" y="139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31959</xdr:rowOff>
    </xdr:from>
    <xdr:ext cx="736600" cy="259045"/>
    <xdr:sp macro="" textlink="">
      <xdr:nvSpPr>
        <xdr:cNvPr id="217" name="テキスト ボックス 216"/>
        <xdr:cNvSpPr txBox="1"/>
      </xdr:nvSpPr>
      <xdr:spPr>
        <a:xfrm>
          <a:off x="3733800" y="13747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55341</xdr:rowOff>
    </xdr:from>
    <xdr:to>
      <xdr:col>4</xdr:col>
      <xdr:colOff>533400</xdr:colOff>
      <xdr:row>81</xdr:row>
      <xdr:rowOff>156941</xdr:rowOff>
    </xdr:to>
    <xdr:sp macro="" textlink="">
      <xdr:nvSpPr>
        <xdr:cNvPr id="218" name="円/楕円 217"/>
        <xdr:cNvSpPr/>
      </xdr:nvSpPr>
      <xdr:spPr>
        <a:xfrm>
          <a:off x="3175000" y="139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167118</xdr:rowOff>
    </xdr:from>
    <xdr:ext cx="762000" cy="259045"/>
    <xdr:sp macro="" textlink="">
      <xdr:nvSpPr>
        <xdr:cNvPr id="219" name="テキスト ボックス 218"/>
        <xdr:cNvSpPr txBox="1"/>
      </xdr:nvSpPr>
      <xdr:spPr>
        <a:xfrm>
          <a:off x="2844800" y="1371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45912</xdr:rowOff>
    </xdr:from>
    <xdr:to>
      <xdr:col>3</xdr:col>
      <xdr:colOff>330200</xdr:colOff>
      <xdr:row>81</xdr:row>
      <xdr:rowOff>147512</xdr:rowOff>
    </xdr:to>
    <xdr:sp macro="" textlink="">
      <xdr:nvSpPr>
        <xdr:cNvPr id="220" name="円/楕円 219"/>
        <xdr:cNvSpPr/>
      </xdr:nvSpPr>
      <xdr:spPr>
        <a:xfrm>
          <a:off x="2286000" y="139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157689</xdr:rowOff>
    </xdr:from>
    <xdr:ext cx="762000" cy="259045"/>
    <xdr:sp macro="" textlink="">
      <xdr:nvSpPr>
        <xdr:cNvPr id="221" name="テキスト ボックス 220"/>
        <xdr:cNvSpPr txBox="1"/>
      </xdr:nvSpPr>
      <xdr:spPr>
        <a:xfrm>
          <a:off x="1955800" y="1370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169,898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50901</xdr:rowOff>
    </xdr:from>
    <xdr:to>
      <xdr:col>2</xdr:col>
      <xdr:colOff>127000</xdr:colOff>
      <xdr:row>81</xdr:row>
      <xdr:rowOff>152501</xdr:rowOff>
    </xdr:to>
    <xdr:sp macro="" textlink="">
      <xdr:nvSpPr>
        <xdr:cNvPr id="222" name="円/楕円 221"/>
        <xdr:cNvSpPr/>
      </xdr:nvSpPr>
      <xdr:spPr>
        <a:xfrm>
          <a:off x="1397000" y="139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162678</xdr:rowOff>
    </xdr:from>
    <xdr:ext cx="762000" cy="259045"/>
    <xdr:sp macro="" textlink="">
      <xdr:nvSpPr>
        <xdr:cNvPr id="223" name="テキスト ボックス 222"/>
        <xdr:cNvSpPr txBox="1"/>
      </xdr:nvSpPr>
      <xdr:spPr>
        <a:xfrm>
          <a:off x="1066800" y="1370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ラスパイレス指数については、給与制度の見直しを図ってきたことにより、類似団体平均値、更に全国町村平均値を下回っている。今後とも各種手当等の点検を行っていく。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86</xdr:row>
      <xdr:rowOff>117687</xdr:rowOff>
    </xdr:to>
    <xdr:cxnSp macro="">
      <xdr:nvCxnSpPr>
        <xdr:cNvPr id="257" name="直線コネクタ 256"/>
        <xdr:cNvCxnSpPr/>
      </xdr:nvCxnSpPr>
      <xdr:spPr>
        <a:xfrm flipV="1">
          <a:off x="16179800" y="14243050"/>
          <a:ext cx="8382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87</xdr:row>
      <xdr:rowOff>107104</xdr:rowOff>
    </xdr:to>
    <xdr:cxnSp macro="">
      <xdr:nvCxnSpPr>
        <xdr:cNvPr id="260" name="直線コネクタ 259"/>
        <xdr:cNvCxnSpPr/>
      </xdr:nvCxnSpPr>
      <xdr:spPr>
        <a:xfrm flipV="1">
          <a:off x="15290800" y="1486238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87</xdr:row>
      <xdr:rowOff>107104</xdr:rowOff>
    </xdr:to>
    <xdr:cxnSp macro="">
      <xdr:nvCxnSpPr>
        <xdr:cNvPr id="263" name="直線コネクタ 262"/>
        <xdr:cNvCxnSpPr/>
      </xdr:nvCxnSpPr>
      <xdr:spPr>
        <a:xfrm>
          <a:off x="14401800" y="14468263"/>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69004</xdr:rowOff>
    </xdr:from>
    <xdr:to>
      <xdr:col>21</xdr:col>
      <xdr:colOff>0</xdr:colOff>
      <xdr:row>84</xdr:row>
      <xdr:rowOff>66463</xdr:rowOff>
    </xdr:to>
    <xdr:cxnSp macro="">
      <xdr:nvCxnSpPr>
        <xdr:cNvPr id="266" name="直線コネクタ 265"/>
        <xdr:cNvCxnSpPr/>
      </xdr:nvCxnSpPr>
      <xdr:spPr>
        <a:xfrm>
          <a:off x="13512800" y="142993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6" name="円/楕円 275"/>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7"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8" name="円/楕円 277"/>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7214</xdr:rowOff>
    </xdr:from>
    <xdr:ext cx="736600" cy="259045"/>
    <xdr:sp macro="" textlink="">
      <xdr:nvSpPr>
        <xdr:cNvPr id="279" name="テキスト ボックス 278"/>
        <xdr:cNvSpPr txBox="1"/>
      </xdr:nvSpPr>
      <xdr:spPr>
        <a:xfrm>
          <a:off x="15798800" y="1458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56304</xdr:rowOff>
    </xdr:from>
    <xdr:to>
      <xdr:col>22</xdr:col>
      <xdr:colOff>254000</xdr:colOff>
      <xdr:row>87</xdr:row>
      <xdr:rowOff>157904</xdr:rowOff>
    </xdr:to>
    <xdr:sp macro="" textlink="">
      <xdr:nvSpPr>
        <xdr:cNvPr id="280" name="円/楕円 279"/>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81" name="テキスト ボックス 280"/>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82" name="円/楕円 281"/>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127440</xdr:rowOff>
    </xdr:from>
    <xdr:ext cx="762000" cy="259045"/>
    <xdr:sp macro="" textlink="">
      <xdr:nvSpPr>
        <xdr:cNvPr id="283" name="テキスト ボックス 282"/>
        <xdr:cNvSpPr txBox="1"/>
      </xdr:nvSpPr>
      <xdr:spPr>
        <a:xfrm>
          <a:off x="14020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18204</xdr:rowOff>
    </xdr:from>
    <xdr:to>
      <xdr:col>19</xdr:col>
      <xdr:colOff>533400</xdr:colOff>
      <xdr:row>83</xdr:row>
      <xdr:rowOff>119804</xdr:rowOff>
    </xdr:to>
    <xdr:sp macro="" textlink="">
      <xdr:nvSpPr>
        <xdr:cNvPr id="284" name="円/楕円 283"/>
        <xdr:cNvSpPr/>
      </xdr:nvSpPr>
      <xdr:spPr>
        <a:xfrm>
          <a:off x="13462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129981</xdr:rowOff>
    </xdr:from>
    <xdr:ext cx="762000" cy="259045"/>
    <xdr:sp macro="" textlink="">
      <xdr:nvSpPr>
        <xdr:cNvPr id="285" name="テキスト ボックス 284"/>
        <xdr:cNvSpPr txBox="1"/>
      </xdr:nvSpPr>
      <xdr:spPr>
        <a:xfrm>
          <a:off x="13131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人口千人当たりの職員数は、</a:t>
          </a:r>
          <a:r>
            <a:rPr lang="en-US" altLang="ja-JP" sz="1100" b="0" i="0" baseline="0">
              <a:solidFill>
                <a:schemeClr val="dk1"/>
              </a:solidFill>
              <a:effectLst/>
              <a:latin typeface="+mn-lt"/>
              <a:ea typeface="+mn-ea"/>
              <a:cs typeface="+mn-cs"/>
            </a:rPr>
            <a:t>11.47</a:t>
          </a:r>
          <a:r>
            <a:rPr lang="ja-JP" altLang="ja-JP" sz="1100" b="0" i="0" baseline="0">
              <a:solidFill>
                <a:schemeClr val="dk1"/>
              </a:solidFill>
              <a:effectLst/>
              <a:latin typeface="+mn-lt"/>
              <a:ea typeface="+mn-ea"/>
              <a:cs typeface="+mn-cs"/>
            </a:rPr>
            <a:t>人で類似団体平均値を下回っているが、沖縄県平均値より上回っている。本村の行財政改革プランで行ってきた定員管理の適正化を進める中で、退職者不補充を実施してきたが、近年職員年齢構成のアンバランスや将来を担う人材育成の必要性から新規</a:t>
          </a:r>
          <a:r>
            <a:rPr lang="ja-JP" altLang="en-US" sz="1100" b="0" i="0" baseline="0">
              <a:solidFill>
                <a:schemeClr val="dk1"/>
              </a:solidFill>
              <a:effectLst/>
              <a:latin typeface="+mn-lt"/>
              <a:ea typeface="+mn-ea"/>
              <a:cs typeface="+mn-cs"/>
            </a:rPr>
            <a:t>採用</a:t>
          </a:r>
          <a:r>
            <a:rPr lang="ja-JP" altLang="ja-JP" sz="1100" b="0" i="0" baseline="0">
              <a:solidFill>
                <a:schemeClr val="dk1"/>
              </a:solidFill>
              <a:effectLst/>
              <a:latin typeface="+mn-lt"/>
              <a:ea typeface="+mn-ea"/>
              <a:cs typeface="+mn-cs"/>
            </a:rPr>
            <a:t>を実施している。今後も限られた職員数で、多様化、高度化する行政需要に的確に対応できるよう、簡素で効率的な組織体制を目指し、必要に応じては各課の職員数の見直し</a:t>
          </a:r>
          <a:r>
            <a:rPr lang="ja-JP" altLang="en-US" sz="1100" b="0" i="0" baseline="0">
              <a:solidFill>
                <a:schemeClr val="dk1"/>
              </a:solidFill>
              <a:effectLst/>
              <a:latin typeface="+mn-lt"/>
              <a:ea typeface="+mn-ea"/>
              <a:cs typeface="+mn-cs"/>
            </a:rPr>
            <a:t>などの</a:t>
          </a:r>
          <a:r>
            <a:rPr lang="ja-JP" altLang="ja-JP" sz="1100" b="0" i="0" baseline="0">
              <a:solidFill>
                <a:schemeClr val="dk1"/>
              </a:solidFill>
              <a:effectLst/>
              <a:latin typeface="+mn-lt"/>
              <a:ea typeface="+mn-ea"/>
              <a:cs typeface="+mn-cs"/>
            </a:rPr>
            <a:t>対応をおこなっていく。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90206</xdr:rowOff>
    </xdr:from>
    <xdr:to>
      <xdr:col>24</xdr:col>
      <xdr:colOff>558800</xdr:colOff>
      <xdr:row>60</xdr:row>
      <xdr:rowOff>92274</xdr:rowOff>
    </xdr:to>
    <xdr:cxnSp macro="">
      <xdr:nvCxnSpPr>
        <xdr:cNvPr id="322" name="直線コネクタ 321"/>
        <xdr:cNvCxnSpPr/>
      </xdr:nvCxnSpPr>
      <xdr:spPr>
        <a:xfrm>
          <a:off x="16179800" y="10377206"/>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88138</xdr:rowOff>
    </xdr:from>
    <xdr:to>
      <xdr:col>23</xdr:col>
      <xdr:colOff>406400</xdr:colOff>
      <xdr:row>60</xdr:row>
      <xdr:rowOff>90206</xdr:rowOff>
    </xdr:to>
    <xdr:cxnSp macro="">
      <xdr:nvCxnSpPr>
        <xdr:cNvPr id="325" name="直線コネクタ 324"/>
        <xdr:cNvCxnSpPr/>
      </xdr:nvCxnSpPr>
      <xdr:spPr>
        <a:xfrm>
          <a:off x="15290800" y="1037513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55045</xdr:rowOff>
    </xdr:from>
    <xdr:to>
      <xdr:col>22</xdr:col>
      <xdr:colOff>203200</xdr:colOff>
      <xdr:row>60</xdr:row>
      <xdr:rowOff>88138</xdr:rowOff>
    </xdr:to>
    <xdr:cxnSp macro="">
      <xdr:nvCxnSpPr>
        <xdr:cNvPr id="328" name="直線コネクタ 327"/>
        <xdr:cNvCxnSpPr/>
      </xdr:nvCxnSpPr>
      <xdr:spPr>
        <a:xfrm>
          <a:off x="14401800" y="10342045"/>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44014</xdr:rowOff>
    </xdr:from>
    <xdr:to>
      <xdr:col>21</xdr:col>
      <xdr:colOff>0</xdr:colOff>
      <xdr:row>60</xdr:row>
      <xdr:rowOff>55045</xdr:rowOff>
    </xdr:to>
    <xdr:cxnSp macro="">
      <xdr:nvCxnSpPr>
        <xdr:cNvPr id="331" name="直線コネクタ 330"/>
        <xdr:cNvCxnSpPr/>
      </xdr:nvCxnSpPr>
      <xdr:spPr>
        <a:xfrm>
          <a:off x="13512800" y="10331014"/>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41474</xdr:rowOff>
    </xdr:from>
    <xdr:to>
      <xdr:col>24</xdr:col>
      <xdr:colOff>609600</xdr:colOff>
      <xdr:row>60</xdr:row>
      <xdr:rowOff>143074</xdr:rowOff>
    </xdr:to>
    <xdr:sp macro="" textlink="">
      <xdr:nvSpPr>
        <xdr:cNvPr id="341" name="円/楕円 340"/>
        <xdr:cNvSpPr/>
      </xdr:nvSpPr>
      <xdr:spPr>
        <a:xfrm>
          <a:off x="16967200" y="103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58001</xdr:rowOff>
    </xdr:from>
    <xdr:ext cx="762000" cy="259045"/>
    <xdr:sp macro="" textlink="">
      <xdr:nvSpPr>
        <xdr:cNvPr id="342" name="定員管理の状況該当値テキスト"/>
        <xdr:cNvSpPr txBox="1"/>
      </xdr:nvSpPr>
      <xdr:spPr>
        <a:xfrm>
          <a:off x="17106900" y="1017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39406</xdr:rowOff>
    </xdr:from>
    <xdr:to>
      <xdr:col>23</xdr:col>
      <xdr:colOff>457200</xdr:colOff>
      <xdr:row>60</xdr:row>
      <xdr:rowOff>141006</xdr:rowOff>
    </xdr:to>
    <xdr:sp macro="" textlink="">
      <xdr:nvSpPr>
        <xdr:cNvPr id="343" name="円/楕円 342"/>
        <xdr:cNvSpPr/>
      </xdr:nvSpPr>
      <xdr:spPr>
        <a:xfrm>
          <a:off x="16129000" y="103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151183</xdr:rowOff>
    </xdr:from>
    <xdr:ext cx="736600" cy="259045"/>
    <xdr:sp macro="" textlink="">
      <xdr:nvSpPr>
        <xdr:cNvPr id="344" name="テキスト ボックス 343"/>
        <xdr:cNvSpPr txBox="1"/>
      </xdr:nvSpPr>
      <xdr:spPr>
        <a:xfrm>
          <a:off x="15798800" y="10095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37338</xdr:rowOff>
    </xdr:from>
    <xdr:to>
      <xdr:col>22</xdr:col>
      <xdr:colOff>254000</xdr:colOff>
      <xdr:row>60</xdr:row>
      <xdr:rowOff>138938</xdr:rowOff>
    </xdr:to>
    <xdr:sp macro="" textlink="">
      <xdr:nvSpPr>
        <xdr:cNvPr id="345" name="円/楕円 344"/>
        <xdr:cNvSpPr/>
      </xdr:nvSpPr>
      <xdr:spPr>
        <a:xfrm>
          <a:off x="15240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149115</xdr:rowOff>
    </xdr:from>
    <xdr:ext cx="762000" cy="259045"/>
    <xdr:sp macro="" textlink="">
      <xdr:nvSpPr>
        <xdr:cNvPr id="346" name="テキスト ボックス 345"/>
        <xdr:cNvSpPr txBox="1"/>
      </xdr:nvSpPr>
      <xdr:spPr>
        <a:xfrm>
          <a:off x="14909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4245</xdr:rowOff>
    </xdr:from>
    <xdr:to>
      <xdr:col>21</xdr:col>
      <xdr:colOff>50800</xdr:colOff>
      <xdr:row>60</xdr:row>
      <xdr:rowOff>105845</xdr:rowOff>
    </xdr:to>
    <xdr:sp macro="" textlink="">
      <xdr:nvSpPr>
        <xdr:cNvPr id="347" name="円/楕円 346"/>
        <xdr:cNvSpPr/>
      </xdr:nvSpPr>
      <xdr:spPr>
        <a:xfrm>
          <a:off x="14351000" y="102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116022</xdr:rowOff>
    </xdr:from>
    <xdr:ext cx="762000" cy="259045"/>
    <xdr:sp macro="" textlink="">
      <xdr:nvSpPr>
        <xdr:cNvPr id="348" name="テキスト ボックス 347"/>
        <xdr:cNvSpPr txBox="1"/>
      </xdr:nvSpPr>
      <xdr:spPr>
        <a:xfrm>
          <a:off x="14020800" y="1006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164664</xdr:rowOff>
    </xdr:from>
    <xdr:to>
      <xdr:col>19</xdr:col>
      <xdr:colOff>533400</xdr:colOff>
      <xdr:row>60</xdr:row>
      <xdr:rowOff>94814</xdr:rowOff>
    </xdr:to>
    <xdr:sp macro="" textlink="">
      <xdr:nvSpPr>
        <xdr:cNvPr id="349" name="円/楕円 348"/>
        <xdr:cNvSpPr/>
      </xdr:nvSpPr>
      <xdr:spPr>
        <a:xfrm>
          <a:off x="13462000" y="10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104991</xdr:rowOff>
    </xdr:from>
    <xdr:ext cx="762000" cy="259045"/>
    <xdr:sp macro="" textlink="">
      <xdr:nvSpPr>
        <xdr:cNvPr id="350" name="テキスト ボックス 349"/>
        <xdr:cNvSpPr txBox="1"/>
      </xdr:nvSpPr>
      <xdr:spPr>
        <a:xfrm>
          <a:off x="13131800" y="100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実質公債費比率については、</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％となっており、前年度に比べると</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となっている。沖縄県平均値を</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ポイント上回っている</a:t>
          </a:r>
          <a:r>
            <a:rPr lang="ja-JP" altLang="en-US" sz="1100" b="0" i="0" baseline="0">
              <a:solidFill>
                <a:schemeClr val="dk1"/>
              </a:solidFill>
              <a:effectLst/>
              <a:latin typeface="+mn-lt"/>
              <a:ea typeface="+mn-ea"/>
              <a:cs typeface="+mn-cs"/>
            </a:rPr>
            <a:t>。ここ数年は</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ポイントの間にある。</a:t>
          </a:r>
          <a:r>
            <a:rPr lang="ja-JP" altLang="ja-JP" sz="1100" b="0" i="0" baseline="0">
              <a:solidFill>
                <a:schemeClr val="dk1"/>
              </a:solidFill>
              <a:effectLst/>
              <a:latin typeface="+mn-lt"/>
              <a:ea typeface="+mn-ea"/>
              <a:cs typeface="+mn-cs"/>
            </a:rPr>
            <a:t>引き続き起債抑制策により方債発行額は、当該年度の公債費償還額を上限に設定し、抑制に努めていく必要がある。また、実質公債費比率の分子構造にも注視し、公営企業債の元利償還金に対する繰入金や一部事務組合等が起こした地方債の元利償還金対する負担金等の動向も把握してお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70168</xdr:rowOff>
    </xdr:from>
    <xdr:to>
      <xdr:col>24</xdr:col>
      <xdr:colOff>558800</xdr:colOff>
      <xdr:row>41</xdr:row>
      <xdr:rowOff>82232</xdr:rowOff>
    </xdr:to>
    <xdr:cxnSp macro="">
      <xdr:nvCxnSpPr>
        <xdr:cNvPr id="380" name="直線コネクタ 379"/>
        <xdr:cNvCxnSpPr/>
      </xdr:nvCxnSpPr>
      <xdr:spPr>
        <a:xfrm>
          <a:off x="16179800" y="709961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81"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70168</xdr:rowOff>
    </xdr:from>
    <xdr:to>
      <xdr:col>23</xdr:col>
      <xdr:colOff>406400</xdr:colOff>
      <xdr:row>41</xdr:row>
      <xdr:rowOff>82232</xdr:rowOff>
    </xdr:to>
    <xdr:cxnSp macro="">
      <xdr:nvCxnSpPr>
        <xdr:cNvPr id="383" name="直線コネクタ 382"/>
        <xdr:cNvCxnSpPr/>
      </xdr:nvCxnSpPr>
      <xdr:spPr>
        <a:xfrm flipV="1">
          <a:off x="15290800" y="70996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82232</xdr:rowOff>
    </xdr:from>
    <xdr:to>
      <xdr:col>22</xdr:col>
      <xdr:colOff>203200</xdr:colOff>
      <xdr:row>41</xdr:row>
      <xdr:rowOff>82232</xdr:rowOff>
    </xdr:to>
    <xdr:cxnSp macro="">
      <xdr:nvCxnSpPr>
        <xdr:cNvPr id="386" name="直線コネクタ 385"/>
        <xdr:cNvCxnSpPr/>
      </xdr:nvCxnSpPr>
      <xdr:spPr>
        <a:xfrm>
          <a:off x="14401800" y="7111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8" name="テキスト ボックス 387"/>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82232</xdr:rowOff>
    </xdr:from>
    <xdr:to>
      <xdr:col>21</xdr:col>
      <xdr:colOff>0</xdr:colOff>
      <xdr:row>41</xdr:row>
      <xdr:rowOff>100330</xdr:rowOff>
    </xdr:to>
    <xdr:cxnSp macro="">
      <xdr:nvCxnSpPr>
        <xdr:cNvPr id="389" name="直線コネクタ 388"/>
        <xdr:cNvCxnSpPr/>
      </xdr:nvCxnSpPr>
      <xdr:spPr>
        <a:xfrm flipV="1">
          <a:off x="13512800" y="71116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91" name="テキスト ボックス 390"/>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3" name="テキスト ボックス 39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31432</xdr:rowOff>
    </xdr:from>
    <xdr:to>
      <xdr:col>24</xdr:col>
      <xdr:colOff>609600</xdr:colOff>
      <xdr:row>41</xdr:row>
      <xdr:rowOff>133032</xdr:rowOff>
    </xdr:to>
    <xdr:sp macro="" textlink="">
      <xdr:nvSpPr>
        <xdr:cNvPr id="399" name="円/楕円 398"/>
        <xdr:cNvSpPr/>
      </xdr:nvSpPr>
      <xdr:spPr>
        <a:xfrm>
          <a:off x="169672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3509</xdr:rowOff>
    </xdr:from>
    <xdr:ext cx="762000" cy="259045"/>
    <xdr:sp macro="" textlink="">
      <xdr:nvSpPr>
        <xdr:cNvPr id="400" name="公債費負担の状況該当値テキスト"/>
        <xdr:cNvSpPr txBox="1"/>
      </xdr:nvSpPr>
      <xdr:spPr>
        <a:xfrm>
          <a:off x="17106900" y="703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19368</xdr:rowOff>
    </xdr:from>
    <xdr:to>
      <xdr:col>23</xdr:col>
      <xdr:colOff>457200</xdr:colOff>
      <xdr:row>41</xdr:row>
      <xdr:rowOff>120968</xdr:rowOff>
    </xdr:to>
    <xdr:sp macro="" textlink="">
      <xdr:nvSpPr>
        <xdr:cNvPr id="401" name="円/楕円 400"/>
        <xdr:cNvSpPr/>
      </xdr:nvSpPr>
      <xdr:spPr>
        <a:xfrm>
          <a:off x="16129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105745</xdr:rowOff>
    </xdr:from>
    <xdr:ext cx="736600" cy="259045"/>
    <xdr:sp macro="" textlink="">
      <xdr:nvSpPr>
        <xdr:cNvPr id="402" name="テキスト ボックス 401"/>
        <xdr:cNvSpPr txBox="1"/>
      </xdr:nvSpPr>
      <xdr:spPr>
        <a:xfrm>
          <a:off x="15798800" y="713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31432</xdr:rowOff>
    </xdr:from>
    <xdr:to>
      <xdr:col>22</xdr:col>
      <xdr:colOff>254000</xdr:colOff>
      <xdr:row>41</xdr:row>
      <xdr:rowOff>133032</xdr:rowOff>
    </xdr:to>
    <xdr:sp macro="" textlink="">
      <xdr:nvSpPr>
        <xdr:cNvPr id="403" name="円/楕円 402"/>
        <xdr:cNvSpPr/>
      </xdr:nvSpPr>
      <xdr:spPr>
        <a:xfrm>
          <a:off x="15240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143209</xdr:rowOff>
    </xdr:from>
    <xdr:ext cx="762000" cy="259045"/>
    <xdr:sp macro="" textlink="">
      <xdr:nvSpPr>
        <xdr:cNvPr id="404" name="テキスト ボックス 403"/>
        <xdr:cNvSpPr txBox="1"/>
      </xdr:nvSpPr>
      <xdr:spPr>
        <a:xfrm>
          <a:off x="14909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31432</xdr:rowOff>
    </xdr:from>
    <xdr:to>
      <xdr:col>21</xdr:col>
      <xdr:colOff>50800</xdr:colOff>
      <xdr:row>41</xdr:row>
      <xdr:rowOff>133032</xdr:rowOff>
    </xdr:to>
    <xdr:sp macro="" textlink="">
      <xdr:nvSpPr>
        <xdr:cNvPr id="405" name="円/楕円 404"/>
        <xdr:cNvSpPr/>
      </xdr:nvSpPr>
      <xdr:spPr>
        <a:xfrm>
          <a:off x="14351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406" name="テキスト ボックス 405"/>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7" name="円/楕円 406"/>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08" name="テキスト ボックス 407"/>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将来負担比率の値は</a:t>
          </a:r>
          <a:r>
            <a:rPr lang="en-US" altLang="ja-JP" sz="1100" b="0" i="0" baseline="0">
              <a:solidFill>
                <a:schemeClr val="dk1"/>
              </a:solidFill>
              <a:effectLst/>
              <a:latin typeface="+mn-lt"/>
              <a:ea typeface="+mn-ea"/>
              <a:cs typeface="+mn-cs"/>
            </a:rPr>
            <a:t>48.6</a:t>
          </a:r>
          <a:r>
            <a:rPr lang="ja-JP" altLang="ja-JP" sz="1100" b="0" i="0" baseline="0">
              <a:solidFill>
                <a:schemeClr val="dk1"/>
              </a:solidFill>
              <a:effectLst/>
              <a:latin typeface="+mn-lt"/>
              <a:ea typeface="+mn-ea"/>
              <a:cs typeface="+mn-cs"/>
            </a:rPr>
            <a:t>％となっている。前年比では</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ポイントの減となっている。年々減少傾向となっていはいるが、類似団体平均値と比べると</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近く</a:t>
          </a:r>
          <a:r>
            <a:rPr lang="ja-JP" altLang="ja-JP" sz="1100" b="0" i="0" baseline="0">
              <a:solidFill>
                <a:schemeClr val="dk1"/>
              </a:solidFill>
              <a:effectLst/>
              <a:latin typeface="+mn-lt"/>
              <a:ea typeface="+mn-ea"/>
              <a:cs typeface="+mn-cs"/>
            </a:rPr>
            <a:t>の開きになっている。沖縄県平均値と比べると</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の減となっている。その主な要因としては、一般会計に係る地方債の現在高はかなり抑えられているものの、水道事業特別会計の事業費増に伴う公営企業債等繰入見込み額の増、清掃施設組合や消防組合の施設整備事業に伴う組合等負担見込額の増などがある。特別会計では国保事業特別会計の累積赤字があり、予断を許せない状況に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5537</xdr:rowOff>
    </xdr:from>
    <xdr:to>
      <xdr:col>24</xdr:col>
      <xdr:colOff>558800</xdr:colOff>
      <xdr:row>17</xdr:row>
      <xdr:rowOff>111709</xdr:rowOff>
    </xdr:to>
    <xdr:cxnSp macro="">
      <xdr:nvCxnSpPr>
        <xdr:cNvPr id="440" name="直線コネクタ 439"/>
        <xdr:cNvCxnSpPr/>
      </xdr:nvCxnSpPr>
      <xdr:spPr>
        <a:xfrm flipV="1">
          <a:off x="16179800" y="2920187"/>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1"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2" name="フローチャート :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111709</xdr:rowOff>
    </xdr:from>
    <xdr:to>
      <xdr:col>23</xdr:col>
      <xdr:colOff>406400</xdr:colOff>
      <xdr:row>18</xdr:row>
      <xdr:rowOff>82144</xdr:rowOff>
    </xdr:to>
    <xdr:cxnSp macro="">
      <xdr:nvCxnSpPr>
        <xdr:cNvPr id="443" name="直線コネクタ 442"/>
        <xdr:cNvCxnSpPr/>
      </xdr:nvCxnSpPr>
      <xdr:spPr>
        <a:xfrm flipV="1">
          <a:off x="15290800" y="3026359"/>
          <a:ext cx="889000" cy="1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4" name="フローチャート : 判断 443"/>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5" name="テキスト ボックス 444"/>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82144</xdr:rowOff>
    </xdr:from>
    <xdr:to>
      <xdr:col>22</xdr:col>
      <xdr:colOff>203200</xdr:colOff>
      <xdr:row>19</xdr:row>
      <xdr:rowOff>68986</xdr:rowOff>
    </xdr:to>
    <xdr:cxnSp macro="">
      <xdr:nvCxnSpPr>
        <xdr:cNvPr id="446" name="直線コネクタ 445"/>
        <xdr:cNvCxnSpPr/>
      </xdr:nvCxnSpPr>
      <xdr:spPr>
        <a:xfrm flipV="1">
          <a:off x="14401800" y="3168244"/>
          <a:ext cx="889000" cy="1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7" name="フローチャート : 判断 446"/>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8" name="テキスト ボックス 447"/>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68986</xdr:rowOff>
    </xdr:from>
    <xdr:to>
      <xdr:col>21</xdr:col>
      <xdr:colOff>0</xdr:colOff>
      <xdr:row>20</xdr:row>
      <xdr:rowOff>93472</xdr:rowOff>
    </xdr:to>
    <xdr:cxnSp macro="">
      <xdr:nvCxnSpPr>
        <xdr:cNvPr id="449" name="直線コネクタ 448"/>
        <xdr:cNvCxnSpPr/>
      </xdr:nvCxnSpPr>
      <xdr:spPr>
        <a:xfrm flipV="1">
          <a:off x="13512800" y="3326536"/>
          <a:ext cx="889000" cy="1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50" name="フローチャート : 判断 449"/>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51" name="テキスト ボックス 450"/>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2" name="フローチャート : 判断 451"/>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3" name="テキスト ボックス 452"/>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126187</xdr:rowOff>
    </xdr:from>
    <xdr:to>
      <xdr:col>24</xdr:col>
      <xdr:colOff>609600</xdr:colOff>
      <xdr:row>17</xdr:row>
      <xdr:rowOff>56337</xdr:rowOff>
    </xdr:to>
    <xdr:sp macro="" textlink="">
      <xdr:nvSpPr>
        <xdr:cNvPr id="459" name="円/楕円 458"/>
        <xdr:cNvSpPr/>
      </xdr:nvSpPr>
      <xdr:spPr>
        <a:xfrm>
          <a:off x="16967200" y="28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98264</xdr:rowOff>
    </xdr:from>
    <xdr:ext cx="762000" cy="259045"/>
    <xdr:sp macro="" textlink="">
      <xdr:nvSpPr>
        <xdr:cNvPr id="460" name="将来負担の状況該当値テキスト"/>
        <xdr:cNvSpPr txBox="1"/>
      </xdr:nvSpPr>
      <xdr:spPr>
        <a:xfrm>
          <a:off x="17106900" y="284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60909</xdr:rowOff>
    </xdr:from>
    <xdr:to>
      <xdr:col>23</xdr:col>
      <xdr:colOff>457200</xdr:colOff>
      <xdr:row>17</xdr:row>
      <xdr:rowOff>162509</xdr:rowOff>
    </xdr:to>
    <xdr:sp macro="" textlink="">
      <xdr:nvSpPr>
        <xdr:cNvPr id="461" name="円/楕円 460"/>
        <xdr:cNvSpPr/>
      </xdr:nvSpPr>
      <xdr:spPr>
        <a:xfrm>
          <a:off x="16129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147286</xdr:rowOff>
    </xdr:from>
    <xdr:ext cx="736600" cy="259045"/>
    <xdr:sp macro="" textlink="">
      <xdr:nvSpPr>
        <xdr:cNvPr id="462" name="テキスト ボックス 461"/>
        <xdr:cNvSpPr txBox="1"/>
      </xdr:nvSpPr>
      <xdr:spPr>
        <a:xfrm>
          <a:off x="15798800" y="306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31344</xdr:rowOff>
    </xdr:from>
    <xdr:to>
      <xdr:col>22</xdr:col>
      <xdr:colOff>254000</xdr:colOff>
      <xdr:row>18</xdr:row>
      <xdr:rowOff>132944</xdr:rowOff>
    </xdr:to>
    <xdr:sp macro="" textlink="">
      <xdr:nvSpPr>
        <xdr:cNvPr id="463" name="円/楕円 462"/>
        <xdr:cNvSpPr/>
      </xdr:nvSpPr>
      <xdr:spPr>
        <a:xfrm>
          <a:off x="15240000" y="31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117720</xdr:rowOff>
    </xdr:from>
    <xdr:ext cx="762000" cy="259045"/>
    <xdr:sp macro="" textlink="">
      <xdr:nvSpPr>
        <xdr:cNvPr id="464" name="テキスト ボックス 463"/>
        <xdr:cNvSpPr txBox="1"/>
      </xdr:nvSpPr>
      <xdr:spPr>
        <a:xfrm>
          <a:off x="14909800" y="320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18186</xdr:rowOff>
    </xdr:from>
    <xdr:to>
      <xdr:col>21</xdr:col>
      <xdr:colOff>50800</xdr:colOff>
      <xdr:row>19</xdr:row>
      <xdr:rowOff>119786</xdr:rowOff>
    </xdr:to>
    <xdr:sp macro="" textlink="">
      <xdr:nvSpPr>
        <xdr:cNvPr id="465" name="円/楕円 464"/>
        <xdr:cNvSpPr/>
      </xdr:nvSpPr>
      <xdr:spPr>
        <a:xfrm>
          <a:off x="14351000" y="32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104563</xdr:rowOff>
    </xdr:from>
    <xdr:ext cx="762000" cy="259045"/>
    <xdr:sp macro="" textlink="">
      <xdr:nvSpPr>
        <xdr:cNvPr id="466" name="テキスト ボックス 465"/>
        <xdr:cNvSpPr txBox="1"/>
      </xdr:nvSpPr>
      <xdr:spPr>
        <a:xfrm>
          <a:off x="14020800" y="336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42672</xdr:rowOff>
    </xdr:from>
    <xdr:to>
      <xdr:col>19</xdr:col>
      <xdr:colOff>533400</xdr:colOff>
      <xdr:row>20</xdr:row>
      <xdr:rowOff>144272</xdr:rowOff>
    </xdr:to>
    <xdr:sp macro="" textlink="">
      <xdr:nvSpPr>
        <xdr:cNvPr id="467" name="円/楕円 466"/>
        <xdr:cNvSpPr/>
      </xdr:nvSpPr>
      <xdr:spPr>
        <a:xfrm>
          <a:off x="13462000" y="34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129049</xdr:rowOff>
    </xdr:from>
    <xdr:ext cx="762000" cy="259045"/>
    <xdr:sp macro="" textlink="">
      <xdr:nvSpPr>
        <xdr:cNvPr id="468" name="テキスト ボックス 467"/>
        <xdr:cNvSpPr txBox="1"/>
      </xdr:nvSpPr>
      <xdr:spPr>
        <a:xfrm>
          <a:off x="13131800" y="35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9,590
9,555
39.89
6,349,349
6,158,907
180,778
3,028,836
3,407,316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4.46
12.1
48.6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類似団体と比較して、比率はまだ高い状況にあるが行財政改革に基づき改善を進めてきた結果、</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年度までは減少傾向であったが、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年度に上昇に転じ、平成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年度については、</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ポイント減少している。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退職者不補充を実施してきたが、職員年齢構成のアンバランスや将来を担う人材育成の必要性から新規採用を実施</a:t>
          </a:r>
          <a:r>
            <a:rPr lang="ja-JP" altLang="en-US" sz="1100" b="0" i="0" baseline="0">
              <a:solidFill>
                <a:schemeClr val="dk1"/>
              </a:solidFill>
              <a:effectLst/>
              <a:latin typeface="+mn-lt"/>
              <a:ea typeface="+mn-ea"/>
              <a:cs typeface="+mn-cs"/>
            </a:rPr>
            <a:t>した結果上昇に転じている</a:t>
          </a:r>
          <a:r>
            <a:rPr lang="ja-JP" altLang="ja-JP" sz="1100" b="0" i="0" baseline="0">
              <a:solidFill>
                <a:schemeClr val="dk1"/>
              </a:solidFill>
              <a:effectLst/>
              <a:latin typeface="+mn-lt"/>
              <a:ea typeface="+mn-ea"/>
              <a:cs typeface="+mn-cs"/>
            </a:rPr>
            <a:t>。今後も事務事業の見直し等、職員数の適正化に努める。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152146</xdr:rowOff>
    </xdr:from>
    <xdr:to>
      <xdr:col>7</xdr:col>
      <xdr:colOff>15875</xdr:colOff>
      <xdr:row>38</xdr:row>
      <xdr:rowOff>3556</xdr:rowOff>
    </xdr:to>
    <xdr:cxnSp macro="">
      <xdr:nvCxnSpPr>
        <xdr:cNvPr id="63" name="直線コネクタ 62"/>
        <xdr:cNvCxnSpPr/>
      </xdr:nvCxnSpPr>
      <xdr:spPr>
        <a:xfrm flipV="1">
          <a:off x="3987800" y="6495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38</xdr:row>
      <xdr:rowOff>3556</xdr:rowOff>
    </xdr:to>
    <xdr:cxnSp macro="">
      <xdr:nvCxnSpPr>
        <xdr:cNvPr id="66" name="直線コネクタ 65"/>
        <xdr:cNvCxnSpPr/>
      </xdr:nvCxnSpPr>
      <xdr:spPr>
        <a:xfrm>
          <a:off x="3098800" y="64317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37</xdr:row>
      <xdr:rowOff>101854</xdr:rowOff>
    </xdr:to>
    <xdr:cxnSp macro="">
      <xdr:nvCxnSpPr>
        <xdr:cNvPr id="69" name="直線コネクタ 68"/>
        <xdr:cNvCxnSpPr/>
      </xdr:nvCxnSpPr>
      <xdr:spPr>
        <a:xfrm flipV="1">
          <a:off x="2209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101854</xdr:rowOff>
    </xdr:from>
    <xdr:to>
      <xdr:col>3</xdr:col>
      <xdr:colOff>142875</xdr:colOff>
      <xdr:row>38</xdr:row>
      <xdr:rowOff>81280</xdr:rowOff>
    </xdr:to>
    <xdr:cxnSp macro="">
      <xdr:nvCxnSpPr>
        <xdr:cNvPr id="72" name="直線コネクタ 71"/>
        <xdr:cNvCxnSpPr/>
      </xdr:nvCxnSpPr>
      <xdr:spPr>
        <a:xfrm flipV="1">
          <a:off x="1320800" y="64455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82" name="円/楕円 81"/>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73423</xdr:rowOff>
    </xdr:from>
    <xdr:ext cx="762000" cy="259045"/>
    <xdr:sp macro="" textlink="">
      <xdr:nvSpPr>
        <xdr:cNvPr id="83"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124206</xdr:rowOff>
    </xdr:from>
    <xdr:to>
      <xdr:col>5</xdr:col>
      <xdr:colOff>600075</xdr:colOff>
      <xdr:row>38</xdr:row>
      <xdr:rowOff>54356</xdr:rowOff>
    </xdr:to>
    <xdr:sp macro="" textlink="">
      <xdr:nvSpPr>
        <xdr:cNvPr id="84" name="円/楕円 83"/>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39133</xdr:rowOff>
    </xdr:from>
    <xdr:ext cx="736600" cy="259045"/>
    <xdr:sp macro="" textlink="">
      <xdr:nvSpPr>
        <xdr:cNvPr id="85" name="テキスト ボックス 84"/>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37338</xdr:rowOff>
    </xdr:from>
    <xdr:to>
      <xdr:col>4</xdr:col>
      <xdr:colOff>396875</xdr:colOff>
      <xdr:row>37</xdr:row>
      <xdr:rowOff>138938</xdr:rowOff>
    </xdr:to>
    <xdr:sp macro="" textlink="">
      <xdr:nvSpPr>
        <xdr:cNvPr id="86" name="円/楕円 85"/>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123715</xdr:rowOff>
    </xdr:from>
    <xdr:ext cx="762000" cy="259045"/>
    <xdr:sp macro="" textlink="">
      <xdr:nvSpPr>
        <xdr:cNvPr id="87" name="テキスト ボックス 86"/>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51054</xdr:rowOff>
    </xdr:from>
    <xdr:to>
      <xdr:col>3</xdr:col>
      <xdr:colOff>193675</xdr:colOff>
      <xdr:row>37</xdr:row>
      <xdr:rowOff>152654</xdr:rowOff>
    </xdr:to>
    <xdr:sp macro="" textlink="">
      <xdr:nvSpPr>
        <xdr:cNvPr id="88" name="円/楕円 87"/>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137431</xdr:rowOff>
    </xdr:from>
    <xdr:ext cx="762000" cy="259045"/>
    <xdr:sp macro="" textlink="">
      <xdr:nvSpPr>
        <xdr:cNvPr id="89" name="テキスト ボックス 88"/>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0" name="円/楕円 89"/>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1" name="テキスト ボックス 90"/>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物件費に係る経常収支比率は、類似団体を下回っている。対前年度と比べると</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減になっている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要因としては、委託事業の減少がみられる。</a:t>
          </a:r>
          <a:r>
            <a:rPr lang="ja-JP" altLang="ja-JP" sz="1100" b="0" i="0" baseline="0">
              <a:solidFill>
                <a:schemeClr val="dk1"/>
              </a:solidFill>
              <a:effectLst/>
              <a:latin typeface="+mn-lt"/>
              <a:ea typeface="+mn-ea"/>
              <a:cs typeface="+mn-cs"/>
            </a:rPr>
            <a:t>本村の状況として、ごみ処理業務や消防業務を一部事務組合で行っていることや、平成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年の中学校統合、平成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年度に行った閉校に伴う小学校の再編が行われたことも上昇の抑制に寄与している。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106426</xdr:rowOff>
    </xdr:from>
    <xdr:to>
      <xdr:col>24</xdr:col>
      <xdr:colOff>31750</xdr:colOff>
      <xdr:row>15</xdr:row>
      <xdr:rowOff>152146</xdr:rowOff>
    </xdr:to>
    <xdr:cxnSp macro="">
      <xdr:nvCxnSpPr>
        <xdr:cNvPr id="121" name="直線コネクタ 120"/>
        <xdr:cNvCxnSpPr/>
      </xdr:nvCxnSpPr>
      <xdr:spPr>
        <a:xfrm flipV="1">
          <a:off x="15671800" y="26781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101854</xdr:rowOff>
    </xdr:from>
    <xdr:to>
      <xdr:col>22</xdr:col>
      <xdr:colOff>565150</xdr:colOff>
      <xdr:row>15</xdr:row>
      <xdr:rowOff>152146</xdr:rowOff>
    </xdr:to>
    <xdr:cxnSp macro="">
      <xdr:nvCxnSpPr>
        <xdr:cNvPr id="124" name="直線コネクタ 123"/>
        <xdr:cNvCxnSpPr/>
      </xdr:nvCxnSpPr>
      <xdr:spPr>
        <a:xfrm>
          <a:off x="14782800" y="2673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83566</xdr:rowOff>
    </xdr:from>
    <xdr:to>
      <xdr:col>21</xdr:col>
      <xdr:colOff>361950</xdr:colOff>
      <xdr:row>15</xdr:row>
      <xdr:rowOff>101854</xdr:rowOff>
    </xdr:to>
    <xdr:cxnSp macro="">
      <xdr:nvCxnSpPr>
        <xdr:cNvPr id="127" name="直線コネクタ 126"/>
        <xdr:cNvCxnSpPr/>
      </xdr:nvCxnSpPr>
      <xdr:spPr>
        <a:xfrm>
          <a:off x="13893800" y="2655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83566</xdr:rowOff>
    </xdr:from>
    <xdr:to>
      <xdr:col>20</xdr:col>
      <xdr:colOff>158750</xdr:colOff>
      <xdr:row>15</xdr:row>
      <xdr:rowOff>97282</xdr:rowOff>
    </xdr:to>
    <xdr:cxnSp macro="">
      <xdr:nvCxnSpPr>
        <xdr:cNvPr id="130" name="直線コネクタ 129"/>
        <xdr:cNvCxnSpPr/>
      </xdr:nvCxnSpPr>
      <xdr:spPr>
        <a:xfrm flipV="1">
          <a:off x="13004800" y="2655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55626</xdr:rowOff>
    </xdr:from>
    <xdr:to>
      <xdr:col>24</xdr:col>
      <xdr:colOff>82550</xdr:colOff>
      <xdr:row>15</xdr:row>
      <xdr:rowOff>157226</xdr:rowOff>
    </xdr:to>
    <xdr:sp macro="" textlink="">
      <xdr:nvSpPr>
        <xdr:cNvPr id="140" name="円/楕円 139"/>
        <xdr:cNvSpPr/>
      </xdr:nvSpPr>
      <xdr:spPr>
        <a:xfrm>
          <a:off x="164592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135653</xdr:rowOff>
    </xdr:from>
    <xdr:ext cx="762000" cy="259045"/>
    <xdr:sp macro="" textlink="">
      <xdr:nvSpPr>
        <xdr:cNvPr id="141" name="物件費該当値テキスト"/>
        <xdr:cNvSpPr txBox="1"/>
      </xdr:nvSpPr>
      <xdr:spPr>
        <a:xfrm>
          <a:off x="16598900" y="25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101346</xdr:rowOff>
    </xdr:from>
    <xdr:to>
      <xdr:col>22</xdr:col>
      <xdr:colOff>615950</xdr:colOff>
      <xdr:row>16</xdr:row>
      <xdr:rowOff>31496</xdr:rowOff>
    </xdr:to>
    <xdr:sp macro="" textlink="">
      <xdr:nvSpPr>
        <xdr:cNvPr id="142" name="円/楕円 141"/>
        <xdr:cNvSpPr/>
      </xdr:nvSpPr>
      <xdr:spPr>
        <a:xfrm>
          <a:off x="15621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41673</xdr:rowOff>
    </xdr:from>
    <xdr:ext cx="736600" cy="259045"/>
    <xdr:sp macro="" textlink="">
      <xdr:nvSpPr>
        <xdr:cNvPr id="143" name="テキスト ボックス 142"/>
        <xdr:cNvSpPr txBox="1"/>
      </xdr:nvSpPr>
      <xdr:spPr>
        <a:xfrm>
          <a:off x="15290800" y="244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51054</xdr:rowOff>
    </xdr:from>
    <xdr:to>
      <xdr:col>21</xdr:col>
      <xdr:colOff>412750</xdr:colOff>
      <xdr:row>15</xdr:row>
      <xdr:rowOff>152654</xdr:rowOff>
    </xdr:to>
    <xdr:sp macro="" textlink="">
      <xdr:nvSpPr>
        <xdr:cNvPr id="144" name="円/楕円 143"/>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45" name="テキスト ボックス 144"/>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32766</xdr:rowOff>
    </xdr:from>
    <xdr:to>
      <xdr:col>20</xdr:col>
      <xdr:colOff>209550</xdr:colOff>
      <xdr:row>15</xdr:row>
      <xdr:rowOff>134366</xdr:rowOff>
    </xdr:to>
    <xdr:sp macro="" textlink="">
      <xdr:nvSpPr>
        <xdr:cNvPr id="146" name="円/楕円 145"/>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47" name="テキスト ボックス 146"/>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46482</xdr:rowOff>
    </xdr:from>
    <xdr:to>
      <xdr:col>19</xdr:col>
      <xdr:colOff>6350</xdr:colOff>
      <xdr:row>15</xdr:row>
      <xdr:rowOff>148082</xdr:rowOff>
    </xdr:to>
    <xdr:sp macro="" textlink="">
      <xdr:nvSpPr>
        <xdr:cNvPr id="148" name="円/楕円 147"/>
        <xdr:cNvSpPr/>
      </xdr:nvSpPr>
      <xdr:spPr>
        <a:xfrm>
          <a:off x="12954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158259</xdr:rowOff>
    </xdr:from>
    <xdr:ext cx="762000" cy="259045"/>
    <xdr:sp macro="" textlink="">
      <xdr:nvSpPr>
        <xdr:cNvPr id="149" name="テキスト ボックス 148"/>
        <xdr:cNvSpPr txBox="1"/>
      </xdr:nvSpPr>
      <xdr:spPr>
        <a:xfrm>
          <a:off x="12623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扶助費に係る経常収支比率は、類似団体を下回っている。前年度に比べると</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ポイントの増となっている。上昇の要因としては、身体障害者支援費が年々増加傾向となっている。今後とも村民の健康づくりを推進し扶助費の抑制を図る。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165100</xdr:rowOff>
    </xdr:to>
    <xdr:cxnSp macro="">
      <xdr:nvCxnSpPr>
        <xdr:cNvPr id="182" name="直線コネクタ 181"/>
        <xdr:cNvCxnSpPr/>
      </xdr:nvCxnSpPr>
      <xdr:spPr>
        <a:xfrm>
          <a:off x="3987800" y="9118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53</xdr:row>
      <xdr:rowOff>31750</xdr:rowOff>
    </xdr:to>
    <xdr:cxnSp macro="">
      <xdr:nvCxnSpPr>
        <xdr:cNvPr id="185" name="直線コネクタ 184"/>
        <xdr:cNvCxnSpPr/>
      </xdr:nvCxnSpPr>
      <xdr:spPr>
        <a:xfrm>
          <a:off x="3098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12700</xdr:rowOff>
    </xdr:to>
    <xdr:cxnSp macro="">
      <xdr:nvCxnSpPr>
        <xdr:cNvPr id="188" name="直線コネクタ 187"/>
        <xdr:cNvCxnSpPr/>
      </xdr:nvCxnSpPr>
      <xdr:spPr>
        <a:xfrm>
          <a:off x="2209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69850</xdr:rowOff>
    </xdr:to>
    <xdr:cxnSp macro="">
      <xdr:nvCxnSpPr>
        <xdr:cNvPr id="191" name="直線コネクタ 190"/>
        <xdr:cNvCxnSpPr/>
      </xdr:nvCxnSpPr>
      <xdr:spPr>
        <a:xfrm flipV="1">
          <a:off x="1320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01" name="円/楕円 20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130827</xdr:rowOff>
    </xdr:from>
    <xdr:ext cx="762000" cy="259045"/>
    <xdr:sp macro="" textlink="">
      <xdr:nvSpPr>
        <xdr:cNvPr id="202"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3" name="円/楕円 202"/>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04" name="テキスト ボックス 203"/>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133350</xdr:rowOff>
    </xdr:from>
    <xdr:to>
      <xdr:col>4</xdr:col>
      <xdr:colOff>396875</xdr:colOff>
      <xdr:row>53</xdr:row>
      <xdr:rowOff>63500</xdr:rowOff>
    </xdr:to>
    <xdr:sp macro="" textlink="">
      <xdr:nvSpPr>
        <xdr:cNvPr id="205" name="円/楕円 204"/>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73677</xdr:rowOff>
    </xdr:from>
    <xdr:ext cx="762000" cy="259045"/>
    <xdr:sp macro="" textlink="">
      <xdr:nvSpPr>
        <xdr:cNvPr id="206" name="テキスト ボックス 205"/>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07" name="円/楕円 206"/>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08" name="テキスト ボックス 207"/>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9" name="円/楕円 20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0" name="テキスト ボックス 20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維持補修費については、対前年度対比についても伸びはない。</a:t>
          </a:r>
          <a:endParaRPr lang="ja-JP" altLang="ja-JP" sz="1400">
            <a:effectLst/>
          </a:endParaRPr>
        </a:p>
        <a:p>
          <a:pPr rtl="0"/>
          <a:r>
            <a:rPr lang="ja-JP" altLang="ja-JP" sz="1100" b="0" i="0" baseline="0">
              <a:solidFill>
                <a:schemeClr val="dk1"/>
              </a:solidFill>
              <a:effectLst/>
              <a:latin typeface="+mn-lt"/>
              <a:ea typeface="+mn-ea"/>
              <a:cs typeface="+mn-cs"/>
            </a:rPr>
            <a:t>繰出し金については、対前年度と比較して</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その主な要因としては、</a:t>
          </a:r>
          <a:r>
            <a:rPr lang="ja-JP" altLang="en-US" sz="1100" b="0" i="0" baseline="0">
              <a:solidFill>
                <a:schemeClr val="dk1"/>
              </a:solidFill>
              <a:effectLst/>
              <a:latin typeface="+mn-lt"/>
              <a:ea typeface="+mn-ea"/>
              <a:cs typeface="+mn-cs"/>
            </a:rPr>
            <a:t>地域の元気臨時交付金及び</a:t>
          </a:r>
          <a:r>
            <a:rPr lang="ja-JP" altLang="ja-JP" sz="1100" b="0" i="0" baseline="0">
              <a:solidFill>
                <a:schemeClr val="dk1"/>
              </a:solidFill>
              <a:effectLst/>
              <a:latin typeface="+mn-lt"/>
              <a:ea typeface="+mn-ea"/>
              <a:cs typeface="+mn-cs"/>
            </a:rPr>
            <a:t>国民健康保険事業へ</a:t>
          </a:r>
          <a:r>
            <a:rPr lang="ja-JP" altLang="en-US" sz="1100" b="0" i="0" baseline="0">
              <a:solidFill>
                <a:schemeClr val="dk1"/>
              </a:solidFill>
              <a:effectLst/>
              <a:latin typeface="+mn-lt"/>
              <a:ea typeface="+mn-ea"/>
              <a:cs typeface="+mn-cs"/>
            </a:rPr>
            <a:t>の繰出金増</a:t>
          </a:r>
          <a:r>
            <a:rPr lang="ja-JP" altLang="ja-JP" sz="1100" b="0" i="0" baseline="0">
              <a:solidFill>
                <a:schemeClr val="dk1"/>
              </a:solidFill>
              <a:effectLst/>
              <a:latin typeface="+mn-lt"/>
              <a:ea typeface="+mn-ea"/>
              <a:cs typeface="+mn-cs"/>
            </a:rPr>
            <a:t>がみられる。今後も、保険事業及び高齢者対策への経費の伸びが見込まれるが、適正な事業執行を行い見直しを図っていく必要がある。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56</xdr:row>
      <xdr:rowOff>35560</xdr:rowOff>
    </xdr:to>
    <xdr:cxnSp macro="">
      <xdr:nvCxnSpPr>
        <xdr:cNvPr id="243" name="直線コネクタ 242"/>
        <xdr:cNvCxnSpPr/>
      </xdr:nvCxnSpPr>
      <xdr:spPr>
        <a:xfrm>
          <a:off x="15671800" y="9560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146050</xdr:rowOff>
    </xdr:to>
    <xdr:cxnSp macro="">
      <xdr:nvCxnSpPr>
        <xdr:cNvPr id="246" name="直線コネクタ 245"/>
        <xdr:cNvCxnSpPr/>
      </xdr:nvCxnSpPr>
      <xdr:spPr>
        <a:xfrm flipV="1">
          <a:off x="14782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146050</xdr:rowOff>
    </xdr:to>
    <xdr:cxnSp macro="">
      <xdr:nvCxnSpPr>
        <xdr:cNvPr id="249" name="直線コネクタ 248"/>
        <xdr:cNvCxnSpPr/>
      </xdr:nvCxnSpPr>
      <xdr:spPr>
        <a:xfrm>
          <a:off x="13893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46990</xdr:rowOff>
    </xdr:from>
    <xdr:to>
      <xdr:col>20</xdr:col>
      <xdr:colOff>158750</xdr:colOff>
      <xdr:row>55</xdr:row>
      <xdr:rowOff>69850</xdr:rowOff>
    </xdr:to>
    <xdr:cxnSp macro="">
      <xdr:nvCxnSpPr>
        <xdr:cNvPr id="252" name="直線コネクタ 251"/>
        <xdr:cNvCxnSpPr/>
      </xdr:nvCxnSpPr>
      <xdr:spPr>
        <a:xfrm>
          <a:off x="13004800" y="91338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2" name="円/楕円 261"/>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128287</xdr:rowOff>
    </xdr:from>
    <xdr:ext cx="762000" cy="259045"/>
    <xdr:sp macro="" textlink="">
      <xdr:nvSpPr>
        <xdr:cNvPr id="263" name="その他該当値テキスト"/>
        <xdr:cNvSpPr txBox="1"/>
      </xdr:nvSpPr>
      <xdr:spPr>
        <a:xfrm>
          <a:off x="16598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64" name="円/楕円 263"/>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65" name="テキスト ボックス 264"/>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66" name="円/楕円 26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67" name="テキスト ボックス 26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68" name="円/楕円 267"/>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9" name="テキスト ボックス 268"/>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167640</xdr:rowOff>
    </xdr:from>
    <xdr:to>
      <xdr:col>19</xdr:col>
      <xdr:colOff>6350</xdr:colOff>
      <xdr:row>53</xdr:row>
      <xdr:rowOff>97790</xdr:rowOff>
    </xdr:to>
    <xdr:sp macro="" textlink="">
      <xdr:nvSpPr>
        <xdr:cNvPr id="270" name="円/楕円 269"/>
        <xdr:cNvSpPr/>
      </xdr:nvSpPr>
      <xdr:spPr>
        <a:xfrm>
          <a:off x="12954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107967</xdr:rowOff>
    </xdr:from>
    <xdr:ext cx="762000" cy="259045"/>
    <xdr:sp macro="" textlink="">
      <xdr:nvSpPr>
        <xdr:cNvPr id="271" name="テキスト ボックス 270"/>
        <xdr:cNvSpPr txBox="1"/>
      </xdr:nvSpPr>
      <xdr:spPr>
        <a:xfrm>
          <a:off x="12623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補助費等に係る経常収支比率は、類似団体を</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ポイント上回っている。沖縄県平均や全国平均と比べても大きく上回っている状態にある。平成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年度においては、一部事務組合に対する事業費負担金の増があり増加に転じている。今後とも補助金等の効果を見極め、補助金交付が妥当かどうか明確な基準を設けて見直しを図っていく必要がある。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37846</xdr:rowOff>
    </xdr:to>
    <xdr:cxnSp macro="">
      <xdr:nvCxnSpPr>
        <xdr:cNvPr id="301" name="直線コネクタ 300"/>
        <xdr:cNvCxnSpPr/>
      </xdr:nvCxnSpPr>
      <xdr:spPr>
        <a:xfrm>
          <a:off x="15671800" y="6367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37</xdr:row>
      <xdr:rowOff>24130</xdr:rowOff>
    </xdr:to>
    <xdr:cxnSp macro="">
      <xdr:nvCxnSpPr>
        <xdr:cNvPr id="304" name="直線コネクタ 303"/>
        <xdr:cNvCxnSpPr/>
      </xdr:nvCxnSpPr>
      <xdr:spPr>
        <a:xfrm>
          <a:off x="14782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154432</xdr:rowOff>
    </xdr:to>
    <xdr:cxnSp macro="">
      <xdr:nvCxnSpPr>
        <xdr:cNvPr id="307" name="直線コネクタ 306"/>
        <xdr:cNvCxnSpPr/>
      </xdr:nvCxnSpPr>
      <xdr:spPr>
        <a:xfrm>
          <a:off x="13893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154432</xdr:rowOff>
    </xdr:to>
    <xdr:cxnSp macro="">
      <xdr:nvCxnSpPr>
        <xdr:cNvPr id="310" name="直線コネクタ 309"/>
        <xdr:cNvCxnSpPr/>
      </xdr:nvCxnSpPr>
      <xdr:spPr>
        <a:xfrm flipV="1">
          <a:off x="13004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20" name="円/楕円 319"/>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21"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2" name="円/楕円 321"/>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3" name="テキスト ボックス 32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4" name="円/楕円 323"/>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25" name="テキスト ボックス 32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6" name="円/楕円 32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27" name="テキスト ボックス 326"/>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8" name="円/楕円 327"/>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9" name="テキスト ボックス 328"/>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の比率に比べると下回っているが、沖縄県平均値よりは上回っている。今後においても産業振興及び住民環境整備の基盤整備事業等の需要が見込まれることから、事業を厳選し、新規地方債の発行については、起債限度額は当該年度の公債費の額を上回らない範囲に事業年度調整を行う等、後年度の公債費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76708</xdr:rowOff>
    </xdr:to>
    <xdr:cxnSp macro="">
      <xdr:nvCxnSpPr>
        <xdr:cNvPr id="359" name="直線コネクタ 358"/>
        <xdr:cNvCxnSpPr/>
      </xdr:nvCxnSpPr>
      <xdr:spPr>
        <a:xfrm flipV="1">
          <a:off x="3987800" y="134132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76708</xdr:rowOff>
    </xdr:to>
    <xdr:cxnSp macro="">
      <xdr:nvCxnSpPr>
        <xdr:cNvPr id="362" name="直線コネクタ 361"/>
        <xdr:cNvCxnSpPr/>
      </xdr:nvCxnSpPr>
      <xdr:spPr>
        <a:xfrm>
          <a:off x="3098800" y="13431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58420</xdr:rowOff>
    </xdr:to>
    <xdr:cxnSp macro="">
      <xdr:nvCxnSpPr>
        <xdr:cNvPr id="365" name="直線コネクタ 364"/>
        <xdr:cNvCxnSpPr/>
      </xdr:nvCxnSpPr>
      <xdr:spPr>
        <a:xfrm>
          <a:off x="2209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131572</xdr:rowOff>
    </xdr:to>
    <xdr:cxnSp macro="">
      <xdr:nvCxnSpPr>
        <xdr:cNvPr id="368" name="直線コネクタ 367"/>
        <xdr:cNvCxnSpPr/>
      </xdr:nvCxnSpPr>
      <xdr:spPr>
        <a:xfrm flipV="1">
          <a:off x="1320800" y="133995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78" name="円/楕円 377"/>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5859</xdr:rowOff>
    </xdr:from>
    <xdr:ext cx="762000" cy="259045"/>
    <xdr:sp macro="" textlink="">
      <xdr:nvSpPr>
        <xdr:cNvPr id="379" name="公債費該当値テキスト"/>
        <xdr:cNvSpPr txBox="1"/>
      </xdr:nvSpPr>
      <xdr:spPr>
        <a:xfrm>
          <a:off x="4914900" y="1320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0" name="円/楕円 379"/>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81" name="テキスト ボックス 38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82" name="円/楕円 381"/>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119397</xdr:rowOff>
    </xdr:from>
    <xdr:ext cx="762000" cy="259045"/>
    <xdr:sp macro="" textlink="">
      <xdr:nvSpPr>
        <xdr:cNvPr id="383" name="テキスト ボックス 382"/>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4" name="円/楕円 383"/>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5" name="テキスト ボックス 384"/>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386" name="円/楕円 385"/>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21099</xdr:rowOff>
    </xdr:from>
    <xdr:ext cx="762000" cy="259045"/>
    <xdr:sp macro="" textlink="">
      <xdr:nvSpPr>
        <xdr:cNvPr id="387" name="テキスト ボックス 386"/>
        <xdr:cNvSpPr txBox="1"/>
      </xdr:nvSpPr>
      <xdr:spPr>
        <a:xfrm>
          <a:off x="939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a:t>
          </a:r>
          <a:r>
            <a:rPr lang="ja-JP" altLang="en-US" sz="1100" b="0" i="0" baseline="0">
              <a:solidFill>
                <a:schemeClr val="dk1"/>
              </a:solidFill>
              <a:effectLst/>
              <a:latin typeface="+mn-lt"/>
              <a:ea typeface="+mn-ea"/>
              <a:cs typeface="+mn-cs"/>
            </a:rPr>
            <a:t>外</a:t>
          </a:r>
          <a:r>
            <a:rPr lang="ja-JP" altLang="ja-JP" sz="1100" b="0" i="0" baseline="0">
              <a:solidFill>
                <a:schemeClr val="dk1"/>
              </a:solidFill>
              <a:effectLst/>
              <a:latin typeface="+mn-lt"/>
              <a:ea typeface="+mn-ea"/>
              <a:cs typeface="+mn-cs"/>
            </a:rPr>
            <a:t>に係る経常収支比率は、</a:t>
          </a:r>
          <a:r>
            <a:rPr lang="en-US" altLang="ja-JP" sz="1100" b="0" i="0" baseline="0">
              <a:solidFill>
                <a:schemeClr val="dk1"/>
              </a:solidFill>
              <a:effectLst/>
              <a:latin typeface="+mn-lt"/>
              <a:ea typeface="+mn-ea"/>
              <a:cs typeface="+mn-cs"/>
            </a:rPr>
            <a:t>64.6</a:t>
          </a:r>
          <a:r>
            <a:rPr lang="ja-JP" altLang="ja-JP" sz="1100" b="0" i="0" baseline="0">
              <a:solidFill>
                <a:schemeClr val="dk1"/>
              </a:solidFill>
              <a:effectLst/>
              <a:latin typeface="+mn-lt"/>
              <a:ea typeface="+mn-ea"/>
              <a:cs typeface="+mn-cs"/>
            </a:rPr>
            <a:t>％となっていて対前年度に比べると</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がみられる。その主な要因としては人件費の</a:t>
          </a:r>
          <a:r>
            <a:rPr lang="ja-JP" altLang="en-US" sz="1100" b="0" i="0" baseline="0">
              <a:solidFill>
                <a:schemeClr val="dk1"/>
              </a:solidFill>
              <a:effectLst/>
              <a:latin typeface="+mn-lt"/>
              <a:ea typeface="+mn-ea"/>
              <a:cs typeface="+mn-cs"/>
            </a:rPr>
            <a:t>減がみられるが</a:t>
          </a:r>
          <a:r>
            <a:rPr lang="ja-JP" altLang="ja-JP" sz="1100" b="0" i="0" baseline="0">
              <a:solidFill>
                <a:schemeClr val="dk1"/>
              </a:solidFill>
              <a:effectLst/>
              <a:latin typeface="+mn-lt"/>
              <a:ea typeface="+mn-ea"/>
              <a:cs typeface="+mn-cs"/>
            </a:rPr>
            <a:t>、物件費においては事業</a:t>
          </a:r>
          <a:r>
            <a:rPr lang="ja-JP" altLang="en-US" sz="1100" b="0" i="0" baseline="0">
              <a:solidFill>
                <a:schemeClr val="dk1"/>
              </a:solidFill>
              <a:effectLst/>
              <a:latin typeface="+mn-lt"/>
              <a:ea typeface="+mn-ea"/>
              <a:cs typeface="+mn-cs"/>
            </a:rPr>
            <a:t>費の減少</a:t>
          </a:r>
          <a:r>
            <a:rPr lang="ja-JP" altLang="ja-JP" sz="1100" b="0" i="0" baseline="0">
              <a:solidFill>
                <a:schemeClr val="dk1"/>
              </a:solidFill>
              <a:effectLst/>
              <a:latin typeface="+mn-lt"/>
              <a:ea typeface="+mn-ea"/>
              <a:cs typeface="+mn-cs"/>
            </a:rPr>
            <a:t>がみられる。補助費等においては、一部事務組合の事業増に伴う増加がみられる。今後も増加に転じないように適正な事業計画、事業執行を図っていく必要がある。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56787</xdr:rowOff>
    </xdr:from>
    <xdr:to>
      <xdr:col>24</xdr:col>
      <xdr:colOff>31750</xdr:colOff>
      <xdr:row>75</xdr:row>
      <xdr:rowOff>73116</xdr:rowOff>
    </xdr:to>
    <xdr:cxnSp macro="">
      <xdr:nvCxnSpPr>
        <xdr:cNvPr id="422" name="直線コネクタ 421"/>
        <xdr:cNvCxnSpPr/>
      </xdr:nvCxnSpPr>
      <xdr:spPr>
        <a:xfrm>
          <a:off x="15671800" y="129155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104140</xdr:rowOff>
    </xdr:from>
    <xdr:to>
      <xdr:col>22</xdr:col>
      <xdr:colOff>565150</xdr:colOff>
      <xdr:row>75</xdr:row>
      <xdr:rowOff>56787</xdr:rowOff>
    </xdr:to>
    <xdr:cxnSp macro="">
      <xdr:nvCxnSpPr>
        <xdr:cNvPr id="425" name="直線コネクタ 424"/>
        <xdr:cNvCxnSpPr/>
      </xdr:nvCxnSpPr>
      <xdr:spPr>
        <a:xfrm>
          <a:off x="14782800" y="127914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42091</xdr:rowOff>
    </xdr:from>
    <xdr:to>
      <xdr:col>21</xdr:col>
      <xdr:colOff>361950</xdr:colOff>
      <xdr:row>74</xdr:row>
      <xdr:rowOff>104140</xdr:rowOff>
    </xdr:to>
    <xdr:cxnSp macro="">
      <xdr:nvCxnSpPr>
        <xdr:cNvPr id="428" name="直線コネクタ 427"/>
        <xdr:cNvCxnSpPr/>
      </xdr:nvCxnSpPr>
      <xdr:spPr>
        <a:xfrm>
          <a:off x="13893800" y="127293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38826</xdr:rowOff>
    </xdr:from>
    <xdr:to>
      <xdr:col>20</xdr:col>
      <xdr:colOff>158750</xdr:colOff>
      <xdr:row>74</xdr:row>
      <xdr:rowOff>42091</xdr:rowOff>
    </xdr:to>
    <xdr:cxnSp macro="">
      <xdr:nvCxnSpPr>
        <xdr:cNvPr id="431" name="直線コネクタ 430"/>
        <xdr:cNvCxnSpPr/>
      </xdr:nvCxnSpPr>
      <xdr:spPr>
        <a:xfrm>
          <a:off x="13004800" y="127261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3" name="テキスト ボックス 432"/>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22316</xdr:rowOff>
    </xdr:from>
    <xdr:to>
      <xdr:col>24</xdr:col>
      <xdr:colOff>82550</xdr:colOff>
      <xdr:row>75</xdr:row>
      <xdr:rowOff>123916</xdr:rowOff>
    </xdr:to>
    <xdr:sp macro="" textlink="">
      <xdr:nvSpPr>
        <xdr:cNvPr id="441" name="円/楕円 440"/>
        <xdr:cNvSpPr/>
      </xdr:nvSpPr>
      <xdr:spPr>
        <a:xfrm>
          <a:off x="164592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165843</xdr:rowOff>
    </xdr:from>
    <xdr:ext cx="762000" cy="259045"/>
    <xdr:sp macro="" textlink="">
      <xdr:nvSpPr>
        <xdr:cNvPr id="442" name="公債費以外該当値テキスト"/>
        <xdr:cNvSpPr txBox="1"/>
      </xdr:nvSpPr>
      <xdr:spPr>
        <a:xfrm>
          <a:off x="16598900" y="1285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5987</xdr:rowOff>
    </xdr:from>
    <xdr:to>
      <xdr:col>22</xdr:col>
      <xdr:colOff>615950</xdr:colOff>
      <xdr:row>75</xdr:row>
      <xdr:rowOff>107587</xdr:rowOff>
    </xdr:to>
    <xdr:sp macro="" textlink="">
      <xdr:nvSpPr>
        <xdr:cNvPr id="443" name="円/楕円 442"/>
        <xdr:cNvSpPr/>
      </xdr:nvSpPr>
      <xdr:spPr>
        <a:xfrm>
          <a:off x="15621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92364</xdr:rowOff>
    </xdr:from>
    <xdr:ext cx="736600" cy="259045"/>
    <xdr:sp macro="" textlink="">
      <xdr:nvSpPr>
        <xdr:cNvPr id="444" name="テキスト ボックス 443"/>
        <xdr:cNvSpPr txBox="1"/>
      </xdr:nvSpPr>
      <xdr:spPr>
        <a:xfrm>
          <a:off x="15290800" y="12951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45" name="円/楕円 444"/>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46" name="テキスト ボックス 445"/>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162741</xdr:rowOff>
    </xdr:from>
    <xdr:to>
      <xdr:col>20</xdr:col>
      <xdr:colOff>209550</xdr:colOff>
      <xdr:row>74</xdr:row>
      <xdr:rowOff>92891</xdr:rowOff>
    </xdr:to>
    <xdr:sp macro="" textlink="">
      <xdr:nvSpPr>
        <xdr:cNvPr id="447" name="円/楕円 446"/>
        <xdr:cNvSpPr/>
      </xdr:nvSpPr>
      <xdr:spPr>
        <a:xfrm>
          <a:off x="13843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103068</xdr:rowOff>
    </xdr:from>
    <xdr:ext cx="762000" cy="259045"/>
    <xdr:sp macro="" textlink="">
      <xdr:nvSpPr>
        <xdr:cNvPr id="448" name="テキスト ボックス 447"/>
        <xdr:cNvSpPr txBox="1"/>
      </xdr:nvSpPr>
      <xdr:spPr>
        <a:xfrm>
          <a:off x="13512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159476</xdr:rowOff>
    </xdr:from>
    <xdr:to>
      <xdr:col>19</xdr:col>
      <xdr:colOff>6350</xdr:colOff>
      <xdr:row>74</xdr:row>
      <xdr:rowOff>89626</xdr:rowOff>
    </xdr:to>
    <xdr:sp macro="" textlink="">
      <xdr:nvSpPr>
        <xdr:cNvPr id="449" name="円/楕円 448"/>
        <xdr:cNvSpPr/>
      </xdr:nvSpPr>
      <xdr:spPr>
        <a:xfrm>
          <a:off x="12954000" y="126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99803</xdr:rowOff>
    </xdr:from>
    <xdr:ext cx="762000" cy="259045"/>
    <xdr:sp macro="" textlink="">
      <xdr:nvSpPr>
        <xdr:cNvPr id="450" name="テキスト ボックス 449"/>
        <xdr:cNvSpPr txBox="1"/>
      </xdr:nvSpPr>
      <xdr:spPr>
        <a:xfrm>
          <a:off x="12623800" y="1244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沖縄県今帰仁村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23578</xdr:rowOff>
    </xdr:from>
    <xdr:to>
      <xdr:col>4</xdr:col>
      <xdr:colOff>1117600</xdr:colOff>
      <xdr:row>18</xdr:row>
      <xdr:rowOff>32047</xdr:rowOff>
    </xdr:to>
    <xdr:cxnSp macro="">
      <xdr:nvCxnSpPr>
        <xdr:cNvPr id="46" name="直線コネクタ 45"/>
        <xdr:cNvCxnSpPr/>
      </xdr:nvCxnSpPr>
      <xdr:spPr bwMode="auto">
        <a:xfrm flipV="1">
          <a:off x="5003800" y="3157303"/>
          <a:ext cx="647700" cy="8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32047</xdr:rowOff>
    </xdr:from>
    <xdr:to>
      <xdr:col>4</xdr:col>
      <xdr:colOff>469900</xdr:colOff>
      <xdr:row>18</xdr:row>
      <xdr:rowOff>58570</xdr:rowOff>
    </xdr:to>
    <xdr:cxnSp macro="">
      <xdr:nvCxnSpPr>
        <xdr:cNvPr id="49" name="直線コネクタ 48"/>
        <xdr:cNvCxnSpPr/>
      </xdr:nvCxnSpPr>
      <xdr:spPr bwMode="auto">
        <a:xfrm flipV="1">
          <a:off x="4305300" y="3165772"/>
          <a:ext cx="698500" cy="2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58570</xdr:rowOff>
    </xdr:from>
    <xdr:to>
      <xdr:col>3</xdr:col>
      <xdr:colOff>904875</xdr:colOff>
      <xdr:row>18</xdr:row>
      <xdr:rowOff>86803</xdr:rowOff>
    </xdr:to>
    <xdr:cxnSp macro="">
      <xdr:nvCxnSpPr>
        <xdr:cNvPr id="52" name="直線コネクタ 51"/>
        <xdr:cNvCxnSpPr/>
      </xdr:nvCxnSpPr>
      <xdr:spPr bwMode="auto">
        <a:xfrm flipV="1">
          <a:off x="3606800" y="3192295"/>
          <a:ext cx="698500" cy="2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164801</xdr:rowOff>
    </xdr:from>
    <xdr:to>
      <xdr:col>3</xdr:col>
      <xdr:colOff>206375</xdr:colOff>
      <xdr:row>18</xdr:row>
      <xdr:rowOff>86803</xdr:rowOff>
    </xdr:to>
    <xdr:cxnSp macro="">
      <xdr:nvCxnSpPr>
        <xdr:cNvPr id="55" name="直線コネクタ 54"/>
        <xdr:cNvCxnSpPr/>
      </xdr:nvCxnSpPr>
      <xdr:spPr bwMode="auto">
        <a:xfrm>
          <a:off x="2908300" y="3127076"/>
          <a:ext cx="698500" cy="9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144228</xdr:rowOff>
    </xdr:from>
    <xdr:to>
      <xdr:col>5</xdr:col>
      <xdr:colOff>34925</xdr:colOff>
      <xdr:row>18</xdr:row>
      <xdr:rowOff>74378</xdr:rowOff>
    </xdr:to>
    <xdr:sp macro="" textlink="">
      <xdr:nvSpPr>
        <xdr:cNvPr id="65" name="円/楕円 64"/>
        <xdr:cNvSpPr/>
      </xdr:nvSpPr>
      <xdr:spPr bwMode="auto">
        <a:xfrm>
          <a:off x="5600700" y="310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116305</xdr:rowOff>
    </xdr:from>
    <xdr:ext cx="762000" cy="259045"/>
    <xdr:sp macro="" textlink="">
      <xdr:nvSpPr>
        <xdr:cNvPr id="66" name="人口1人当たり決算額の推移該当値テキスト130"/>
        <xdr:cNvSpPr txBox="1"/>
      </xdr:nvSpPr>
      <xdr:spPr>
        <a:xfrm>
          <a:off x="5740400" y="307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152697</xdr:rowOff>
    </xdr:from>
    <xdr:to>
      <xdr:col>4</xdr:col>
      <xdr:colOff>520700</xdr:colOff>
      <xdr:row>18</xdr:row>
      <xdr:rowOff>82847</xdr:rowOff>
    </xdr:to>
    <xdr:sp macro="" textlink="">
      <xdr:nvSpPr>
        <xdr:cNvPr id="67" name="円/楕円 66"/>
        <xdr:cNvSpPr/>
      </xdr:nvSpPr>
      <xdr:spPr bwMode="auto">
        <a:xfrm>
          <a:off x="4953000" y="311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67624</xdr:rowOff>
    </xdr:from>
    <xdr:ext cx="736600" cy="259045"/>
    <xdr:sp macro="" textlink="">
      <xdr:nvSpPr>
        <xdr:cNvPr id="68" name="テキスト ボックス 67"/>
        <xdr:cNvSpPr txBox="1"/>
      </xdr:nvSpPr>
      <xdr:spPr>
        <a:xfrm>
          <a:off x="4622800" y="3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7770</xdr:rowOff>
    </xdr:from>
    <xdr:to>
      <xdr:col>3</xdr:col>
      <xdr:colOff>955675</xdr:colOff>
      <xdr:row>18</xdr:row>
      <xdr:rowOff>109370</xdr:rowOff>
    </xdr:to>
    <xdr:sp macro="" textlink="">
      <xdr:nvSpPr>
        <xdr:cNvPr id="69" name="円/楕円 68"/>
        <xdr:cNvSpPr/>
      </xdr:nvSpPr>
      <xdr:spPr bwMode="auto">
        <a:xfrm>
          <a:off x="4254500" y="314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94147</xdr:rowOff>
    </xdr:from>
    <xdr:ext cx="762000" cy="259045"/>
    <xdr:sp macro="" textlink="">
      <xdr:nvSpPr>
        <xdr:cNvPr id="70" name="テキスト ボックス 69"/>
        <xdr:cNvSpPr txBox="1"/>
      </xdr:nvSpPr>
      <xdr:spPr>
        <a:xfrm>
          <a:off x="3924300" y="322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130,307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36003</xdr:rowOff>
    </xdr:from>
    <xdr:to>
      <xdr:col>3</xdr:col>
      <xdr:colOff>257175</xdr:colOff>
      <xdr:row>18</xdr:row>
      <xdr:rowOff>137602</xdr:rowOff>
    </xdr:to>
    <xdr:sp macro="" textlink="">
      <xdr:nvSpPr>
        <xdr:cNvPr id="71" name="円/楕円 70"/>
        <xdr:cNvSpPr/>
      </xdr:nvSpPr>
      <xdr:spPr bwMode="auto">
        <a:xfrm>
          <a:off x="3556000" y="31697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122379</xdr:rowOff>
    </xdr:from>
    <xdr:ext cx="762000" cy="259045"/>
    <xdr:sp macro="" textlink="">
      <xdr:nvSpPr>
        <xdr:cNvPr id="72" name="テキスト ボックス 71"/>
        <xdr:cNvSpPr txBox="1"/>
      </xdr:nvSpPr>
      <xdr:spPr>
        <a:xfrm>
          <a:off x="3225800" y="325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125,367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114001</xdr:rowOff>
    </xdr:from>
    <xdr:to>
      <xdr:col>2</xdr:col>
      <xdr:colOff>692150</xdr:colOff>
      <xdr:row>18</xdr:row>
      <xdr:rowOff>44151</xdr:rowOff>
    </xdr:to>
    <xdr:sp macro="" textlink="">
      <xdr:nvSpPr>
        <xdr:cNvPr id="73" name="円/楕円 72"/>
        <xdr:cNvSpPr/>
      </xdr:nvSpPr>
      <xdr:spPr bwMode="auto">
        <a:xfrm>
          <a:off x="2857500" y="307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28928</xdr:rowOff>
    </xdr:from>
    <xdr:ext cx="762000" cy="259045"/>
    <xdr:sp macro="" textlink="">
      <xdr:nvSpPr>
        <xdr:cNvPr id="74" name="テキスト ボックス 73"/>
        <xdr:cNvSpPr txBox="1"/>
      </xdr:nvSpPr>
      <xdr:spPr>
        <a:xfrm>
          <a:off x="2527300" y="316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120586</xdr:rowOff>
    </xdr:from>
    <xdr:to>
      <xdr:col>4</xdr:col>
      <xdr:colOff>1117600</xdr:colOff>
      <xdr:row>35</xdr:row>
      <xdr:rowOff>124130</xdr:rowOff>
    </xdr:to>
    <xdr:cxnSp macro="">
      <xdr:nvCxnSpPr>
        <xdr:cNvPr id="107" name="直線コネクタ 106"/>
        <xdr:cNvCxnSpPr/>
      </xdr:nvCxnSpPr>
      <xdr:spPr bwMode="auto">
        <a:xfrm flipV="1">
          <a:off x="5003800" y="6730936"/>
          <a:ext cx="6477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124130</xdr:rowOff>
    </xdr:from>
    <xdr:to>
      <xdr:col>4</xdr:col>
      <xdr:colOff>469900</xdr:colOff>
      <xdr:row>35</xdr:row>
      <xdr:rowOff>136258</xdr:rowOff>
    </xdr:to>
    <xdr:cxnSp macro="">
      <xdr:nvCxnSpPr>
        <xdr:cNvPr id="110" name="直線コネクタ 109"/>
        <xdr:cNvCxnSpPr/>
      </xdr:nvCxnSpPr>
      <xdr:spPr bwMode="auto">
        <a:xfrm flipV="1">
          <a:off x="4305300" y="6734480"/>
          <a:ext cx="698500" cy="1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132270</xdr:rowOff>
    </xdr:from>
    <xdr:to>
      <xdr:col>3</xdr:col>
      <xdr:colOff>904875</xdr:colOff>
      <xdr:row>35</xdr:row>
      <xdr:rowOff>136258</xdr:rowOff>
    </xdr:to>
    <xdr:cxnSp macro="">
      <xdr:nvCxnSpPr>
        <xdr:cNvPr id="113" name="直線コネクタ 112"/>
        <xdr:cNvCxnSpPr/>
      </xdr:nvCxnSpPr>
      <xdr:spPr bwMode="auto">
        <a:xfrm>
          <a:off x="3606800" y="6742620"/>
          <a:ext cx="698500" cy="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131114</xdr:rowOff>
    </xdr:from>
    <xdr:to>
      <xdr:col>3</xdr:col>
      <xdr:colOff>206375</xdr:colOff>
      <xdr:row>35</xdr:row>
      <xdr:rowOff>132270</xdr:rowOff>
    </xdr:to>
    <xdr:cxnSp macro="">
      <xdr:nvCxnSpPr>
        <xdr:cNvPr id="116" name="直線コネクタ 115"/>
        <xdr:cNvCxnSpPr/>
      </xdr:nvCxnSpPr>
      <xdr:spPr bwMode="auto">
        <a:xfrm>
          <a:off x="2908300" y="6741464"/>
          <a:ext cx="698500" cy="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69786</xdr:rowOff>
    </xdr:from>
    <xdr:to>
      <xdr:col>5</xdr:col>
      <xdr:colOff>34925</xdr:colOff>
      <xdr:row>35</xdr:row>
      <xdr:rowOff>171386</xdr:rowOff>
    </xdr:to>
    <xdr:sp macro="" textlink="">
      <xdr:nvSpPr>
        <xdr:cNvPr id="126" name="円/楕円 125"/>
        <xdr:cNvSpPr/>
      </xdr:nvSpPr>
      <xdr:spPr bwMode="auto">
        <a:xfrm>
          <a:off x="5600700" y="668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41863</xdr:rowOff>
    </xdr:from>
    <xdr:ext cx="762000" cy="259045"/>
    <xdr:sp macro="" textlink="">
      <xdr:nvSpPr>
        <xdr:cNvPr id="127" name="人口1人当たり決算額の推移該当値テキスト445"/>
        <xdr:cNvSpPr txBox="1"/>
      </xdr:nvSpPr>
      <xdr:spPr>
        <a:xfrm>
          <a:off x="5740400" y="66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73330</xdr:rowOff>
    </xdr:from>
    <xdr:to>
      <xdr:col>4</xdr:col>
      <xdr:colOff>520700</xdr:colOff>
      <xdr:row>35</xdr:row>
      <xdr:rowOff>174930</xdr:rowOff>
    </xdr:to>
    <xdr:sp macro="" textlink="">
      <xdr:nvSpPr>
        <xdr:cNvPr id="128" name="円/楕円 127"/>
        <xdr:cNvSpPr/>
      </xdr:nvSpPr>
      <xdr:spPr bwMode="auto">
        <a:xfrm>
          <a:off x="4953000" y="668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159707</xdr:rowOff>
    </xdr:from>
    <xdr:ext cx="736600" cy="259045"/>
    <xdr:sp macro="" textlink="">
      <xdr:nvSpPr>
        <xdr:cNvPr id="129" name="テキスト ボックス 128"/>
        <xdr:cNvSpPr txBox="1"/>
      </xdr:nvSpPr>
      <xdr:spPr>
        <a:xfrm>
          <a:off x="4622800" y="67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85458</xdr:rowOff>
    </xdr:from>
    <xdr:to>
      <xdr:col>3</xdr:col>
      <xdr:colOff>955675</xdr:colOff>
      <xdr:row>35</xdr:row>
      <xdr:rowOff>187058</xdr:rowOff>
    </xdr:to>
    <xdr:sp macro="" textlink="">
      <xdr:nvSpPr>
        <xdr:cNvPr id="130" name="円/楕円 129"/>
        <xdr:cNvSpPr/>
      </xdr:nvSpPr>
      <xdr:spPr bwMode="auto">
        <a:xfrm>
          <a:off x="4254500" y="669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171835</xdr:rowOff>
    </xdr:from>
    <xdr:ext cx="762000" cy="259045"/>
    <xdr:sp macro="" textlink="">
      <xdr:nvSpPr>
        <xdr:cNvPr id="131" name="テキスト ボックス 130"/>
        <xdr:cNvSpPr txBox="1"/>
      </xdr:nvSpPr>
      <xdr:spPr>
        <a:xfrm>
          <a:off x="3924300" y="67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81470</xdr:rowOff>
    </xdr:from>
    <xdr:to>
      <xdr:col>3</xdr:col>
      <xdr:colOff>257175</xdr:colOff>
      <xdr:row>35</xdr:row>
      <xdr:rowOff>183070</xdr:rowOff>
    </xdr:to>
    <xdr:sp macro="" textlink="">
      <xdr:nvSpPr>
        <xdr:cNvPr id="132" name="円/楕円 131"/>
        <xdr:cNvSpPr/>
      </xdr:nvSpPr>
      <xdr:spPr bwMode="auto">
        <a:xfrm>
          <a:off x="3556000" y="6691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167847</xdr:rowOff>
    </xdr:from>
    <xdr:ext cx="762000" cy="259045"/>
    <xdr:sp macro="" textlink="">
      <xdr:nvSpPr>
        <xdr:cNvPr id="133" name="テキスト ボックス 132"/>
        <xdr:cNvSpPr txBox="1"/>
      </xdr:nvSpPr>
      <xdr:spPr>
        <a:xfrm>
          <a:off x="3225800" y="67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80314</xdr:rowOff>
    </xdr:from>
    <xdr:to>
      <xdr:col>2</xdr:col>
      <xdr:colOff>692150</xdr:colOff>
      <xdr:row>35</xdr:row>
      <xdr:rowOff>181914</xdr:rowOff>
    </xdr:to>
    <xdr:sp macro="" textlink="">
      <xdr:nvSpPr>
        <xdr:cNvPr id="134" name="円/楕円 133"/>
        <xdr:cNvSpPr/>
      </xdr:nvSpPr>
      <xdr:spPr bwMode="auto">
        <a:xfrm>
          <a:off x="2857500" y="669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166691</xdr:rowOff>
    </xdr:from>
    <xdr:ext cx="762000" cy="259045"/>
    <xdr:sp macro="" textlink="">
      <xdr:nvSpPr>
        <xdr:cNvPr id="135" name="テキスト ボックス 134"/>
        <xdr:cNvSpPr txBox="1"/>
      </xdr:nvSpPr>
      <xdr:spPr>
        <a:xfrm>
          <a:off x="2527300" y="6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実質単年度収支は、</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ポイントの微増である。</a:t>
          </a:r>
          <a:r>
            <a:rPr lang="ja-JP" altLang="ja-JP" sz="1100" b="0" i="0" baseline="0">
              <a:solidFill>
                <a:schemeClr val="dk1"/>
              </a:solidFill>
              <a:effectLst/>
              <a:latin typeface="+mn-lt"/>
              <a:ea typeface="+mn-ea"/>
              <a:cs typeface="+mn-cs"/>
            </a:rPr>
            <a:t>実質収支比率は、</a:t>
          </a:r>
          <a:r>
            <a:rPr lang="ja-JP" altLang="en-US" sz="1100" b="0" i="0" baseline="0">
              <a:solidFill>
                <a:schemeClr val="dk1"/>
              </a:solidFill>
              <a:effectLst/>
              <a:latin typeface="+mn-lt"/>
              <a:ea typeface="+mn-ea"/>
              <a:cs typeface="+mn-cs"/>
            </a:rPr>
            <a:t>ここ数年</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％台</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年度においては前年比</a:t>
          </a:r>
          <a:r>
            <a:rPr lang="en-US" altLang="ja-JP" sz="1100" b="0" i="0" baseline="0">
              <a:solidFill>
                <a:schemeClr val="dk1"/>
              </a:solidFill>
              <a:effectLst/>
              <a:latin typeface="+mn-lt"/>
              <a:ea typeface="+mn-ea"/>
              <a:cs typeface="+mn-cs"/>
            </a:rPr>
            <a:t>0.61</a:t>
          </a:r>
          <a:r>
            <a:rPr lang="ja-JP" altLang="ja-JP" sz="1100" b="0" i="0" baseline="0">
              <a:solidFill>
                <a:schemeClr val="dk1"/>
              </a:solidFill>
              <a:effectLst/>
              <a:latin typeface="+mn-lt"/>
              <a:ea typeface="+mn-ea"/>
              <a:cs typeface="+mn-cs"/>
            </a:rPr>
            <a:t>ポイントの減となっている。標準財政規模比で示す財政調整基金の残高については前年比</a:t>
          </a:r>
          <a:r>
            <a:rPr lang="en-US" altLang="ja-JP" sz="1100" b="0" i="0" baseline="0">
              <a:solidFill>
                <a:schemeClr val="dk1"/>
              </a:solidFill>
              <a:effectLst/>
              <a:latin typeface="+mn-lt"/>
              <a:ea typeface="+mn-ea"/>
              <a:cs typeface="+mn-cs"/>
            </a:rPr>
            <a:t>0.58</a:t>
          </a:r>
          <a:r>
            <a:rPr lang="ja-JP" altLang="ja-JP" sz="1100" b="0" i="0" baseline="0">
              <a:solidFill>
                <a:schemeClr val="dk1"/>
              </a:solidFill>
              <a:effectLst/>
              <a:latin typeface="+mn-lt"/>
              <a:ea typeface="+mn-ea"/>
              <a:cs typeface="+mn-cs"/>
            </a:rPr>
            <a:t>ポイントの微増である。しかしながら依然として財政基盤が弱いことに変わりはない状況にある。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近年、国民健康保険特別会計の赤字額が増大し、対前年比においては</a:t>
          </a:r>
          <a:r>
            <a:rPr lang="en-US" altLang="ja-JP" sz="1100" b="0" i="0" baseline="0">
              <a:solidFill>
                <a:schemeClr val="dk1"/>
              </a:solidFill>
              <a:effectLst/>
              <a:latin typeface="+mn-lt"/>
              <a:ea typeface="+mn-ea"/>
              <a:cs typeface="+mn-cs"/>
            </a:rPr>
            <a:t>2.09</a:t>
          </a:r>
          <a:r>
            <a:rPr lang="ja-JP" altLang="ja-JP" sz="1100" b="0" i="0" baseline="0">
              <a:solidFill>
                <a:schemeClr val="dk1"/>
              </a:solidFill>
              <a:effectLst/>
              <a:latin typeface="+mn-lt"/>
              <a:ea typeface="+mn-ea"/>
              <a:cs typeface="+mn-cs"/>
            </a:rPr>
            <a:t>ポイントの上昇にあります。医療費の増大や収納率の低迷に起因するもので、一般会計から赤字補てん財源として繰出金を増額しても解消には至っていない状況にある。今後とも医療費の増大がみられることから、生活習慣病の予防、健康教育・健康相談・栄養指導など健康づくりを強力に推進するとともに、収納率向上に努め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実質公債費比率の算定に用いる分子の構造で元利償還金は、対前年度比で</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となっている。同時にその分子から差引かれる算入公債費等も</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公営企業債の元利償還金に対する繰入金</a:t>
          </a:r>
          <a:r>
            <a:rPr lang="ja-JP" altLang="en-US" sz="1100" b="0" i="0" baseline="0">
              <a:solidFill>
                <a:schemeClr val="dk1"/>
              </a:solidFill>
              <a:effectLst/>
              <a:latin typeface="+mn-lt"/>
              <a:ea typeface="+mn-ea"/>
              <a:cs typeface="+mn-cs"/>
            </a:rPr>
            <a:t>は、同額となっているが、</a:t>
          </a:r>
          <a:r>
            <a:rPr lang="ja-JP" altLang="ja-JP" sz="1100" b="0" i="0" baseline="0">
              <a:solidFill>
                <a:schemeClr val="dk1"/>
              </a:solidFill>
              <a:effectLst/>
              <a:latin typeface="+mn-lt"/>
              <a:ea typeface="+mn-ea"/>
              <a:cs typeface="+mn-cs"/>
            </a:rPr>
            <a:t>組合等が起こした地方債の元利償還金に対する負担金等の分子は、</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百万の増加がみられる。</a:t>
          </a:r>
          <a:r>
            <a:rPr lang="ja-JP" altLang="ja-JP" sz="1100" b="0" i="0" baseline="0">
              <a:solidFill>
                <a:schemeClr val="dk1"/>
              </a:solidFill>
              <a:effectLst/>
              <a:latin typeface="+mn-lt"/>
              <a:ea typeface="+mn-ea"/>
              <a:cs typeface="+mn-cs"/>
            </a:rPr>
            <a:t>今後とも個々の元利償還金等の数値を注視していく必要がある。</a:t>
          </a:r>
          <a:endParaRPr lang="ja-JP" altLang="ja-JP" sz="1400">
            <a:effectLst/>
          </a:endParaRPr>
        </a:p>
        <a:p>
          <a:pPr rtl="0"/>
          <a:r>
            <a:rPr lang="ja-JP" altLang="ja-JP" sz="1100" b="0" i="0" baseline="0">
              <a:solidFill>
                <a:schemeClr val="dk1"/>
              </a:solidFill>
              <a:effectLst/>
              <a:latin typeface="+mn-lt"/>
              <a:ea typeface="+mn-ea"/>
              <a:cs typeface="+mn-cs"/>
            </a:rPr>
            <a:t>　近年、実質公債費は減少傾向であったが</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年度は微増に転じている。</a:t>
          </a:r>
          <a:r>
            <a:rPr lang="ja-JP" altLang="ja-JP" sz="1100" b="0" i="0" baseline="0">
              <a:solidFill>
                <a:schemeClr val="dk1"/>
              </a:solidFill>
              <a:effectLst/>
              <a:latin typeface="+mn-lt"/>
              <a:ea typeface="+mn-ea"/>
              <a:cs typeface="+mn-cs"/>
            </a:rPr>
            <a:t>普通交付税や臨時財政対策債の増による影響がみられ、今後とも注視が必要である。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算定に用いる分子の構造において、一般会計等に係る地方債の現在高については、当該年度の公債費償還額を上回らないように地方債発行額を毎年抑制してきた効果が出てきており、将来負担比率の減少につながっている。個々の項目についても年々減少傾向にあるが、</a:t>
          </a:r>
          <a:r>
            <a:rPr lang="ja-JP" altLang="en-US" sz="1100" b="0" i="0" baseline="0">
              <a:solidFill>
                <a:schemeClr val="dk1"/>
              </a:solidFill>
              <a:effectLst/>
              <a:latin typeface="+mn-lt"/>
              <a:ea typeface="+mn-ea"/>
              <a:cs typeface="+mn-cs"/>
            </a:rPr>
            <a:t>公営企業債等繰入が増加に転じており、</a:t>
          </a:r>
          <a:r>
            <a:rPr lang="ja-JP" altLang="ja-JP" sz="1100" b="0" i="0" baseline="0">
              <a:solidFill>
                <a:schemeClr val="dk1"/>
              </a:solidFill>
              <a:effectLst/>
              <a:latin typeface="+mn-lt"/>
              <a:ea typeface="+mn-ea"/>
              <a:cs typeface="+mn-cs"/>
            </a:rPr>
            <a:t>注視が必要である。</a:t>
          </a:r>
          <a:endParaRPr lang="ja-JP" altLang="ja-JP" sz="1400">
            <a:effectLst/>
          </a:endParaRPr>
        </a:p>
        <a:p>
          <a:pPr rtl="0"/>
          <a:r>
            <a:rPr lang="ja-JP" altLang="ja-JP" sz="1100" b="0" i="0" baseline="0">
              <a:solidFill>
                <a:schemeClr val="dk1"/>
              </a:solidFill>
              <a:effectLst/>
              <a:latin typeface="+mn-lt"/>
              <a:ea typeface="+mn-ea"/>
              <a:cs typeface="+mn-cs"/>
            </a:rPr>
            <a:t>　将来負担比率の算定に用いる分子構造で、差引要因となっている充当可能財源等は、充当可能基金及び基準財政需要額算入見込額が</a:t>
          </a:r>
          <a:r>
            <a:rPr lang="ja-JP" altLang="en-US" sz="1100" b="0" i="0" baseline="0">
              <a:solidFill>
                <a:schemeClr val="dk1"/>
              </a:solidFill>
              <a:effectLst/>
              <a:latin typeface="+mn-lt"/>
              <a:ea typeface="+mn-ea"/>
              <a:cs typeface="+mn-cs"/>
            </a:rPr>
            <a:t>わずかながら減少</a:t>
          </a:r>
          <a:r>
            <a:rPr lang="ja-JP" altLang="ja-JP" sz="1100" b="0" i="0" baseline="0">
              <a:solidFill>
                <a:schemeClr val="dk1"/>
              </a:solidFill>
              <a:effectLst/>
              <a:latin typeface="+mn-lt"/>
              <a:ea typeface="+mn-ea"/>
              <a:cs typeface="+mn-cs"/>
            </a:rPr>
            <a:t>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6349349</v>
      </c>
      <c r="BO4" s="349"/>
      <c r="BP4" s="349"/>
      <c r="BQ4" s="349"/>
      <c r="BR4" s="349"/>
      <c r="BS4" s="349"/>
      <c r="BT4" s="349"/>
      <c r="BU4" s="350"/>
      <c r="BV4" s="348">
        <v>5513624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6158907</v>
      </c>
      <c r="BO5" s="386"/>
      <c r="BP5" s="386"/>
      <c r="BQ5" s="386"/>
      <c r="BR5" s="386"/>
      <c r="BS5" s="386"/>
      <c r="BT5" s="386"/>
      <c r="BU5" s="387"/>
      <c r="BV5" s="385">
        <v>5343458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82.7</v>
      </c>
      <c r="CU5" s="383"/>
      <c r="CV5" s="383"/>
      <c r="CW5" s="383"/>
      <c r="CX5" s="383"/>
      <c r="CY5" s="383"/>
      <c r="CZ5" s="383"/>
      <c r="DA5" s="384"/>
      <c r="DB5" s="382">
        <v>83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190442</v>
      </c>
      <c r="BO6" s="386"/>
      <c r="BP6" s="386"/>
      <c r="BQ6" s="386"/>
      <c r="BR6" s="386"/>
      <c r="BS6" s="386"/>
      <c r="BT6" s="386"/>
      <c r="BU6" s="387"/>
      <c r="BV6" s="385">
        <v>170166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87.4</v>
      </c>
      <c r="CU6" s="423"/>
      <c r="CV6" s="423"/>
      <c r="CW6" s="423"/>
      <c r="CX6" s="423"/>
      <c r="CY6" s="423"/>
      <c r="CZ6" s="423"/>
      <c r="DA6" s="424"/>
      <c r="DB6" s="422">
        <v>87.9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9664</v>
      </c>
      <c r="BO7" s="386"/>
      <c r="BP7" s="386"/>
      <c r="BQ7" s="386"/>
      <c r="BR7" s="386"/>
      <c r="BS7" s="386"/>
      <c r="BT7" s="386"/>
      <c r="BU7" s="387"/>
      <c r="BV7" s="385">
        <v>8563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3028836</v>
      </c>
      <c r="CU7" s="386"/>
      <c r="CV7" s="386"/>
      <c r="CW7" s="386"/>
      <c r="CX7" s="386"/>
      <c r="CY7" s="386"/>
      <c r="CZ7" s="386"/>
      <c r="DA7" s="387"/>
      <c r="DB7" s="385">
        <v>3017641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180778</v>
      </c>
      <c r="BO8" s="386"/>
      <c r="BP8" s="386"/>
      <c r="BQ8" s="386"/>
      <c r="BR8" s="386"/>
      <c r="BS8" s="386"/>
      <c r="BT8" s="386"/>
      <c r="BU8" s="387"/>
      <c r="BV8" s="385">
        <v>161603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9257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19175</v>
      </c>
      <c r="BO9" s="386"/>
      <c r="BP9" s="386"/>
      <c r="BQ9" s="386"/>
      <c r="BR9" s="386"/>
      <c r="BS9" s="386"/>
      <c r="BT9" s="386"/>
      <c r="BU9" s="387"/>
      <c r="BV9" s="385">
        <v>-25879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15.2</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9476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129455</v>
      </c>
      <c r="BO10" s="386"/>
      <c r="BP10" s="386"/>
      <c r="BQ10" s="386"/>
      <c r="BR10" s="386"/>
      <c r="BS10" s="386"/>
      <c r="BT10" s="386"/>
      <c r="BU10" s="387"/>
      <c r="BV10" s="385">
        <v>129083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9590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110586</v>
      </c>
      <c r="BO12" s="386"/>
      <c r="BP12" s="386"/>
      <c r="BQ12" s="386"/>
      <c r="BR12" s="386"/>
      <c r="BS12" s="386"/>
      <c r="BT12" s="386"/>
      <c r="BU12" s="387"/>
      <c r="BV12" s="385">
        <v>110502</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v>4.46</v>
      </c>
      <c r="CU12" s="426"/>
      <c r="CV12" s="426"/>
      <c r="CW12" s="426"/>
      <c r="CX12" s="426"/>
      <c r="CY12" s="426"/>
      <c r="CZ12" s="426"/>
      <c r="DA12" s="427"/>
      <c r="DB12" s="425">
        <v>3.01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9555</v>
      </c>
      <c r="S13" s="467"/>
      <c r="T13" s="467"/>
      <c r="U13" s="467"/>
      <c r="V13" s="468"/>
      <c r="W13" s="401" t="s">
        <v>123</v>
      </c>
      <c r="X13" s="402"/>
      <c r="Y13" s="402"/>
      <c r="Z13" s="402"/>
      <c r="AA13" s="402"/>
      <c r="AB13" s="392"/>
      <c r="AC13" s="436">
        <v>1049</v>
      </c>
      <c r="AD13" s="437"/>
      <c r="AE13" s="437"/>
      <c r="AF13" s="437"/>
      <c r="AG13" s="476"/>
      <c r="AH13" s="436">
        <v>1227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38044</v>
      </c>
      <c r="BO13" s="386"/>
      <c r="BP13" s="386"/>
      <c r="BQ13" s="386"/>
      <c r="BR13" s="386"/>
      <c r="BS13" s="386"/>
      <c r="BT13" s="386"/>
      <c r="BU13" s="387"/>
      <c r="BV13" s="385">
        <v>-7298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12.1</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9531</v>
      </c>
      <c r="S14" s="467"/>
      <c r="T14" s="467"/>
      <c r="U14" s="467"/>
      <c r="V14" s="468"/>
      <c r="W14" s="375"/>
      <c r="X14" s="376"/>
      <c r="Y14" s="376"/>
      <c r="Z14" s="376"/>
      <c r="AA14" s="376"/>
      <c r="AB14" s="365"/>
      <c r="AC14" s="469">
        <v>26.1</v>
      </c>
      <c r="AD14" s="470"/>
      <c r="AE14" s="470"/>
      <c r="AF14" s="470"/>
      <c r="AG14" s="471"/>
      <c r="AH14" s="469">
        <v>30.2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48.6</v>
      </c>
      <c r="CU14" s="481"/>
      <c r="CV14" s="481"/>
      <c r="CW14" s="481"/>
      <c r="CX14" s="481"/>
      <c r="CY14" s="481"/>
      <c r="CZ14" s="481"/>
      <c r="DA14" s="482"/>
      <c r="DB14" s="480">
        <v>59.6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9501</v>
      </c>
      <c r="S15" s="467"/>
      <c r="T15" s="467"/>
      <c r="U15" s="467"/>
      <c r="V15" s="468"/>
      <c r="W15" s="401" t="s">
        <v>130</v>
      </c>
      <c r="X15" s="402"/>
      <c r="Y15" s="402"/>
      <c r="Z15" s="402"/>
      <c r="AA15" s="402"/>
      <c r="AB15" s="392"/>
      <c r="AC15" s="436">
        <v>573</v>
      </c>
      <c r="AD15" s="437"/>
      <c r="AE15" s="437"/>
      <c r="AF15" s="437"/>
      <c r="AG15" s="476"/>
      <c r="AH15" s="436">
        <v>644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538447</v>
      </c>
      <c r="BO15" s="349"/>
      <c r="BP15" s="349"/>
      <c r="BQ15" s="349"/>
      <c r="BR15" s="349"/>
      <c r="BS15" s="349"/>
      <c r="BT15" s="349"/>
      <c r="BU15" s="350"/>
      <c r="BV15" s="348">
        <v>530435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14.2</v>
      </c>
      <c r="AD16" s="470"/>
      <c r="AE16" s="470"/>
      <c r="AF16" s="470"/>
      <c r="AG16" s="471"/>
      <c r="AH16" s="469">
        <v>15.8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2719306</v>
      </c>
      <c r="BO16" s="386"/>
      <c r="BP16" s="386"/>
      <c r="BQ16" s="386"/>
      <c r="BR16" s="386"/>
      <c r="BS16" s="386"/>
      <c r="BT16" s="386"/>
      <c r="BU16" s="387"/>
      <c r="BV16" s="385">
        <v>2705953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2403</v>
      </c>
      <c r="AD17" s="437"/>
      <c r="AE17" s="437"/>
      <c r="AF17" s="437"/>
      <c r="AG17" s="476"/>
      <c r="AH17" s="436">
        <v>2185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685746</v>
      </c>
      <c r="BO17" s="386"/>
      <c r="BP17" s="386"/>
      <c r="BQ17" s="386"/>
      <c r="BR17" s="386"/>
      <c r="BS17" s="386"/>
      <c r="BT17" s="386"/>
      <c r="BU17" s="387"/>
      <c r="BV17" s="385">
        <v>675143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39.89</v>
      </c>
      <c r="M18" s="498"/>
      <c r="N18" s="498"/>
      <c r="O18" s="498"/>
      <c r="P18" s="498"/>
      <c r="Q18" s="498"/>
      <c r="R18" s="499"/>
      <c r="S18" s="499"/>
      <c r="T18" s="499"/>
      <c r="U18" s="499"/>
      <c r="V18" s="500"/>
      <c r="W18" s="403"/>
      <c r="X18" s="404"/>
      <c r="Y18" s="404"/>
      <c r="Z18" s="404"/>
      <c r="AA18" s="404"/>
      <c r="AB18" s="395"/>
      <c r="AC18" s="501">
        <v>59.7</v>
      </c>
      <c r="AD18" s="502"/>
      <c r="AE18" s="502"/>
      <c r="AF18" s="502"/>
      <c r="AG18" s="503"/>
      <c r="AH18" s="501">
        <v>53.7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2510283</v>
      </c>
      <c r="BO18" s="386"/>
      <c r="BP18" s="386"/>
      <c r="BQ18" s="386"/>
      <c r="BR18" s="386"/>
      <c r="BS18" s="386"/>
      <c r="BT18" s="386"/>
      <c r="BU18" s="387"/>
      <c r="BV18" s="385">
        <v>2512786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3612281</v>
      </c>
      <c r="BO19" s="386"/>
      <c r="BP19" s="386"/>
      <c r="BQ19" s="386"/>
      <c r="BR19" s="386"/>
      <c r="BS19" s="386"/>
      <c r="BT19" s="386"/>
      <c r="BU19" s="387"/>
      <c r="BV19" s="385">
        <v>3608662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3368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3407316</v>
      </c>
      <c r="BO23" s="386"/>
      <c r="BP23" s="386"/>
      <c r="BQ23" s="386"/>
      <c r="BR23" s="386"/>
      <c r="BS23" s="386"/>
      <c r="BT23" s="386"/>
      <c r="BU23" s="387"/>
      <c r="BV23" s="385">
        <v>3549800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6696</v>
      </c>
      <c r="R24" s="437"/>
      <c r="S24" s="437"/>
      <c r="T24" s="437"/>
      <c r="U24" s="437"/>
      <c r="V24" s="476"/>
      <c r="W24" s="531"/>
      <c r="X24" s="519"/>
      <c r="Y24" s="520"/>
      <c r="Z24" s="435" t="s">
        <v>153</v>
      </c>
      <c r="AA24" s="415"/>
      <c r="AB24" s="415"/>
      <c r="AC24" s="415"/>
      <c r="AD24" s="415"/>
      <c r="AE24" s="415"/>
      <c r="AF24" s="415"/>
      <c r="AG24" s="416"/>
      <c r="AH24" s="436">
        <v>105</v>
      </c>
      <c r="AI24" s="437"/>
      <c r="AJ24" s="437"/>
      <c r="AK24" s="437"/>
      <c r="AL24" s="476"/>
      <c r="AM24" s="436">
        <v>310065</v>
      </c>
      <c r="AN24" s="437"/>
      <c r="AO24" s="437"/>
      <c r="AP24" s="437"/>
      <c r="AQ24" s="437"/>
      <c r="AR24" s="476"/>
      <c r="AS24" s="436">
        <v>2953</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2556022</v>
      </c>
      <c r="BO24" s="386"/>
      <c r="BP24" s="386"/>
      <c r="BQ24" s="386"/>
      <c r="BR24" s="386"/>
      <c r="BS24" s="386"/>
      <c r="BT24" s="386"/>
      <c r="BU24" s="387"/>
      <c r="BV24" s="385">
        <v>2528044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5719</v>
      </c>
      <c r="R25" s="437"/>
      <c r="S25" s="437"/>
      <c r="T25" s="437"/>
      <c r="U25" s="437"/>
      <c r="V25" s="476"/>
      <c r="W25" s="531"/>
      <c r="X25" s="519"/>
      <c r="Y25" s="520"/>
      <c r="Z25" s="435" t="s">
        <v>156</v>
      </c>
      <c r="AA25" s="415"/>
      <c r="AB25" s="415"/>
      <c r="AC25" s="415"/>
      <c r="AD25" s="415"/>
      <c r="AE25" s="415"/>
      <c r="AF25" s="415"/>
      <c r="AG25" s="416"/>
      <c r="AH25" s="436" t="s">
        <v>157</v>
      </c>
      <c r="AI25" s="437"/>
      <c r="AJ25" s="437"/>
      <c r="AK25" s="437"/>
      <c r="AL25" s="476"/>
      <c r="AM25" s="436" t="s">
        <v>157</v>
      </c>
      <c r="AN25" s="437"/>
      <c r="AO25" s="437"/>
      <c r="AP25" s="437"/>
      <c r="AQ25" s="437"/>
      <c r="AR25" s="476"/>
      <c r="AS25" s="436" t="s">
        <v>157</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119112</v>
      </c>
      <c r="BO25" s="349"/>
      <c r="BP25" s="349"/>
      <c r="BQ25" s="349"/>
      <c r="BR25" s="349"/>
      <c r="BS25" s="349"/>
      <c r="BT25" s="349"/>
      <c r="BU25" s="350"/>
      <c r="BV25" s="348">
        <v>131948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5367</v>
      </c>
      <c r="R26" s="437"/>
      <c r="S26" s="437"/>
      <c r="T26" s="437"/>
      <c r="U26" s="437"/>
      <c r="V26" s="476"/>
      <c r="W26" s="531"/>
      <c r="X26" s="519"/>
      <c r="Y26" s="520"/>
      <c r="Z26" s="435" t="s">
        <v>160</v>
      </c>
      <c r="AA26" s="539"/>
      <c r="AB26" s="539"/>
      <c r="AC26" s="539"/>
      <c r="AD26" s="539"/>
      <c r="AE26" s="539"/>
      <c r="AF26" s="539"/>
      <c r="AG26" s="540"/>
      <c r="AH26" s="436">
        <v>5</v>
      </c>
      <c r="AI26" s="437"/>
      <c r="AJ26" s="437"/>
      <c r="AK26" s="437"/>
      <c r="AL26" s="476"/>
      <c r="AM26" s="436">
        <v>14445</v>
      </c>
      <c r="AN26" s="437"/>
      <c r="AO26" s="437"/>
      <c r="AP26" s="437"/>
      <c r="AQ26" s="437"/>
      <c r="AR26" s="476"/>
      <c r="AS26" s="436">
        <v>2889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157</v>
      </c>
      <c r="BO26" s="386"/>
      <c r="BP26" s="386"/>
      <c r="BQ26" s="386"/>
      <c r="BR26" s="386"/>
      <c r="BS26" s="386"/>
      <c r="BT26" s="386"/>
      <c r="BU26" s="387"/>
      <c r="BV26" s="385" t="s">
        <v>157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2650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16098</v>
      </c>
      <c r="AN27" s="437"/>
      <c r="AO27" s="437"/>
      <c r="AP27" s="437"/>
      <c r="AQ27" s="437"/>
      <c r="AR27" s="476"/>
      <c r="AS27" s="436">
        <v>3220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157</v>
      </c>
      <c r="BO27" s="553"/>
      <c r="BP27" s="553"/>
      <c r="BQ27" s="553"/>
      <c r="BR27" s="553"/>
      <c r="BS27" s="553"/>
      <c r="BT27" s="553"/>
      <c r="BU27" s="554"/>
      <c r="BV27" s="552" t="s">
        <v>157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2200</v>
      </c>
      <c r="R28" s="437"/>
      <c r="S28" s="437"/>
      <c r="T28" s="437"/>
      <c r="U28" s="437"/>
      <c r="V28" s="476"/>
      <c r="W28" s="531"/>
      <c r="X28" s="519"/>
      <c r="Y28" s="520"/>
      <c r="Z28" s="435" t="s">
        <v>166</v>
      </c>
      <c r="AA28" s="415"/>
      <c r="AB28" s="415"/>
      <c r="AC28" s="415"/>
      <c r="AD28" s="415"/>
      <c r="AE28" s="415"/>
      <c r="AF28" s="415"/>
      <c r="AG28" s="416"/>
      <c r="AH28" s="436" t="s">
        <v>157</v>
      </c>
      <c r="AI28" s="437"/>
      <c r="AJ28" s="437"/>
      <c r="AK28" s="437"/>
      <c r="AL28" s="476"/>
      <c r="AM28" s="436" t="s">
        <v>157</v>
      </c>
      <c r="AN28" s="437"/>
      <c r="AO28" s="437"/>
      <c r="AP28" s="437"/>
      <c r="AQ28" s="437"/>
      <c r="AR28" s="476"/>
      <c r="AS28" s="436" t="s">
        <v>157</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352675</v>
      </c>
      <c r="BO28" s="349"/>
      <c r="BP28" s="349"/>
      <c r="BQ28" s="349"/>
      <c r="BR28" s="349"/>
      <c r="BS28" s="349"/>
      <c r="BT28" s="349"/>
      <c r="BU28" s="350"/>
      <c r="BV28" s="348">
        <v>333806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9</v>
      </c>
      <c r="M29" s="437"/>
      <c r="N29" s="437"/>
      <c r="O29" s="437"/>
      <c r="P29" s="476"/>
      <c r="Q29" s="436">
        <v>2040</v>
      </c>
      <c r="R29" s="437"/>
      <c r="S29" s="437"/>
      <c r="T29" s="437"/>
      <c r="U29" s="437"/>
      <c r="V29" s="476"/>
      <c r="W29" s="531"/>
      <c r="X29" s="519"/>
      <c r="Y29" s="520"/>
      <c r="Z29" s="435" t="s">
        <v>170</v>
      </c>
      <c r="AA29" s="415"/>
      <c r="AB29" s="415"/>
      <c r="AC29" s="415"/>
      <c r="AD29" s="415"/>
      <c r="AE29" s="415"/>
      <c r="AF29" s="415"/>
      <c r="AG29" s="416"/>
      <c r="AH29" s="436">
        <v>110</v>
      </c>
      <c r="AI29" s="437"/>
      <c r="AJ29" s="437"/>
      <c r="AK29" s="437"/>
      <c r="AL29" s="476"/>
      <c r="AM29" s="436">
        <v>326163</v>
      </c>
      <c r="AN29" s="437"/>
      <c r="AO29" s="437"/>
      <c r="AP29" s="437"/>
      <c r="AQ29" s="437"/>
      <c r="AR29" s="476"/>
      <c r="AS29" s="436">
        <v>2965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28471</v>
      </c>
      <c r="BO29" s="386"/>
      <c r="BP29" s="386"/>
      <c r="BQ29" s="386"/>
      <c r="BR29" s="386"/>
      <c r="BS29" s="386"/>
      <c r="BT29" s="386"/>
      <c r="BU29" s="387"/>
      <c r="BV29" s="385">
        <v>28465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90.5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436760</v>
      </c>
      <c r="BO30" s="553"/>
      <c r="BP30" s="553"/>
      <c r="BQ30" s="553"/>
      <c r="BR30" s="553"/>
      <c r="BS30" s="553"/>
      <c r="BT30" s="553"/>
      <c r="BU30" s="554"/>
      <c r="BV30" s="552">
        <v>473544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4</v>
      </c>
      <c r="BF34" s="564"/>
      <c r="BG34" s="565" t="str">
        <f>IF('各会計、関係団体の財政状況及び健全化判断比率'!B30="","",'各会計、関係団体の財政状況及び健全化判断比率'!B30)</f>
        <v>水道事業特別会計</v>
      </c>
      <c r="BH34" s="565"/>
      <c r="BI34" s="565"/>
      <c r="BJ34" s="565"/>
      <c r="BK34" s="565"/>
      <c r="BL34" s="565"/>
      <c r="BM34" s="565"/>
      <c r="BN34" s="565"/>
      <c r="BO34" s="565"/>
      <c r="BP34" s="565"/>
      <c r="BQ34" s="565"/>
      <c r="BR34" s="565"/>
      <c r="BS34" s="565"/>
      <c r="BT34" s="565"/>
      <c r="BU34" s="565"/>
      <c r="BV34" s="165"/>
      <c r="BW34" s="564">
        <f>IF(BY34="","",MAX(C34:D43,U34:V43,AM34:AN43,BE34:BF43)+1)</f>
        <v>5</v>
      </c>
      <c r="BX34" s="564"/>
      <c r="BY34" s="565" t="str">
        <f>IF('各会計、関係団体の財政状況及び健全化判断比率'!B68="","",'各会計、関係団体の財政状況及び健全化判断比率'!B68)</f>
        <v>北部広域市町村圏事務組合（一般会計）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6</v>
      </c>
      <c r="BX35" s="564"/>
      <c r="BY35" s="565" t="str">
        <f>IF('各会計、関係団体の財政状況及び健全化判断比率'!B69="","",'各会計、関係団体の財政状況及び健全化判断比率'!B69)</f>
        <v>本部町今帰仁村清掃施設組合（一般会計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7</v>
      </c>
      <c r="BX36" s="564"/>
      <c r="BY36" s="565" t="str">
        <f>IF('各会計、関係団体の財政状況及び健全化判断比率'!B70="","",'各会計、関係団体の財政状況及び健全化判断比率'!B70)</f>
        <v>本部町今帰仁村消防組合（一般会計）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8</v>
      </c>
      <c r="BX37" s="564"/>
      <c r="BY37" s="565" t="str">
        <f>IF('各会計、関係団体の財政状況及び健全化判断比率'!B71="","",'各会計、関係団体の財政状況及び健全化判断比率'!B71)</f>
        <v>沖縄県市町村総合事務組合（一般会計）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9</v>
      </c>
      <c r="BX38" s="564"/>
      <c r="BY38" s="565" t="str">
        <f>IF('各会計、関係団体の財政状況及び健全化判断比率'!B72="","",'各会計、関係団体の財政状況及び健全化判断比率'!B72)</f>
        <v>沖縄県市町村自治会館管理組合（一般会計）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10</v>
      </c>
      <c r="BX39" s="564"/>
      <c r="BY39" s="565" t="str">
        <f>IF('各会計、関係団体の財政状況及び健全化判断比率'!B73="","",'各会計、関係団体の財政状況及び健全化判断比率'!B73)</f>
        <v>沖縄県町村交通災害共済組合（一般会計）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11</v>
      </c>
      <c r="BX40" s="564"/>
      <c r="BY40" s="565" t="str">
        <f>IF('各会計、関係団体の財政状況及び健全化判断比率'!B74="","",'各会計、関係団体の財政状況及び健全化判断比率'!B74)</f>
        <v>沖縄県介護保険広域連合（一般会計）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12</v>
      </c>
      <c r="BX41" s="564"/>
      <c r="BY41" s="565" t="str">
        <f>IF('各会計、関係団体の財政状況及び健全化判断比率'!B75="","",'各会計、関係団体の財政状況及び健全化判断比率'!B75)</f>
        <v>沖縄県介護保険広域連合（特別会計）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13</v>
      </c>
      <c r="BX42" s="564"/>
      <c r="BY42" s="565" t="str">
        <f>IF('各会計、関係団体の財政状況及び健全化判断比率'!B76="","",'各会計、関係団体の財政状況及び健全化判断比率'!B76)</f>
        <v>沖縄県後期高齢者医療広域連合（一般会計）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14</v>
      </c>
      <c r="BX43" s="564"/>
      <c r="BY43" s="565" t="str">
        <f>IF('各会計、関係団体の財政状況及び健全化判断比率'!B77="","",'各会計、関係団体の財政状況及び健全化判断比率'!B77)</f>
        <v>沖縄県後期高齢者医療広域連合（特別会計）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4" zoomScale="70" zoomScaleNormal="70" zoomScaleSheetLayoutView="100" workbookViewId="0">
      <selection activeCell="K31" sqref="K3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510</v>
      </c>
      <c r="J40" s="79" t="s">
        <v>511</v>
      </c>
      <c r="K40" s="79" t="s">
        <v>512</v>
      </c>
      <c r="L40" s="79" t="s">
        <v>513</v>
      </c>
      <c r="M40" s="80" t="s">
        <v>514</v>
      </c>
    </row>
    <row r="41" spans="2:13" ht="27.75" customHeight="1" x14ac:dyDescent="0.15">
      <c r="B41" s="1166" t="s">
        <v>24</v>
      </c>
      <c r="C41" s="1167"/>
      <c r="D41" s="81"/>
      <c r="E41" s="1172" t="s">
        <v>25</v>
      </c>
      <c r="F41" s="1172"/>
      <c r="G41" s="1172"/>
      <c r="H41" s="1173"/>
      <c r="I41" s="82">
        <v>4084</v>
      </c>
      <c r="J41" s="83">
        <v>3933</v>
      </c>
      <c r="K41" s="83">
        <v>3764</v>
      </c>
      <c r="L41" s="83">
        <v>3550</v>
      </c>
      <c r="M41" s="84">
        <v>3407</v>
      </c>
    </row>
    <row r="42" spans="2:13" ht="27.75" customHeight="1" x14ac:dyDescent="0.15">
      <c r="B42" s="1168"/>
      <c r="C42" s="1169"/>
      <c r="D42" s="85"/>
      <c r="E42" s="1174" t="s">
        <v>26</v>
      </c>
      <c r="F42" s="1174"/>
      <c r="G42" s="1174"/>
      <c r="H42" s="1175"/>
      <c r="I42" s="86">
        <v>160</v>
      </c>
      <c r="J42" s="87">
        <v>149</v>
      </c>
      <c r="K42" s="87">
        <v>137</v>
      </c>
      <c r="L42" s="87">
        <v>126</v>
      </c>
      <c r="M42" s="88">
        <v>114</v>
      </c>
    </row>
    <row r="43" spans="2:13" ht="27.75" customHeight="1" x14ac:dyDescent="0.15">
      <c r="B43" s="1168"/>
      <c r="C43" s="1169"/>
      <c r="D43" s="85"/>
      <c r="E43" s="1174" t="s">
        <v>27</v>
      </c>
      <c r="F43" s="1174"/>
      <c r="G43" s="1174"/>
      <c r="H43" s="1175"/>
      <c r="I43" s="86">
        <v>519</v>
      </c>
      <c r="J43" s="87">
        <v>572</v>
      </c>
      <c r="K43" s="87">
        <v>624</v>
      </c>
      <c r="L43" s="87">
        <v>529</v>
      </c>
      <c r="M43" s="88">
        <v>587</v>
      </c>
    </row>
    <row r="44" spans="2:13" ht="27.75" customHeight="1" x14ac:dyDescent="0.15">
      <c r="B44" s="1168"/>
      <c r="C44" s="1169"/>
      <c r="D44" s="85"/>
      <c r="E44" s="1174" t="s">
        <v>28</v>
      </c>
      <c r="F44" s="1174"/>
      <c r="G44" s="1174"/>
      <c r="H44" s="1175"/>
      <c r="I44" s="86">
        <v>653</v>
      </c>
      <c r="J44" s="87">
        <v>600</v>
      </c>
      <c r="K44" s="87">
        <v>541</v>
      </c>
      <c r="L44" s="87">
        <v>504</v>
      </c>
      <c r="M44" s="88">
        <v>505</v>
      </c>
    </row>
    <row r="45" spans="2:13" ht="27.75" customHeight="1" x14ac:dyDescent="0.15">
      <c r="B45" s="1168"/>
      <c r="C45" s="1169"/>
      <c r="D45" s="85"/>
      <c r="E45" s="1174" t="s">
        <v>29</v>
      </c>
      <c r="F45" s="1174"/>
      <c r="G45" s="1174"/>
      <c r="H45" s="1175"/>
      <c r="I45" s="86">
        <v>887</v>
      </c>
      <c r="J45" s="87">
        <v>826</v>
      </c>
      <c r="K45" s="87">
        <v>802</v>
      </c>
      <c r="L45" s="87">
        <v>792</v>
      </c>
      <c r="M45" s="88">
        <v>539</v>
      </c>
    </row>
    <row r="46" spans="2:13" ht="27.75" customHeight="1" x14ac:dyDescent="0.15">
      <c r="B46" s="1168"/>
      <c r="C46" s="1169"/>
      <c r="D46" s="85"/>
      <c r="E46" s="1174" t="s">
        <v>30</v>
      </c>
      <c r="F46" s="1174"/>
      <c r="G46" s="1174"/>
      <c r="H46" s="1175"/>
      <c r="I46" s="86" t="s">
        <v>470</v>
      </c>
      <c r="J46" s="87" t="s">
        <v>470</v>
      </c>
      <c r="K46" s="87" t="s">
        <v>470</v>
      </c>
      <c r="L46" s="87" t="s">
        <v>470</v>
      </c>
      <c r="M46" s="88" t="s">
        <v>470</v>
      </c>
    </row>
    <row r="47" spans="2:13" ht="27.75" customHeight="1" x14ac:dyDescent="0.15">
      <c r="B47" s="1168"/>
      <c r="C47" s="1169"/>
      <c r="D47" s="85"/>
      <c r="E47" s="1174" t="s">
        <v>31</v>
      </c>
      <c r="F47" s="1174"/>
      <c r="G47" s="1174"/>
      <c r="H47" s="1175"/>
      <c r="I47" s="86">
        <v>97</v>
      </c>
      <c r="J47" s="87" t="s">
        <v>470</v>
      </c>
      <c r="K47" s="87" t="s">
        <v>470</v>
      </c>
      <c r="L47" s="87">
        <v>91</v>
      </c>
      <c r="M47" s="88">
        <v>135</v>
      </c>
    </row>
    <row r="48" spans="2:13" ht="27.75" customHeight="1" x14ac:dyDescent="0.15">
      <c r="B48" s="1170"/>
      <c r="C48" s="1171"/>
      <c r="D48" s="85"/>
      <c r="E48" s="1174" t="s">
        <v>32</v>
      </c>
      <c r="F48" s="1174"/>
      <c r="G48" s="1174"/>
      <c r="H48" s="1175"/>
      <c r="I48" s="86" t="s">
        <v>470</v>
      </c>
      <c r="J48" s="87" t="s">
        <v>470</v>
      </c>
      <c r="K48" s="87" t="s">
        <v>470</v>
      </c>
      <c r="L48" s="87" t="s">
        <v>470</v>
      </c>
      <c r="M48" s="88" t="s">
        <v>470</v>
      </c>
    </row>
    <row r="49" spans="2:13" ht="27.75" customHeight="1" x14ac:dyDescent="0.15">
      <c r="B49" s="1176" t="s">
        <v>33</v>
      </c>
      <c r="C49" s="1177"/>
      <c r="D49" s="89"/>
      <c r="E49" s="1174" t="s">
        <v>34</v>
      </c>
      <c r="F49" s="1174"/>
      <c r="G49" s="1174"/>
      <c r="H49" s="1175"/>
      <c r="I49" s="86">
        <v>255</v>
      </c>
      <c r="J49" s="87">
        <v>294</v>
      </c>
      <c r="K49" s="87">
        <v>820</v>
      </c>
      <c r="L49" s="87">
        <v>836</v>
      </c>
      <c r="M49" s="88">
        <v>818</v>
      </c>
    </row>
    <row r="50" spans="2:13" ht="27.75" customHeight="1" x14ac:dyDescent="0.15">
      <c r="B50" s="1168"/>
      <c r="C50" s="1169"/>
      <c r="D50" s="85"/>
      <c r="E50" s="1174" t="s">
        <v>35</v>
      </c>
      <c r="F50" s="1174"/>
      <c r="G50" s="1174"/>
      <c r="H50" s="1175"/>
      <c r="I50" s="86" t="s">
        <v>470</v>
      </c>
      <c r="J50" s="87" t="s">
        <v>470</v>
      </c>
      <c r="K50" s="87" t="s">
        <v>470</v>
      </c>
      <c r="L50" s="87" t="s">
        <v>470</v>
      </c>
      <c r="M50" s="88" t="s">
        <v>470</v>
      </c>
    </row>
    <row r="51" spans="2:13" ht="27.75" customHeight="1" x14ac:dyDescent="0.15">
      <c r="B51" s="1170"/>
      <c r="C51" s="1171"/>
      <c r="D51" s="85"/>
      <c r="E51" s="1174" t="s">
        <v>36</v>
      </c>
      <c r="F51" s="1174"/>
      <c r="G51" s="1174"/>
      <c r="H51" s="1175"/>
      <c r="I51" s="86">
        <v>3286</v>
      </c>
      <c r="J51" s="87">
        <v>3285</v>
      </c>
      <c r="K51" s="87">
        <v>3029</v>
      </c>
      <c r="L51" s="87">
        <v>3150</v>
      </c>
      <c r="M51" s="88">
        <v>3149</v>
      </c>
    </row>
    <row r="52" spans="2:13" ht="27.75" customHeight="1" thickBot="1" x14ac:dyDescent="0.2">
      <c r="B52" s="1178" t="s">
        <v>37</v>
      </c>
      <c r="C52" s="1179"/>
      <c r="D52" s="90"/>
      <c r="E52" s="1180" t="s">
        <v>38</v>
      </c>
      <c r="F52" s="1180"/>
      <c r="G52" s="1180"/>
      <c r="H52" s="1181"/>
      <c r="I52" s="91">
        <v>2859</v>
      </c>
      <c r="J52" s="92">
        <v>2501</v>
      </c>
      <c r="K52" s="92">
        <v>2020</v>
      </c>
      <c r="L52" s="92">
        <v>1607</v>
      </c>
      <c r="M52" s="93">
        <v>1322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509</v>
      </c>
      <c r="G2" s="111"/>
      <c r="H2" s="112"/>
    </row>
    <row r="3" spans="1:8" x14ac:dyDescent="0.15">
      <c r="A3" s="108" t="s">
        <v>502</v>
      </c>
      <c r="B3" s="113"/>
      <c r="C3" s="114"/>
      <c r="D3" s="115">
        <v>159180</v>
      </c>
      <c r="E3" s="116"/>
      <c r="F3" s="117">
        <v>174443</v>
      </c>
      <c r="G3" s="118"/>
      <c r="H3" s="119"/>
    </row>
    <row r="4" spans="1:8" x14ac:dyDescent="0.15">
      <c r="A4" s="120"/>
      <c r="B4" s="121"/>
      <c r="C4" s="122"/>
      <c r="D4" s="123">
        <v>60877</v>
      </c>
      <c r="E4" s="124"/>
      <c r="F4" s="125">
        <v>89518</v>
      </c>
      <c r="G4" s="126"/>
      <c r="H4" s="127"/>
    </row>
    <row r="5" spans="1:8" x14ac:dyDescent="0.15">
      <c r="A5" s="108" t="s">
        <v>504</v>
      </c>
      <c r="B5" s="113"/>
      <c r="C5" s="114"/>
      <c r="D5" s="115">
        <v>120829</v>
      </c>
      <c r="E5" s="116"/>
      <c r="F5" s="117">
        <v>192544</v>
      </c>
      <c r="G5" s="118"/>
      <c r="H5" s="119"/>
    </row>
    <row r="6" spans="1:8" x14ac:dyDescent="0.15">
      <c r="A6" s="120"/>
      <c r="B6" s="121"/>
      <c r="C6" s="122"/>
      <c r="D6" s="123">
        <v>35536</v>
      </c>
      <c r="E6" s="124"/>
      <c r="F6" s="125">
        <v>82235</v>
      </c>
      <c r="G6" s="126"/>
      <c r="H6" s="127"/>
    </row>
    <row r="7" spans="1:8" x14ac:dyDescent="0.15">
      <c r="A7" s="108" t="s">
        <v>505</v>
      </c>
      <c r="B7" s="113"/>
      <c r="C7" s="114"/>
      <c r="D7" s="115">
        <v>126129</v>
      </c>
      <c r="E7" s="116"/>
      <c r="F7" s="117">
        <v>146140</v>
      </c>
      <c r="G7" s="118"/>
      <c r="H7" s="119"/>
    </row>
    <row r="8" spans="1:8" x14ac:dyDescent="0.15">
      <c r="A8" s="120"/>
      <c r="B8" s="121"/>
      <c r="C8" s="122"/>
      <c r="D8" s="123">
        <v>20277</v>
      </c>
      <c r="E8" s="124"/>
      <c r="F8" s="125">
        <v>75451</v>
      </c>
      <c r="G8" s="126"/>
      <c r="H8" s="127"/>
    </row>
    <row r="9" spans="1:8" x14ac:dyDescent="0.15">
      <c r="A9" s="108" t="s">
        <v>506</v>
      </c>
      <c r="B9" s="113"/>
      <c r="C9" s="114"/>
      <c r="D9" s="115">
        <v>114065</v>
      </c>
      <c r="E9" s="116"/>
      <c r="F9" s="117">
        <v>146641</v>
      </c>
      <c r="G9" s="118"/>
      <c r="H9" s="119"/>
    </row>
    <row r="10" spans="1:8" x14ac:dyDescent="0.15">
      <c r="A10" s="120"/>
      <c r="B10" s="121"/>
      <c r="C10" s="122"/>
      <c r="D10" s="123">
        <v>9459</v>
      </c>
      <c r="E10" s="124"/>
      <c r="F10" s="125">
        <v>68142</v>
      </c>
      <c r="G10" s="126"/>
      <c r="H10" s="127"/>
    </row>
    <row r="11" spans="1:8" x14ac:dyDescent="0.15">
      <c r="A11" s="108" t="s">
        <v>507</v>
      </c>
      <c r="B11" s="113"/>
      <c r="C11" s="114"/>
      <c r="D11" s="115">
        <v>162541</v>
      </c>
      <c r="E11" s="116"/>
      <c r="F11" s="117">
        <v>174587</v>
      </c>
      <c r="G11" s="118"/>
      <c r="H11" s="119"/>
    </row>
    <row r="12" spans="1:8" x14ac:dyDescent="0.15">
      <c r="A12" s="120"/>
      <c r="B12" s="121"/>
      <c r="C12" s="128"/>
      <c r="D12" s="123">
        <v>5441</v>
      </c>
      <c r="E12" s="124"/>
      <c r="F12" s="125">
        <v>79695</v>
      </c>
      <c r="G12" s="126"/>
      <c r="H12" s="127"/>
    </row>
    <row r="13" spans="1:8" x14ac:dyDescent="0.15">
      <c r="A13" s="108"/>
      <c r="B13" s="113"/>
      <c r="C13" s="129"/>
      <c r="D13" s="130">
        <v>136549</v>
      </c>
      <c r="E13" s="131"/>
      <c r="F13" s="132">
        <v>166871</v>
      </c>
      <c r="G13" s="133"/>
      <c r="H13" s="119"/>
    </row>
    <row r="14" spans="1:8" x14ac:dyDescent="0.15">
      <c r="A14" s="120"/>
      <c r="B14" s="121"/>
      <c r="C14" s="122"/>
      <c r="D14" s="123">
        <v>26318</v>
      </c>
      <c r="E14" s="124"/>
      <c r="F14" s="125">
        <v>79008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4.2</v>
      </c>
      <c r="C19" s="134">
        <f>ROUND(VALUE(SUBSTITUTE(実質収支比率等に係る経年分析!G$48,"▲","-")),2)</f>
        <v>6.07</v>
      </c>
      <c r="D19" s="134">
        <f>ROUND(VALUE(SUBSTITUTE(実質収支比率等に係る経年分析!H$48,"▲","-")),2)</f>
        <v>6.16</v>
      </c>
      <c r="E19" s="134">
        <f>ROUND(VALUE(SUBSTITUTE(実質収支比率等に係る経年分析!I$48,"▲","-")),2)</f>
        <v>5.36</v>
      </c>
      <c r="F19" s="134">
        <f>ROUND(VALUE(SUBSTITUTE(実質収支比率等に係る経年分析!J$48,"▲","-")),2)</f>
        <v>5.97</v>
      </c>
    </row>
    <row r="20" spans="1:11" x14ac:dyDescent="0.15">
      <c r="A20" s="134" t="s">
        <v>43</v>
      </c>
      <c r="B20" s="134">
        <f>ROUND(VALUE(SUBSTITUTE(実質収支比率等に係る経年分析!F$47,"▲","-")),2)</f>
        <v>7.78</v>
      </c>
      <c r="C20" s="134">
        <f>ROUND(VALUE(SUBSTITUTE(実質収支比率等に係る経年分析!G$47,"▲","-")),2)</f>
        <v>8.65</v>
      </c>
      <c r="D20" s="134">
        <f>ROUND(VALUE(SUBSTITUTE(実質収支比率等に係る経年分析!H$47,"▲","-")),2)</f>
        <v>10.35</v>
      </c>
      <c r="E20" s="134">
        <f>ROUND(VALUE(SUBSTITUTE(実質収支比率等に係る経年分析!I$47,"▲","-")),2)</f>
        <v>11.06</v>
      </c>
      <c r="F20" s="134">
        <f>ROUND(VALUE(SUBSTITUTE(実質収支比率等に係る経年分析!J$47,"▲","-")),2)</f>
        <v>11.64</v>
      </c>
    </row>
    <row r="21" spans="1:11" x14ac:dyDescent="0.15">
      <c r="A21" s="134" t="s">
        <v>44</v>
      </c>
      <c r="B21" s="134">
        <f>IF(ISNUMBER(VALUE(SUBSTITUTE(実質収支比率等に係る経年分析!F$49,"▲","-"))),ROUND(VALUE(SUBSTITUTE(実質収支比率等に係る経年分析!F$49,"▲","-")),2),NA())</f>
        <v>1.94</v>
      </c>
      <c r="C21" s="134">
        <f>IF(ISNUMBER(VALUE(SUBSTITUTE(実質収支比率等に係る経年分析!G$49,"▲","-"))),ROUND(VALUE(SUBSTITUTE(実質収支比率等に係る経年分析!G$49,"▲","-")),2),NA())</f>
        <v>3.35</v>
      </c>
      <c r="D21" s="134">
        <f>IF(ISNUMBER(VALUE(SUBSTITUTE(実質収支比率等に係る経年分析!H$49,"▲","-"))),ROUND(VALUE(SUBSTITUTE(実質収支比率等に係る経年分析!H$49,"▲","-")),2),NA())</f>
        <v>1.67</v>
      </c>
      <c r="E21" s="134">
        <f>IF(ISNUMBER(VALUE(SUBSTITUTE(実質収支比率等に係る経年分析!I$49,"▲","-"))),ROUND(VALUE(SUBSTITUTE(実質収支比率等に係る経年分析!I$49,"▲","-")),2),NA())</f>
        <v>-0.24</v>
      </c>
      <c r="F21" s="134">
        <f>IF(ISNUMBER(VALUE(SUBSTITUTE(実質収支比率等に係る経年分析!J$49,"▲","-"))),ROUND(VALUE(SUBSTITUTE(実質収支比率等に係る経年分析!J$49,"▲","-")),2),NA())</f>
        <v>1.26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5.97</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7.9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5.31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5.51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8.39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10.48</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342</v>
      </c>
      <c r="E42" s="136"/>
      <c r="F42" s="136"/>
      <c r="G42" s="136">
        <f>'実質公債費比率（分子）の構造'!L$52</f>
        <v>317</v>
      </c>
      <c r="H42" s="136"/>
      <c r="I42" s="136"/>
      <c r="J42" s="136">
        <f>'実質公債費比率（分子）の構造'!M$52</f>
        <v>328</v>
      </c>
      <c r="K42" s="136"/>
      <c r="L42" s="136"/>
      <c r="M42" s="136">
        <f>'実質公債費比率（分子）の構造'!N$52</f>
        <v>326</v>
      </c>
      <c r="N42" s="136"/>
      <c r="O42" s="136"/>
      <c r="P42" s="136">
        <f>'実質公債費比率（分子）の構造'!O$52</f>
        <v>310</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11</v>
      </c>
      <c r="C44" s="136"/>
      <c r="D44" s="136"/>
      <c r="E44" s="136">
        <f>'実質公債費比率（分子）の構造'!L$50</f>
        <v>11</v>
      </c>
      <c r="F44" s="136"/>
      <c r="G44" s="136"/>
      <c r="H44" s="136">
        <f>'実質公債費比率（分子）の構造'!M$50</f>
        <v>11</v>
      </c>
      <c r="I44" s="136"/>
      <c r="J44" s="136"/>
      <c r="K44" s="136">
        <f>'実質公債費比率（分子）の構造'!N$50</f>
        <v>11</v>
      </c>
      <c r="L44" s="136"/>
      <c r="M44" s="136"/>
      <c r="N44" s="136">
        <f>'実質公債費比率（分子）の構造'!O$50</f>
        <v>11</v>
      </c>
      <c r="O44" s="136"/>
      <c r="P44" s="136"/>
    </row>
    <row r="45" spans="1:16" x14ac:dyDescent="0.15">
      <c r="A45" s="136" t="s">
        <v>54</v>
      </c>
      <c r="B45" s="136">
        <f>'実質公債費比率（分子）の構造'!K$49</f>
        <v>50</v>
      </c>
      <c r="C45" s="136"/>
      <c r="D45" s="136"/>
      <c r="E45" s="136">
        <f>'実質公債費比率（分子）の構造'!L$49</f>
        <v>60</v>
      </c>
      <c r="F45" s="136"/>
      <c r="G45" s="136"/>
      <c r="H45" s="136">
        <f>'実質公債費比率（分子）の構造'!M$49</f>
        <v>57</v>
      </c>
      <c r="I45" s="136"/>
      <c r="J45" s="136"/>
      <c r="K45" s="136">
        <f>'実質公債費比率（分子）の構造'!N$49</f>
        <v>50</v>
      </c>
      <c r="L45" s="136"/>
      <c r="M45" s="136"/>
      <c r="N45" s="136">
        <f>'実質公債費比率（分子）の構造'!O$49</f>
        <v>62</v>
      </c>
      <c r="O45" s="136"/>
      <c r="P45" s="136"/>
    </row>
    <row r="46" spans="1:16" x14ac:dyDescent="0.15">
      <c r="A46" s="136" t="s">
        <v>55</v>
      </c>
      <c r="B46" s="136">
        <f>'実質公債費比率（分子）の構造'!K$48</f>
        <v>27</v>
      </c>
      <c r="C46" s="136"/>
      <c r="D46" s="136"/>
      <c r="E46" s="136">
        <f>'実質公債費比率（分子）の構造'!L$48</f>
        <v>21</v>
      </c>
      <c r="F46" s="136"/>
      <c r="G46" s="136"/>
      <c r="H46" s="136">
        <f>'実質公債費比率（分子）の構造'!M$48</f>
        <v>19</v>
      </c>
      <c r="I46" s="136"/>
      <c r="J46" s="136"/>
      <c r="K46" s="136">
        <f>'実質公債費比率（分子）の構造'!N$48</f>
        <v>23</v>
      </c>
      <c r="L46" s="136"/>
      <c r="M46" s="136"/>
      <c r="N46" s="136">
        <f>'実質公債費比率（分子）の構造'!O$48</f>
        <v>23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580</v>
      </c>
      <c r="C49" s="136"/>
      <c r="D49" s="136"/>
      <c r="E49" s="136">
        <f>'実質公債費比率（分子）の構造'!L$45</f>
        <v>548</v>
      </c>
      <c r="F49" s="136"/>
      <c r="G49" s="136"/>
      <c r="H49" s="136">
        <f>'実質公債費比率（分子）の構造'!M$45</f>
        <v>562</v>
      </c>
      <c r="I49" s="136"/>
      <c r="J49" s="136"/>
      <c r="K49" s="136">
        <f>'実質公債費比率（分子）の構造'!N$45</f>
        <v>571</v>
      </c>
      <c r="L49" s="136"/>
      <c r="M49" s="136"/>
      <c r="N49" s="136">
        <f>'実質公債費比率（分子）の構造'!O$45</f>
        <v>549</v>
      </c>
      <c r="O49" s="136"/>
      <c r="P49" s="136"/>
    </row>
    <row r="50" spans="1:16" x14ac:dyDescent="0.15">
      <c r="A50" s="136" t="s">
        <v>59</v>
      </c>
      <c r="B50" s="136" t="e">
        <f>NA()</f>
        <v>#N/A</v>
      </c>
      <c r="C50" s="136">
        <f>IF(ISNUMBER('実質公債費比率（分子）の構造'!K$53),'実質公債費比率（分子）の構造'!K$53,NA())</f>
        <v>327</v>
      </c>
      <c r="D50" s="136" t="e">
        <f>NA()</f>
        <v>#N/A</v>
      </c>
      <c r="E50" s="136" t="e">
        <f>NA()</f>
        <v>#N/A</v>
      </c>
      <c r="F50" s="136">
        <f>IF(ISNUMBER('実質公債費比率（分子）の構造'!L$53),'実質公債費比率（分子）の構造'!L$53,NA())</f>
        <v>324</v>
      </c>
      <c r="G50" s="136" t="e">
        <f>NA()</f>
        <v>#N/A</v>
      </c>
      <c r="H50" s="136" t="e">
        <f>NA()</f>
        <v>#N/A</v>
      </c>
      <c r="I50" s="136">
        <f>IF(ISNUMBER('実質公債費比率（分子）の構造'!M$53),'実質公債費比率（分子）の構造'!M$53,NA())</f>
        <v>322</v>
      </c>
      <c r="J50" s="136" t="e">
        <f>NA()</f>
        <v>#N/A</v>
      </c>
      <c r="K50" s="136" t="e">
        <f>NA()</f>
        <v>#N/A</v>
      </c>
      <c r="L50" s="136">
        <f>IF(ISNUMBER('実質公債費比率（分子）の構造'!N$53),'実質公債費比率（分子）の構造'!N$53,NA())</f>
        <v>330</v>
      </c>
      <c r="M50" s="136" t="e">
        <f>NA()</f>
        <v>#N/A</v>
      </c>
      <c r="N50" s="136" t="e">
        <f>NA()</f>
        <v>#N/A</v>
      </c>
      <c r="O50" s="136">
        <f>IF(ISNUMBER('実質公債費比率（分子）の構造'!O$53),'実質公債費比率（分子）の構造'!O$53,NA())</f>
        <v>336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3286</v>
      </c>
      <c r="E56" s="135"/>
      <c r="F56" s="135"/>
      <c r="G56" s="135">
        <f>'将来負担比率（分子）の構造'!J$51</f>
        <v>3285</v>
      </c>
      <c r="H56" s="135"/>
      <c r="I56" s="135"/>
      <c r="J56" s="135">
        <f>'将来負担比率（分子）の構造'!K$51</f>
        <v>3029</v>
      </c>
      <c r="K56" s="135"/>
      <c r="L56" s="135"/>
      <c r="M56" s="135">
        <f>'将来負担比率（分子）の構造'!L$51</f>
        <v>3150</v>
      </c>
      <c r="N56" s="135"/>
      <c r="O56" s="135"/>
      <c r="P56" s="135">
        <f>'将来負担比率（分子）の構造'!M$51</f>
        <v>3149</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255</v>
      </c>
      <c r="E58" s="135"/>
      <c r="F58" s="135"/>
      <c r="G58" s="135">
        <f>'将来負担比率（分子）の構造'!J$49</f>
        <v>294</v>
      </c>
      <c r="H58" s="135"/>
      <c r="I58" s="135"/>
      <c r="J58" s="135">
        <f>'将来負担比率（分子）の構造'!K$49</f>
        <v>820</v>
      </c>
      <c r="K58" s="135"/>
      <c r="L58" s="135"/>
      <c r="M58" s="135">
        <f>'将来負担比率（分子）の構造'!L$49</f>
        <v>836</v>
      </c>
      <c r="N58" s="135"/>
      <c r="O58" s="135"/>
      <c r="P58" s="135">
        <f>'将来負担比率（分子）の構造'!M$49</f>
        <v>818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97</v>
      </c>
      <c r="C60" s="135"/>
      <c r="D60" s="135"/>
      <c r="E60" s="135" t="str">
        <f>'将来負担比率（分子）の構造'!J$47</f>
        <v>-</v>
      </c>
      <c r="F60" s="135"/>
      <c r="G60" s="135"/>
      <c r="H60" s="135" t="str">
        <f>'将来負担比率（分子）の構造'!K$47</f>
        <v>-</v>
      </c>
      <c r="I60" s="135"/>
      <c r="J60" s="135"/>
      <c r="K60" s="135">
        <f>'将来負担比率（分子）の構造'!L$47</f>
        <v>91</v>
      </c>
      <c r="L60" s="135"/>
      <c r="M60" s="135"/>
      <c r="N60" s="135">
        <f>'将来負担比率（分子）の構造'!M$47</f>
        <v>135</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887</v>
      </c>
      <c r="C62" s="135"/>
      <c r="D62" s="135"/>
      <c r="E62" s="135">
        <f>'将来負担比率（分子）の構造'!J$45</f>
        <v>826</v>
      </c>
      <c r="F62" s="135"/>
      <c r="G62" s="135"/>
      <c r="H62" s="135">
        <f>'将来負担比率（分子）の構造'!K$45</f>
        <v>802</v>
      </c>
      <c r="I62" s="135"/>
      <c r="J62" s="135"/>
      <c r="K62" s="135">
        <f>'将来負担比率（分子）の構造'!L$45</f>
        <v>792</v>
      </c>
      <c r="L62" s="135"/>
      <c r="M62" s="135"/>
      <c r="N62" s="135">
        <f>'将来負担比率（分子）の構造'!M$45</f>
        <v>539</v>
      </c>
      <c r="O62" s="135"/>
      <c r="P62" s="135"/>
    </row>
    <row r="63" spans="1:16" x14ac:dyDescent="0.15">
      <c r="A63" s="135" t="s">
        <v>28</v>
      </c>
      <c r="B63" s="135">
        <f>'将来負担比率（分子）の構造'!I$44</f>
        <v>653</v>
      </c>
      <c r="C63" s="135"/>
      <c r="D63" s="135"/>
      <c r="E63" s="135">
        <f>'将来負担比率（分子）の構造'!J$44</f>
        <v>600</v>
      </c>
      <c r="F63" s="135"/>
      <c r="G63" s="135"/>
      <c r="H63" s="135">
        <f>'将来負担比率（分子）の構造'!K$44</f>
        <v>541</v>
      </c>
      <c r="I63" s="135"/>
      <c r="J63" s="135"/>
      <c r="K63" s="135">
        <f>'将来負担比率（分子）の構造'!L$44</f>
        <v>504</v>
      </c>
      <c r="L63" s="135"/>
      <c r="M63" s="135"/>
      <c r="N63" s="135">
        <f>'将来負担比率（分子）の構造'!M$44</f>
        <v>505</v>
      </c>
      <c r="O63" s="135"/>
      <c r="P63" s="135"/>
    </row>
    <row r="64" spans="1:16" x14ac:dyDescent="0.15">
      <c r="A64" s="135" t="s">
        <v>27</v>
      </c>
      <c r="B64" s="135">
        <f>'将来負担比率（分子）の構造'!I$43</f>
        <v>519</v>
      </c>
      <c r="C64" s="135"/>
      <c r="D64" s="135"/>
      <c r="E64" s="135">
        <f>'将来負担比率（分子）の構造'!J$43</f>
        <v>572</v>
      </c>
      <c r="F64" s="135"/>
      <c r="G64" s="135"/>
      <c r="H64" s="135">
        <f>'将来負担比率（分子）の構造'!K$43</f>
        <v>624</v>
      </c>
      <c r="I64" s="135"/>
      <c r="J64" s="135"/>
      <c r="K64" s="135">
        <f>'将来負担比率（分子）の構造'!L$43</f>
        <v>529</v>
      </c>
      <c r="L64" s="135"/>
      <c r="M64" s="135"/>
      <c r="N64" s="135">
        <f>'将来負担比率（分子）の構造'!M$43</f>
        <v>587</v>
      </c>
      <c r="O64" s="135"/>
      <c r="P64" s="135"/>
    </row>
    <row r="65" spans="1:16" x14ac:dyDescent="0.15">
      <c r="A65" s="135" t="s">
        <v>26</v>
      </c>
      <c r="B65" s="135">
        <f>'将来負担比率（分子）の構造'!I$42</f>
        <v>160</v>
      </c>
      <c r="C65" s="135"/>
      <c r="D65" s="135"/>
      <c r="E65" s="135">
        <f>'将来負担比率（分子）の構造'!J$42</f>
        <v>149</v>
      </c>
      <c r="F65" s="135"/>
      <c r="G65" s="135"/>
      <c r="H65" s="135">
        <f>'将来負担比率（分子）の構造'!K$42</f>
        <v>137</v>
      </c>
      <c r="I65" s="135"/>
      <c r="J65" s="135"/>
      <c r="K65" s="135">
        <f>'将来負担比率（分子）の構造'!L$42</f>
        <v>126</v>
      </c>
      <c r="L65" s="135"/>
      <c r="M65" s="135"/>
      <c r="N65" s="135">
        <f>'将来負担比率（分子）の構造'!M$42</f>
        <v>114</v>
      </c>
      <c r="O65" s="135"/>
      <c r="P65" s="135"/>
    </row>
    <row r="66" spans="1:16" x14ac:dyDescent="0.15">
      <c r="A66" s="135" t="s">
        <v>25</v>
      </c>
      <c r="B66" s="135">
        <f>'将来負担比率（分子）の構造'!I$41</f>
        <v>4084</v>
      </c>
      <c r="C66" s="135"/>
      <c r="D66" s="135"/>
      <c r="E66" s="135">
        <f>'将来負担比率（分子）の構造'!J$41</f>
        <v>3933</v>
      </c>
      <c r="F66" s="135"/>
      <c r="G66" s="135"/>
      <c r="H66" s="135">
        <f>'将来負担比率（分子）の構造'!K$41</f>
        <v>3764</v>
      </c>
      <c r="I66" s="135"/>
      <c r="J66" s="135"/>
      <c r="K66" s="135">
        <f>'将来負担比率（分子）の構造'!L$41</f>
        <v>3550</v>
      </c>
      <c r="L66" s="135"/>
      <c r="M66" s="135"/>
      <c r="N66" s="135">
        <f>'将来負担比率（分子）の構造'!M$41</f>
        <v>3407</v>
      </c>
      <c r="O66" s="135"/>
      <c r="P66" s="135"/>
    </row>
    <row r="67" spans="1:16" x14ac:dyDescent="0.15">
      <c r="A67" s="135" t="s">
        <v>63</v>
      </c>
      <c r="B67" s="135" t="e">
        <f>NA()</f>
        <v>#N/A</v>
      </c>
      <c r="C67" s="135">
        <f>IF(ISNUMBER('将来負担比率（分子）の構造'!I$52), IF('将来負担比率（分子）の構造'!I$52 &lt; 0, 0, '将来負担比率（分子）の構造'!I$52), NA())</f>
        <v>2859</v>
      </c>
      <c r="D67" s="135" t="e">
        <f>NA()</f>
        <v>#N/A</v>
      </c>
      <c r="E67" s="135" t="e">
        <f>NA()</f>
        <v>#N/A</v>
      </c>
      <c r="F67" s="135">
        <f>IF(ISNUMBER('将来負担比率（分子）の構造'!J$52), IF('将来負担比率（分子）の構造'!J$52 &lt; 0, 0, '将来負担比率（分子）の構造'!J$52), NA())</f>
        <v>2501</v>
      </c>
      <c r="G67" s="135" t="e">
        <f>NA()</f>
        <v>#N/A</v>
      </c>
      <c r="H67" s="135" t="e">
        <f>NA()</f>
        <v>#N/A</v>
      </c>
      <c r="I67" s="135">
        <f>IF(ISNUMBER('将来負担比率（分子）の構造'!K$52), IF('将来負担比率（分子）の構造'!K$52 &lt; 0, 0, '将来負担比率（分子）の構造'!K$52), NA())</f>
        <v>2020</v>
      </c>
      <c r="J67" s="135" t="e">
        <f>NA()</f>
        <v>#N/A</v>
      </c>
      <c r="K67" s="135" t="e">
        <f>NA()</f>
        <v>#N/A</v>
      </c>
      <c r="L67" s="135">
        <f>IF(ISNUMBER('将来負担比率（分子）の構造'!L$52), IF('将来負担比率（分子）の構造'!L$52 &lt; 0, 0, '将来負担比率（分子）の構造'!L$52), NA())</f>
        <v>1607</v>
      </c>
      <c r="M67" s="135" t="e">
        <f>NA()</f>
        <v>#N/A</v>
      </c>
      <c r="N67" s="135" t="e">
        <f>NA()</f>
        <v>#N/A</v>
      </c>
      <c r="O67" s="135">
        <f>IF(ISNUMBER('将来負担比率（分子）の構造'!M$52), IF('将来負担比率（分子）の構造'!M$52 &lt; 0, 0, '将来負担比率（分子）の構造'!M$52), NA())</f>
        <v>1322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O1"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554060</v>
      </c>
      <c r="S5" s="581"/>
      <c r="T5" s="581"/>
      <c r="U5" s="581"/>
      <c r="V5" s="581"/>
      <c r="W5" s="581"/>
      <c r="X5" s="581"/>
      <c r="Y5" s="582"/>
      <c r="Z5" s="583">
        <v>8.6999999999999993</v>
      </c>
      <c r="AA5" s="583"/>
      <c r="AB5" s="583"/>
      <c r="AC5" s="583"/>
      <c r="AD5" s="584">
        <v>553501</v>
      </c>
      <c r="AE5" s="584"/>
      <c r="AF5" s="584"/>
      <c r="AG5" s="584"/>
      <c r="AH5" s="584"/>
      <c r="AI5" s="584"/>
      <c r="AJ5" s="584"/>
      <c r="AK5" s="584"/>
      <c r="AL5" s="585">
        <v>19.3</v>
      </c>
      <c r="AM5" s="586"/>
      <c r="AN5" s="586"/>
      <c r="AO5" s="587"/>
      <c r="AP5" s="577" t="s">
        <v>208</v>
      </c>
      <c r="AQ5" s="578"/>
      <c r="AR5" s="578"/>
      <c r="AS5" s="578"/>
      <c r="AT5" s="578"/>
      <c r="AU5" s="578"/>
      <c r="AV5" s="578"/>
      <c r="AW5" s="578"/>
      <c r="AX5" s="578"/>
      <c r="AY5" s="578"/>
      <c r="AZ5" s="578"/>
      <c r="BA5" s="578"/>
      <c r="BB5" s="578"/>
      <c r="BC5" s="578"/>
      <c r="BD5" s="578"/>
      <c r="BE5" s="578"/>
      <c r="BF5" s="579"/>
      <c r="BG5" s="591">
        <v>554060</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47387</v>
      </c>
      <c r="S6" s="592"/>
      <c r="T6" s="592"/>
      <c r="U6" s="592"/>
      <c r="V6" s="592"/>
      <c r="W6" s="592"/>
      <c r="X6" s="592"/>
      <c r="Y6" s="593"/>
      <c r="Z6" s="594">
        <v>0.7</v>
      </c>
      <c r="AA6" s="594"/>
      <c r="AB6" s="594"/>
      <c r="AC6" s="594"/>
      <c r="AD6" s="595">
        <v>47387</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554060</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74761</v>
      </c>
      <c r="CS6" s="592"/>
      <c r="CT6" s="592"/>
      <c r="CU6" s="592"/>
      <c r="CV6" s="592"/>
      <c r="CW6" s="592"/>
      <c r="CX6" s="592"/>
      <c r="CY6" s="593"/>
      <c r="CZ6" s="594">
        <v>1.2</v>
      </c>
      <c r="DA6" s="594"/>
      <c r="DB6" s="594"/>
      <c r="DC6" s="594"/>
      <c r="DD6" s="600" t="s">
        <v>209</v>
      </c>
      <c r="DE6" s="592"/>
      <c r="DF6" s="592"/>
      <c r="DG6" s="592"/>
      <c r="DH6" s="592"/>
      <c r="DI6" s="592"/>
      <c r="DJ6" s="592"/>
      <c r="DK6" s="592"/>
      <c r="DL6" s="592"/>
      <c r="DM6" s="592"/>
      <c r="DN6" s="592"/>
      <c r="DO6" s="592"/>
      <c r="DP6" s="593"/>
      <c r="DQ6" s="600">
        <v>74761</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1038</v>
      </c>
      <c r="S7" s="592"/>
      <c r="T7" s="592"/>
      <c r="U7" s="592"/>
      <c r="V7" s="592"/>
      <c r="W7" s="592"/>
      <c r="X7" s="592"/>
      <c r="Y7" s="593"/>
      <c r="Z7" s="594">
        <v>0</v>
      </c>
      <c r="AA7" s="594"/>
      <c r="AB7" s="594"/>
      <c r="AC7" s="594"/>
      <c r="AD7" s="595">
        <v>1038</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177674</v>
      </c>
      <c r="BH7" s="592"/>
      <c r="BI7" s="592"/>
      <c r="BJ7" s="592"/>
      <c r="BK7" s="592"/>
      <c r="BL7" s="592"/>
      <c r="BM7" s="592"/>
      <c r="BN7" s="593"/>
      <c r="BO7" s="594">
        <v>32.1</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864363</v>
      </c>
      <c r="CS7" s="592"/>
      <c r="CT7" s="592"/>
      <c r="CU7" s="592"/>
      <c r="CV7" s="592"/>
      <c r="CW7" s="592"/>
      <c r="CX7" s="592"/>
      <c r="CY7" s="593"/>
      <c r="CZ7" s="594">
        <v>14</v>
      </c>
      <c r="DA7" s="594"/>
      <c r="DB7" s="594"/>
      <c r="DC7" s="594"/>
      <c r="DD7" s="600">
        <v>2654</v>
      </c>
      <c r="DE7" s="592"/>
      <c r="DF7" s="592"/>
      <c r="DG7" s="592"/>
      <c r="DH7" s="592"/>
      <c r="DI7" s="592"/>
      <c r="DJ7" s="592"/>
      <c r="DK7" s="592"/>
      <c r="DL7" s="592"/>
      <c r="DM7" s="592"/>
      <c r="DN7" s="592"/>
      <c r="DO7" s="592"/>
      <c r="DP7" s="593"/>
      <c r="DQ7" s="600">
        <v>772401</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738</v>
      </c>
      <c r="S8" s="592"/>
      <c r="T8" s="592"/>
      <c r="U8" s="592"/>
      <c r="V8" s="592"/>
      <c r="W8" s="592"/>
      <c r="X8" s="592"/>
      <c r="Y8" s="593"/>
      <c r="Z8" s="594">
        <v>0</v>
      </c>
      <c r="AA8" s="594"/>
      <c r="AB8" s="594"/>
      <c r="AC8" s="594"/>
      <c r="AD8" s="595">
        <v>738</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8848</v>
      </c>
      <c r="BH8" s="592"/>
      <c r="BI8" s="592"/>
      <c r="BJ8" s="592"/>
      <c r="BK8" s="592"/>
      <c r="BL8" s="592"/>
      <c r="BM8" s="592"/>
      <c r="BN8" s="593"/>
      <c r="BO8" s="594">
        <v>1.6</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1531942</v>
      </c>
      <c r="CS8" s="592"/>
      <c r="CT8" s="592"/>
      <c r="CU8" s="592"/>
      <c r="CV8" s="592"/>
      <c r="CW8" s="592"/>
      <c r="CX8" s="592"/>
      <c r="CY8" s="593"/>
      <c r="CZ8" s="594">
        <v>24.9</v>
      </c>
      <c r="DA8" s="594"/>
      <c r="DB8" s="594"/>
      <c r="DC8" s="594"/>
      <c r="DD8" s="600">
        <v>39141</v>
      </c>
      <c r="DE8" s="592"/>
      <c r="DF8" s="592"/>
      <c r="DG8" s="592"/>
      <c r="DH8" s="592"/>
      <c r="DI8" s="592"/>
      <c r="DJ8" s="592"/>
      <c r="DK8" s="592"/>
      <c r="DL8" s="592"/>
      <c r="DM8" s="592"/>
      <c r="DN8" s="592"/>
      <c r="DO8" s="592"/>
      <c r="DP8" s="593"/>
      <c r="DQ8" s="600">
        <v>941281</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1212</v>
      </c>
      <c r="S9" s="592"/>
      <c r="T9" s="592"/>
      <c r="U9" s="592"/>
      <c r="V9" s="592"/>
      <c r="W9" s="592"/>
      <c r="X9" s="592"/>
      <c r="Y9" s="593"/>
      <c r="Z9" s="594">
        <v>0</v>
      </c>
      <c r="AA9" s="594"/>
      <c r="AB9" s="594"/>
      <c r="AC9" s="594"/>
      <c r="AD9" s="595">
        <v>1212</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152056</v>
      </c>
      <c r="BH9" s="592"/>
      <c r="BI9" s="592"/>
      <c r="BJ9" s="592"/>
      <c r="BK9" s="592"/>
      <c r="BL9" s="592"/>
      <c r="BM9" s="592"/>
      <c r="BN9" s="593"/>
      <c r="BO9" s="594">
        <v>27.4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470251</v>
      </c>
      <c r="CS9" s="592"/>
      <c r="CT9" s="592"/>
      <c r="CU9" s="592"/>
      <c r="CV9" s="592"/>
      <c r="CW9" s="592"/>
      <c r="CX9" s="592"/>
      <c r="CY9" s="593"/>
      <c r="CZ9" s="594">
        <v>7.6</v>
      </c>
      <c r="DA9" s="594"/>
      <c r="DB9" s="594"/>
      <c r="DC9" s="594"/>
      <c r="DD9" s="600">
        <v>984</v>
      </c>
      <c r="DE9" s="592"/>
      <c r="DF9" s="592"/>
      <c r="DG9" s="592"/>
      <c r="DH9" s="592"/>
      <c r="DI9" s="592"/>
      <c r="DJ9" s="592"/>
      <c r="DK9" s="592"/>
      <c r="DL9" s="592"/>
      <c r="DM9" s="592"/>
      <c r="DN9" s="592"/>
      <c r="DO9" s="592"/>
      <c r="DP9" s="593"/>
      <c r="DQ9" s="600">
        <v>313397</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59266</v>
      </c>
      <c r="S10" s="592"/>
      <c r="T10" s="592"/>
      <c r="U10" s="592"/>
      <c r="V10" s="592"/>
      <c r="W10" s="592"/>
      <c r="X10" s="592"/>
      <c r="Y10" s="593"/>
      <c r="Z10" s="594">
        <v>0.9</v>
      </c>
      <c r="AA10" s="594"/>
      <c r="AB10" s="594"/>
      <c r="AC10" s="594"/>
      <c r="AD10" s="595">
        <v>59266</v>
      </c>
      <c r="AE10" s="595"/>
      <c r="AF10" s="595"/>
      <c r="AG10" s="595"/>
      <c r="AH10" s="595"/>
      <c r="AI10" s="595"/>
      <c r="AJ10" s="595"/>
      <c r="AK10" s="595"/>
      <c r="AL10" s="596">
        <v>2.1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11855</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19683</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1151</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17163</v>
      </c>
      <c r="S11" s="592"/>
      <c r="T11" s="592"/>
      <c r="U11" s="592"/>
      <c r="V11" s="592"/>
      <c r="W11" s="592"/>
      <c r="X11" s="592"/>
      <c r="Y11" s="593"/>
      <c r="Z11" s="594">
        <v>0.3</v>
      </c>
      <c r="AA11" s="594"/>
      <c r="AB11" s="594"/>
      <c r="AC11" s="594"/>
      <c r="AD11" s="595">
        <v>17163</v>
      </c>
      <c r="AE11" s="595"/>
      <c r="AF11" s="595"/>
      <c r="AG11" s="595"/>
      <c r="AH11" s="595"/>
      <c r="AI11" s="595"/>
      <c r="AJ11" s="595"/>
      <c r="AK11" s="595"/>
      <c r="AL11" s="596">
        <v>0.6</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4915</v>
      </c>
      <c r="BH11" s="592"/>
      <c r="BI11" s="592"/>
      <c r="BJ11" s="592"/>
      <c r="BK11" s="592"/>
      <c r="BL11" s="592"/>
      <c r="BM11" s="592"/>
      <c r="BN11" s="593"/>
      <c r="BO11" s="594">
        <v>0.9</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939785</v>
      </c>
      <c r="CS11" s="592"/>
      <c r="CT11" s="592"/>
      <c r="CU11" s="592"/>
      <c r="CV11" s="592"/>
      <c r="CW11" s="592"/>
      <c r="CX11" s="592"/>
      <c r="CY11" s="593"/>
      <c r="CZ11" s="594">
        <v>15.3</v>
      </c>
      <c r="DA11" s="594"/>
      <c r="DB11" s="594"/>
      <c r="DC11" s="594"/>
      <c r="DD11" s="600">
        <v>767300</v>
      </c>
      <c r="DE11" s="592"/>
      <c r="DF11" s="592"/>
      <c r="DG11" s="592"/>
      <c r="DH11" s="592"/>
      <c r="DI11" s="592"/>
      <c r="DJ11" s="592"/>
      <c r="DK11" s="592"/>
      <c r="DL11" s="592"/>
      <c r="DM11" s="592"/>
      <c r="DN11" s="592"/>
      <c r="DO11" s="592"/>
      <c r="DP11" s="593"/>
      <c r="DQ11" s="600">
        <v>176946</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285652</v>
      </c>
      <c r="BH12" s="592"/>
      <c r="BI12" s="592"/>
      <c r="BJ12" s="592"/>
      <c r="BK12" s="592"/>
      <c r="BL12" s="592"/>
      <c r="BM12" s="592"/>
      <c r="BN12" s="593"/>
      <c r="BO12" s="594">
        <v>51.6</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264004</v>
      </c>
      <c r="CS12" s="592"/>
      <c r="CT12" s="592"/>
      <c r="CU12" s="592"/>
      <c r="CV12" s="592"/>
      <c r="CW12" s="592"/>
      <c r="CX12" s="592"/>
      <c r="CY12" s="593"/>
      <c r="CZ12" s="594">
        <v>4.3</v>
      </c>
      <c r="DA12" s="594"/>
      <c r="DB12" s="594"/>
      <c r="DC12" s="594"/>
      <c r="DD12" s="600">
        <v>108082</v>
      </c>
      <c r="DE12" s="592"/>
      <c r="DF12" s="592"/>
      <c r="DG12" s="592"/>
      <c r="DH12" s="592"/>
      <c r="DI12" s="592"/>
      <c r="DJ12" s="592"/>
      <c r="DK12" s="592"/>
      <c r="DL12" s="592"/>
      <c r="DM12" s="592"/>
      <c r="DN12" s="592"/>
      <c r="DO12" s="592"/>
      <c r="DP12" s="593"/>
      <c r="DQ12" s="600">
        <v>21169</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10061</v>
      </c>
      <c r="S13" s="592"/>
      <c r="T13" s="592"/>
      <c r="U13" s="592"/>
      <c r="V13" s="592"/>
      <c r="W13" s="592"/>
      <c r="X13" s="592"/>
      <c r="Y13" s="593"/>
      <c r="Z13" s="594">
        <v>0.2</v>
      </c>
      <c r="AA13" s="594"/>
      <c r="AB13" s="594"/>
      <c r="AC13" s="594"/>
      <c r="AD13" s="595">
        <v>10061</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285093</v>
      </c>
      <c r="BH13" s="592"/>
      <c r="BI13" s="592"/>
      <c r="BJ13" s="592"/>
      <c r="BK13" s="592"/>
      <c r="BL13" s="592"/>
      <c r="BM13" s="592"/>
      <c r="BN13" s="593"/>
      <c r="BO13" s="594">
        <v>51.5</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532876</v>
      </c>
      <c r="CS13" s="592"/>
      <c r="CT13" s="592"/>
      <c r="CU13" s="592"/>
      <c r="CV13" s="592"/>
      <c r="CW13" s="592"/>
      <c r="CX13" s="592"/>
      <c r="CY13" s="593"/>
      <c r="CZ13" s="594">
        <v>8.6999999999999993</v>
      </c>
      <c r="DA13" s="594"/>
      <c r="DB13" s="594"/>
      <c r="DC13" s="594"/>
      <c r="DD13" s="600">
        <v>444175</v>
      </c>
      <c r="DE13" s="592"/>
      <c r="DF13" s="592"/>
      <c r="DG13" s="592"/>
      <c r="DH13" s="592"/>
      <c r="DI13" s="592"/>
      <c r="DJ13" s="592"/>
      <c r="DK13" s="592"/>
      <c r="DL13" s="592"/>
      <c r="DM13" s="592"/>
      <c r="DN13" s="592"/>
      <c r="DO13" s="592"/>
      <c r="DP13" s="593"/>
      <c r="DQ13" s="600">
        <v>64241</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27448</v>
      </c>
      <c r="BH14" s="592"/>
      <c r="BI14" s="592"/>
      <c r="BJ14" s="592"/>
      <c r="BK14" s="592"/>
      <c r="BL14" s="592"/>
      <c r="BM14" s="592"/>
      <c r="BN14" s="593"/>
      <c r="BO14" s="594">
        <v>5</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183402</v>
      </c>
      <c r="CS14" s="592"/>
      <c r="CT14" s="592"/>
      <c r="CU14" s="592"/>
      <c r="CV14" s="592"/>
      <c r="CW14" s="592"/>
      <c r="CX14" s="592"/>
      <c r="CY14" s="593"/>
      <c r="CZ14" s="594">
        <v>3</v>
      </c>
      <c r="DA14" s="594"/>
      <c r="DB14" s="594"/>
      <c r="DC14" s="594"/>
      <c r="DD14" s="600" t="s">
        <v>112</v>
      </c>
      <c r="DE14" s="592"/>
      <c r="DF14" s="592"/>
      <c r="DG14" s="592"/>
      <c r="DH14" s="592"/>
      <c r="DI14" s="592"/>
      <c r="DJ14" s="592"/>
      <c r="DK14" s="592"/>
      <c r="DL14" s="592"/>
      <c r="DM14" s="592"/>
      <c r="DN14" s="592"/>
      <c r="DO14" s="592"/>
      <c r="DP14" s="593"/>
      <c r="DQ14" s="600">
        <v>183402</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1354</v>
      </c>
      <c r="S15" s="592"/>
      <c r="T15" s="592"/>
      <c r="U15" s="592"/>
      <c r="V15" s="592"/>
      <c r="W15" s="592"/>
      <c r="X15" s="592"/>
      <c r="Y15" s="593"/>
      <c r="Z15" s="594">
        <v>0</v>
      </c>
      <c r="AA15" s="594"/>
      <c r="AB15" s="594"/>
      <c r="AC15" s="594"/>
      <c r="AD15" s="595">
        <v>1354</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63286</v>
      </c>
      <c r="BH15" s="592"/>
      <c r="BI15" s="592"/>
      <c r="BJ15" s="592"/>
      <c r="BK15" s="592"/>
      <c r="BL15" s="592"/>
      <c r="BM15" s="592"/>
      <c r="BN15" s="593"/>
      <c r="BO15" s="594">
        <v>11.4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727819</v>
      </c>
      <c r="CS15" s="592"/>
      <c r="CT15" s="592"/>
      <c r="CU15" s="592"/>
      <c r="CV15" s="592"/>
      <c r="CW15" s="592"/>
      <c r="CX15" s="592"/>
      <c r="CY15" s="593"/>
      <c r="CZ15" s="594">
        <v>11.8</v>
      </c>
      <c r="DA15" s="594"/>
      <c r="DB15" s="594"/>
      <c r="DC15" s="594"/>
      <c r="DD15" s="600">
        <v>196428</v>
      </c>
      <c r="DE15" s="592"/>
      <c r="DF15" s="592"/>
      <c r="DG15" s="592"/>
      <c r="DH15" s="592"/>
      <c r="DI15" s="592"/>
      <c r="DJ15" s="592"/>
      <c r="DK15" s="592"/>
      <c r="DL15" s="592"/>
      <c r="DM15" s="592"/>
      <c r="DN15" s="592"/>
      <c r="DO15" s="592"/>
      <c r="DP15" s="593"/>
      <c r="DQ15" s="600">
        <v>323069</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2380942</v>
      </c>
      <c r="S16" s="592"/>
      <c r="T16" s="592"/>
      <c r="U16" s="592"/>
      <c r="V16" s="592"/>
      <c r="W16" s="592"/>
      <c r="X16" s="592"/>
      <c r="Y16" s="593"/>
      <c r="Z16" s="594">
        <v>37.5</v>
      </c>
      <c r="AA16" s="594"/>
      <c r="AB16" s="594"/>
      <c r="AC16" s="594"/>
      <c r="AD16" s="595">
        <v>2180536</v>
      </c>
      <c r="AE16" s="595"/>
      <c r="AF16" s="595"/>
      <c r="AG16" s="595"/>
      <c r="AH16" s="595"/>
      <c r="AI16" s="595"/>
      <c r="AJ16" s="595"/>
      <c r="AK16" s="595"/>
      <c r="AL16" s="596">
        <v>75.900000000000006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2180536</v>
      </c>
      <c r="S17" s="592"/>
      <c r="T17" s="592"/>
      <c r="U17" s="592"/>
      <c r="V17" s="592"/>
      <c r="W17" s="592"/>
      <c r="X17" s="592"/>
      <c r="Y17" s="593"/>
      <c r="Z17" s="594">
        <v>34.299999999999997</v>
      </c>
      <c r="AA17" s="594"/>
      <c r="AB17" s="594"/>
      <c r="AC17" s="594"/>
      <c r="AD17" s="595">
        <v>2180536</v>
      </c>
      <c r="AE17" s="595"/>
      <c r="AF17" s="595"/>
      <c r="AG17" s="595"/>
      <c r="AH17" s="595"/>
      <c r="AI17" s="595"/>
      <c r="AJ17" s="595"/>
      <c r="AK17" s="595"/>
      <c r="AL17" s="596">
        <v>75.900000000000006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550021</v>
      </c>
      <c r="CS17" s="592"/>
      <c r="CT17" s="592"/>
      <c r="CU17" s="592"/>
      <c r="CV17" s="592"/>
      <c r="CW17" s="592"/>
      <c r="CX17" s="592"/>
      <c r="CY17" s="593"/>
      <c r="CZ17" s="594">
        <v>8.9</v>
      </c>
      <c r="DA17" s="594"/>
      <c r="DB17" s="594"/>
      <c r="DC17" s="594"/>
      <c r="DD17" s="600" t="s">
        <v>112</v>
      </c>
      <c r="DE17" s="592"/>
      <c r="DF17" s="592"/>
      <c r="DG17" s="592"/>
      <c r="DH17" s="592"/>
      <c r="DI17" s="592"/>
      <c r="DJ17" s="592"/>
      <c r="DK17" s="592"/>
      <c r="DL17" s="592"/>
      <c r="DM17" s="592"/>
      <c r="DN17" s="592"/>
      <c r="DO17" s="592"/>
      <c r="DP17" s="593"/>
      <c r="DQ17" s="600">
        <v>550021</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200406</v>
      </c>
      <c r="S18" s="592"/>
      <c r="T18" s="592"/>
      <c r="U18" s="592"/>
      <c r="V18" s="592"/>
      <c r="W18" s="592"/>
      <c r="X18" s="592"/>
      <c r="Y18" s="593"/>
      <c r="Z18" s="594">
        <v>3.2</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3073221</v>
      </c>
      <c r="S20" s="592"/>
      <c r="T20" s="592"/>
      <c r="U20" s="592"/>
      <c r="V20" s="592"/>
      <c r="W20" s="592"/>
      <c r="X20" s="592"/>
      <c r="Y20" s="593"/>
      <c r="Z20" s="594">
        <v>48.4</v>
      </c>
      <c r="AA20" s="594"/>
      <c r="AB20" s="594"/>
      <c r="AC20" s="594"/>
      <c r="AD20" s="595">
        <v>2872256</v>
      </c>
      <c r="AE20" s="595"/>
      <c r="AF20" s="595"/>
      <c r="AG20" s="595"/>
      <c r="AH20" s="595"/>
      <c r="AI20" s="595"/>
      <c r="AJ20" s="595"/>
      <c r="AK20" s="595"/>
      <c r="AL20" s="596">
        <v>100</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6158907</v>
      </c>
      <c r="CS20" s="592"/>
      <c r="CT20" s="592"/>
      <c r="CU20" s="592"/>
      <c r="CV20" s="592"/>
      <c r="CW20" s="592"/>
      <c r="CX20" s="592"/>
      <c r="CY20" s="593"/>
      <c r="CZ20" s="594">
        <v>100</v>
      </c>
      <c r="DA20" s="594"/>
      <c r="DB20" s="594"/>
      <c r="DC20" s="594"/>
      <c r="DD20" s="600">
        <v>1558764</v>
      </c>
      <c r="DE20" s="592"/>
      <c r="DF20" s="592"/>
      <c r="DG20" s="592"/>
      <c r="DH20" s="592"/>
      <c r="DI20" s="592"/>
      <c r="DJ20" s="592"/>
      <c r="DK20" s="592"/>
      <c r="DL20" s="592"/>
      <c r="DM20" s="592"/>
      <c r="DN20" s="592"/>
      <c r="DO20" s="592"/>
      <c r="DP20" s="593"/>
      <c r="DQ20" s="600">
        <v>3421839</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1168</v>
      </c>
      <c r="S21" s="592"/>
      <c r="T21" s="592"/>
      <c r="U21" s="592"/>
      <c r="V21" s="592"/>
      <c r="W21" s="592"/>
      <c r="X21" s="592"/>
      <c r="Y21" s="593"/>
      <c r="Z21" s="594">
        <v>0</v>
      </c>
      <c r="AA21" s="594"/>
      <c r="AB21" s="594"/>
      <c r="AC21" s="594"/>
      <c r="AD21" s="595">
        <v>1168</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113576</v>
      </c>
      <c r="S22" s="592"/>
      <c r="T22" s="592"/>
      <c r="U22" s="592"/>
      <c r="V22" s="592"/>
      <c r="W22" s="592"/>
      <c r="X22" s="592"/>
      <c r="Y22" s="593"/>
      <c r="Z22" s="594">
        <v>1.8</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171198</v>
      </c>
      <c r="S23" s="592"/>
      <c r="T23" s="592"/>
      <c r="U23" s="592"/>
      <c r="V23" s="592"/>
      <c r="W23" s="592"/>
      <c r="X23" s="592"/>
      <c r="Y23" s="593"/>
      <c r="Z23" s="594">
        <v>2.7</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7874</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2053709</v>
      </c>
      <c r="CS24" s="581"/>
      <c r="CT24" s="581"/>
      <c r="CU24" s="581"/>
      <c r="CV24" s="581"/>
      <c r="CW24" s="581"/>
      <c r="CX24" s="581"/>
      <c r="CY24" s="582"/>
      <c r="CZ24" s="618">
        <v>33.299999999999997</v>
      </c>
      <c r="DA24" s="619"/>
      <c r="DB24" s="619"/>
      <c r="DC24" s="620"/>
      <c r="DD24" s="617">
        <v>1507442</v>
      </c>
      <c r="DE24" s="581"/>
      <c r="DF24" s="581"/>
      <c r="DG24" s="581"/>
      <c r="DH24" s="581"/>
      <c r="DI24" s="581"/>
      <c r="DJ24" s="581"/>
      <c r="DK24" s="582"/>
      <c r="DL24" s="617">
        <v>1451564</v>
      </c>
      <c r="DM24" s="581"/>
      <c r="DN24" s="581"/>
      <c r="DO24" s="581"/>
      <c r="DP24" s="581"/>
      <c r="DQ24" s="581"/>
      <c r="DR24" s="581"/>
      <c r="DS24" s="581"/>
      <c r="DT24" s="581"/>
      <c r="DU24" s="581"/>
      <c r="DV24" s="582"/>
      <c r="DW24" s="585">
        <v>47.8</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728671</v>
      </c>
      <c r="S25" s="592"/>
      <c r="T25" s="592"/>
      <c r="U25" s="592"/>
      <c r="V25" s="592"/>
      <c r="W25" s="592"/>
      <c r="X25" s="592"/>
      <c r="Y25" s="593"/>
      <c r="Z25" s="594">
        <v>11.5</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971581</v>
      </c>
      <c r="CS25" s="623"/>
      <c r="CT25" s="623"/>
      <c r="CU25" s="623"/>
      <c r="CV25" s="623"/>
      <c r="CW25" s="623"/>
      <c r="CX25" s="623"/>
      <c r="CY25" s="624"/>
      <c r="CZ25" s="625">
        <v>15.8</v>
      </c>
      <c r="DA25" s="626"/>
      <c r="DB25" s="626"/>
      <c r="DC25" s="627"/>
      <c r="DD25" s="600">
        <v>816298</v>
      </c>
      <c r="DE25" s="623"/>
      <c r="DF25" s="623"/>
      <c r="DG25" s="623"/>
      <c r="DH25" s="623"/>
      <c r="DI25" s="623"/>
      <c r="DJ25" s="623"/>
      <c r="DK25" s="624"/>
      <c r="DL25" s="600">
        <v>813475</v>
      </c>
      <c r="DM25" s="623"/>
      <c r="DN25" s="623"/>
      <c r="DO25" s="623"/>
      <c r="DP25" s="623"/>
      <c r="DQ25" s="623"/>
      <c r="DR25" s="623"/>
      <c r="DS25" s="623"/>
      <c r="DT25" s="623"/>
      <c r="DU25" s="623"/>
      <c r="DV25" s="624"/>
      <c r="DW25" s="596">
        <v>26.8</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562836</v>
      </c>
      <c r="CS26" s="592"/>
      <c r="CT26" s="592"/>
      <c r="CU26" s="592"/>
      <c r="CV26" s="592"/>
      <c r="CW26" s="592"/>
      <c r="CX26" s="592"/>
      <c r="CY26" s="593"/>
      <c r="CZ26" s="625">
        <v>9.1</v>
      </c>
      <c r="DA26" s="626"/>
      <c r="DB26" s="626"/>
      <c r="DC26" s="627"/>
      <c r="DD26" s="600">
        <v>425934</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1375469</v>
      </c>
      <c r="S27" s="592"/>
      <c r="T27" s="592"/>
      <c r="U27" s="592"/>
      <c r="V27" s="592"/>
      <c r="W27" s="592"/>
      <c r="X27" s="592"/>
      <c r="Y27" s="593"/>
      <c r="Z27" s="594">
        <v>21.7</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554060</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532107</v>
      </c>
      <c r="CS27" s="623"/>
      <c r="CT27" s="623"/>
      <c r="CU27" s="623"/>
      <c r="CV27" s="623"/>
      <c r="CW27" s="623"/>
      <c r="CX27" s="623"/>
      <c r="CY27" s="624"/>
      <c r="CZ27" s="625">
        <v>8.6</v>
      </c>
      <c r="DA27" s="626"/>
      <c r="DB27" s="626"/>
      <c r="DC27" s="627"/>
      <c r="DD27" s="600">
        <v>141123</v>
      </c>
      <c r="DE27" s="623"/>
      <c r="DF27" s="623"/>
      <c r="DG27" s="623"/>
      <c r="DH27" s="623"/>
      <c r="DI27" s="623"/>
      <c r="DJ27" s="623"/>
      <c r="DK27" s="624"/>
      <c r="DL27" s="600">
        <v>88068</v>
      </c>
      <c r="DM27" s="623"/>
      <c r="DN27" s="623"/>
      <c r="DO27" s="623"/>
      <c r="DP27" s="623"/>
      <c r="DQ27" s="623"/>
      <c r="DR27" s="623"/>
      <c r="DS27" s="623"/>
      <c r="DT27" s="623"/>
      <c r="DU27" s="623"/>
      <c r="DV27" s="624"/>
      <c r="DW27" s="596">
        <v>2.9</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14018</v>
      </c>
      <c r="S28" s="592"/>
      <c r="T28" s="592"/>
      <c r="U28" s="592"/>
      <c r="V28" s="592"/>
      <c r="W28" s="592"/>
      <c r="X28" s="592"/>
      <c r="Y28" s="593"/>
      <c r="Z28" s="594">
        <v>0.2</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550021</v>
      </c>
      <c r="CS28" s="592"/>
      <c r="CT28" s="592"/>
      <c r="CU28" s="592"/>
      <c r="CV28" s="592"/>
      <c r="CW28" s="592"/>
      <c r="CX28" s="592"/>
      <c r="CY28" s="593"/>
      <c r="CZ28" s="625">
        <v>8.9</v>
      </c>
      <c r="DA28" s="626"/>
      <c r="DB28" s="626"/>
      <c r="DC28" s="627"/>
      <c r="DD28" s="600">
        <v>550021</v>
      </c>
      <c r="DE28" s="592"/>
      <c r="DF28" s="592"/>
      <c r="DG28" s="592"/>
      <c r="DH28" s="592"/>
      <c r="DI28" s="592"/>
      <c r="DJ28" s="592"/>
      <c r="DK28" s="593"/>
      <c r="DL28" s="600">
        <v>550021</v>
      </c>
      <c r="DM28" s="592"/>
      <c r="DN28" s="592"/>
      <c r="DO28" s="592"/>
      <c r="DP28" s="592"/>
      <c r="DQ28" s="592"/>
      <c r="DR28" s="592"/>
      <c r="DS28" s="592"/>
      <c r="DT28" s="592"/>
      <c r="DU28" s="592"/>
      <c r="DV28" s="593"/>
      <c r="DW28" s="596">
        <v>18.100000000000001</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30412</v>
      </c>
      <c r="S29" s="592"/>
      <c r="T29" s="592"/>
      <c r="U29" s="592"/>
      <c r="V29" s="592"/>
      <c r="W29" s="592"/>
      <c r="X29" s="592"/>
      <c r="Y29" s="593"/>
      <c r="Z29" s="594">
        <v>0.5</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548951</v>
      </c>
      <c r="CS29" s="623"/>
      <c r="CT29" s="623"/>
      <c r="CU29" s="623"/>
      <c r="CV29" s="623"/>
      <c r="CW29" s="623"/>
      <c r="CX29" s="623"/>
      <c r="CY29" s="624"/>
      <c r="CZ29" s="625">
        <v>8.9</v>
      </c>
      <c r="DA29" s="626"/>
      <c r="DB29" s="626"/>
      <c r="DC29" s="627"/>
      <c r="DD29" s="600">
        <v>548951</v>
      </c>
      <c r="DE29" s="623"/>
      <c r="DF29" s="623"/>
      <c r="DG29" s="623"/>
      <c r="DH29" s="623"/>
      <c r="DI29" s="623"/>
      <c r="DJ29" s="623"/>
      <c r="DK29" s="624"/>
      <c r="DL29" s="600">
        <v>548951</v>
      </c>
      <c r="DM29" s="623"/>
      <c r="DN29" s="623"/>
      <c r="DO29" s="623"/>
      <c r="DP29" s="623"/>
      <c r="DQ29" s="623"/>
      <c r="DR29" s="623"/>
      <c r="DS29" s="623"/>
      <c r="DT29" s="623"/>
      <c r="DU29" s="623"/>
      <c r="DV29" s="624"/>
      <c r="DW29" s="596">
        <v>18.100000000000001</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237063</v>
      </c>
      <c r="S30" s="592"/>
      <c r="T30" s="592"/>
      <c r="U30" s="592"/>
      <c r="V30" s="592"/>
      <c r="W30" s="592"/>
      <c r="X30" s="592"/>
      <c r="Y30" s="593"/>
      <c r="Z30" s="594">
        <v>3.7</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97.1</v>
      </c>
      <c r="BH30" s="650"/>
      <c r="BI30" s="650"/>
      <c r="BJ30" s="650"/>
      <c r="BK30" s="650"/>
      <c r="BL30" s="650"/>
      <c r="BM30" s="586">
        <v>91.7</v>
      </c>
      <c r="BN30" s="650"/>
      <c r="BO30" s="650"/>
      <c r="BP30" s="650"/>
      <c r="BQ30" s="651"/>
      <c r="BR30" s="649">
        <v>96.8</v>
      </c>
      <c r="BS30" s="650"/>
      <c r="BT30" s="650"/>
      <c r="BU30" s="650"/>
      <c r="BV30" s="650"/>
      <c r="BW30" s="650"/>
      <c r="BX30" s="586">
        <v>90.2</v>
      </c>
      <c r="BY30" s="650"/>
      <c r="BZ30" s="650"/>
      <c r="CA30" s="650"/>
      <c r="CB30" s="651"/>
      <c r="CD30" s="654"/>
      <c r="CE30" s="655"/>
      <c r="CF30" s="605" t="s">
        <v>291</v>
      </c>
      <c r="CG30" s="606"/>
      <c r="CH30" s="606"/>
      <c r="CI30" s="606"/>
      <c r="CJ30" s="606"/>
      <c r="CK30" s="606"/>
      <c r="CL30" s="606"/>
      <c r="CM30" s="606"/>
      <c r="CN30" s="606"/>
      <c r="CO30" s="606"/>
      <c r="CP30" s="606"/>
      <c r="CQ30" s="607"/>
      <c r="CR30" s="591">
        <v>499538</v>
      </c>
      <c r="CS30" s="592"/>
      <c r="CT30" s="592"/>
      <c r="CU30" s="592"/>
      <c r="CV30" s="592"/>
      <c r="CW30" s="592"/>
      <c r="CX30" s="592"/>
      <c r="CY30" s="593"/>
      <c r="CZ30" s="625">
        <v>8.1</v>
      </c>
      <c r="DA30" s="626"/>
      <c r="DB30" s="626"/>
      <c r="DC30" s="627"/>
      <c r="DD30" s="600">
        <v>499538</v>
      </c>
      <c r="DE30" s="592"/>
      <c r="DF30" s="592"/>
      <c r="DG30" s="592"/>
      <c r="DH30" s="592"/>
      <c r="DI30" s="592"/>
      <c r="DJ30" s="592"/>
      <c r="DK30" s="593"/>
      <c r="DL30" s="600">
        <v>499538</v>
      </c>
      <c r="DM30" s="592"/>
      <c r="DN30" s="592"/>
      <c r="DO30" s="592"/>
      <c r="DP30" s="592"/>
      <c r="DQ30" s="592"/>
      <c r="DR30" s="592"/>
      <c r="DS30" s="592"/>
      <c r="DT30" s="592"/>
      <c r="DU30" s="592"/>
      <c r="DV30" s="593"/>
      <c r="DW30" s="596">
        <v>16.5</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170166</v>
      </c>
      <c r="S31" s="592"/>
      <c r="T31" s="592"/>
      <c r="U31" s="592"/>
      <c r="V31" s="592"/>
      <c r="W31" s="592"/>
      <c r="X31" s="592"/>
      <c r="Y31" s="593"/>
      <c r="Z31" s="594">
        <v>2.7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97.7</v>
      </c>
      <c r="BH31" s="623"/>
      <c r="BI31" s="623"/>
      <c r="BJ31" s="623"/>
      <c r="BK31" s="623"/>
      <c r="BL31" s="623"/>
      <c r="BM31" s="597">
        <v>92.3</v>
      </c>
      <c r="BN31" s="647"/>
      <c r="BO31" s="647"/>
      <c r="BP31" s="647"/>
      <c r="BQ31" s="648"/>
      <c r="BR31" s="646">
        <v>97.7</v>
      </c>
      <c r="BS31" s="623"/>
      <c r="BT31" s="623"/>
      <c r="BU31" s="623"/>
      <c r="BV31" s="623"/>
      <c r="BW31" s="623"/>
      <c r="BX31" s="597">
        <v>91.4</v>
      </c>
      <c r="BY31" s="647"/>
      <c r="BZ31" s="647"/>
      <c r="CA31" s="647"/>
      <c r="CB31" s="648"/>
      <c r="CD31" s="654"/>
      <c r="CE31" s="655"/>
      <c r="CF31" s="605" t="s">
        <v>295</v>
      </c>
      <c r="CG31" s="606"/>
      <c r="CH31" s="606"/>
      <c r="CI31" s="606"/>
      <c r="CJ31" s="606"/>
      <c r="CK31" s="606"/>
      <c r="CL31" s="606"/>
      <c r="CM31" s="606"/>
      <c r="CN31" s="606"/>
      <c r="CO31" s="606"/>
      <c r="CP31" s="606"/>
      <c r="CQ31" s="607"/>
      <c r="CR31" s="591">
        <v>49413</v>
      </c>
      <c r="CS31" s="623"/>
      <c r="CT31" s="623"/>
      <c r="CU31" s="623"/>
      <c r="CV31" s="623"/>
      <c r="CW31" s="623"/>
      <c r="CX31" s="623"/>
      <c r="CY31" s="624"/>
      <c r="CZ31" s="625">
        <v>0.8</v>
      </c>
      <c r="DA31" s="626"/>
      <c r="DB31" s="626"/>
      <c r="DC31" s="627"/>
      <c r="DD31" s="600">
        <v>49413</v>
      </c>
      <c r="DE31" s="623"/>
      <c r="DF31" s="623"/>
      <c r="DG31" s="623"/>
      <c r="DH31" s="623"/>
      <c r="DI31" s="623"/>
      <c r="DJ31" s="623"/>
      <c r="DK31" s="624"/>
      <c r="DL31" s="600">
        <v>49413</v>
      </c>
      <c r="DM31" s="623"/>
      <c r="DN31" s="623"/>
      <c r="DO31" s="623"/>
      <c r="DP31" s="623"/>
      <c r="DQ31" s="623"/>
      <c r="DR31" s="623"/>
      <c r="DS31" s="623"/>
      <c r="DT31" s="623"/>
      <c r="DU31" s="623"/>
      <c r="DV31" s="624"/>
      <c r="DW31" s="596">
        <v>1.6</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69459</v>
      </c>
      <c r="S32" s="592"/>
      <c r="T32" s="592"/>
      <c r="U32" s="592"/>
      <c r="V32" s="592"/>
      <c r="W32" s="592"/>
      <c r="X32" s="592"/>
      <c r="Y32" s="593"/>
      <c r="Z32" s="594">
        <v>1.1000000000000001</v>
      </c>
      <c r="AA32" s="594"/>
      <c r="AB32" s="594"/>
      <c r="AC32" s="594"/>
      <c r="AD32" s="595">
        <v>105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96</v>
      </c>
      <c r="BH32" s="659"/>
      <c r="BI32" s="659"/>
      <c r="BJ32" s="659"/>
      <c r="BK32" s="659"/>
      <c r="BL32" s="659"/>
      <c r="BM32" s="660">
        <v>89.6</v>
      </c>
      <c r="BN32" s="659"/>
      <c r="BO32" s="659"/>
      <c r="BP32" s="659"/>
      <c r="BQ32" s="661"/>
      <c r="BR32" s="658">
        <v>95.6</v>
      </c>
      <c r="BS32" s="659"/>
      <c r="BT32" s="659"/>
      <c r="BU32" s="659"/>
      <c r="BV32" s="659"/>
      <c r="BW32" s="659"/>
      <c r="BX32" s="660">
        <v>87.7</v>
      </c>
      <c r="BY32" s="659"/>
      <c r="BZ32" s="659"/>
      <c r="CA32" s="659"/>
      <c r="CB32" s="661"/>
      <c r="CD32" s="656"/>
      <c r="CE32" s="657"/>
      <c r="CF32" s="605" t="s">
        <v>298</v>
      </c>
      <c r="CG32" s="606"/>
      <c r="CH32" s="606"/>
      <c r="CI32" s="606"/>
      <c r="CJ32" s="606"/>
      <c r="CK32" s="606"/>
      <c r="CL32" s="606"/>
      <c r="CM32" s="606"/>
      <c r="CN32" s="606"/>
      <c r="CO32" s="606"/>
      <c r="CP32" s="606"/>
      <c r="CQ32" s="607"/>
      <c r="CR32" s="591">
        <v>1070</v>
      </c>
      <c r="CS32" s="592"/>
      <c r="CT32" s="592"/>
      <c r="CU32" s="592"/>
      <c r="CV32" s="592"/>
      <c r="CW32" s="592"/>
      <c r="CX32" s="592"/>
      <c r="CY32" s="593"/>
      <c r="CZ32" s="625">
        <v>0</v>
      </c>
      <c r="DA32" s="626"/>
      <c r="DB32" s="626"/>
      <c r="DC32" s="627"/>
      <c r="DD32" s="600">
        <v>1070</v>
      </c>
      <c r="DE32" s="592"/>
      <c r="DF32" s="592"/>
      <c r="DG32" s="592"/>
      <c r="DH32" s="592"/>
      <c r="DI32" s="592"/>
      <c r="DJ32" s="592"/>
      <c r="DK32" s="593"/>
      <c r="DL32" s="600">
        <v>1070</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357054</v>
      </c>
      <c r="S33" s="592"/>
      <c r="T33" s="592"/>
      <c r="U33" s="592"/>
      <c r="V33" s="592"/>
      <c r="W33" s="592"/>
      <c r="X33" s="592"/>
      <c r="Y33" s="593"/>
      <c r="Z33" s="594">
        <v>5.6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2546434</v>
      </c>
      <c r="CS33" s="623"/>
      <c r="CT33" s="623"/>
      <c r="CU33" s="623"/>
      <c r="CV33" s="623"/>
      <c r="CW33" s="623"/>
      <c r="CX33" s="623"/>
      <c r="CY33" s="624"/>
      <c r="CZ33" s="625">
        <v>41.3</v>
      </c>
      <c r="DA33" s="626"/>
      <c r="DB33" s="626"/>
      <c r="DC33" s="627"/>
      <c r="DD33" s="600">
        <v>1812703</v>
      </c>
      <c r="DE33" s="623"/>
      <c r="DF33" s="623"/>
      <c r="DG33" s="623"/>
      <c r="DH33" s="623"/>
      <c r="DI33" s="623"/>
      <c r="DJ33" s="623"/>
      <c r="DK33" s="624"/>
      <c r="DL33" s="600">
        <v>1058719</v>
      </c>
      <c r="DM33" s="623"/>
      <c r="DN33" s="623"/>
      <c r="DO33" s="623"/>
      <c r="DP33" s="623"/>
      <c r="DQ33" s="623"/>
      <c r="DR33" s="623"/>
      <c r="DS33" s="623"/>
      <c r="DT33" s="623"/>
      <c r="DU33" s="623"/>
      <c r="DV33" s="624"/>
      <c r="DW33" s="596">
        <v>34.9</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1046183</v>
      </c>
      <c r="CS34" s="592"/>
      <c r="CT34" s="592"/>
      <c r="CU34" s="592"/>
      <c r="CV34" s="592"/>
      <c r="CW34" s="592"/>
      <c r="CX34" s="592"/>
      <c r="CY34" s="593"/>
      <c r="CZ34" s="625">
        <v>17</v>
      </c>
      <c r="DA34" s="626"/>
      <c r="DB34" s="626"/>
      <c r="DC34" s="627"/>
      <c r="DD34" s="600">
        <v>619597</v>
      </c>
      <c r="DE34" s="592"/>
      <c r="DF34" s="592"/>
      <c r="DG34" s="592"/>
      <c r="DH34" s="592"/>
      <c r="DI34" s="592"/>
      <c r="DJ34" s="592"/>
      <c r="DK34" s="593"/>
      <c r="DL34" s="600">
        <v>251566</v>
      </c>
      <c r="DM34" s="592"/>
      <c r="DN34" s="592"/>
      <c r="DO34" s="592"/>
      <c r="DP34" s="592"/>
      <c r="DQ34" s="592"/>
      <c r="DR34" s="592"/>
      <c r="DS34" s="592"/>
      <c r="DT34" s="592"/>
      <c r="DU34" s="592"/>
      <c r="DV34" s="593"/>
      <c r="DW34" s="596">
        <v>8.3000000000000007</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162554</v>
      </c>
      <c r="S35" s="592"/>
      <c r="T35" s="592"/>
      <c r="U35" s="592"/>
      <c r="V35" s="592"/>
      <c r="W35" s="592"/>
      <c r="X35" s="592"/>
      <c r="Y35" s="593"/>
      <c r="Z35" s="594">
        <v>2.6</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676432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-317375</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2789</v>
      </c>
      <c r="CS35" s="623"/>
      <c r="CT35" s="623"/>
      <c r="CU35" s="623"/>
      <c r="CV35" s="623"/>
      <c r="CW35" s="623"/>
      <c r="CX35" s="623"/>
      <c r="CY35" s="624"/>
      <c r="CZ35" s="625">
        <v>0</v>
      </c>
      <c r="DA35" s="626"/>
      <c r="DB35" s="626"/>
      <c r="DC35" s="627"/>
      <c r="DD35" s="600">
        <v>2789</v>
      </c>
      <c r="DE35" s="623"/>
      <c r="DF35" s="623"/>
      <c r="DG35" s="623"/>
      <c r="DH35" s="623"/>
      <c r="DI35" s="623"/>
      <c r="DJ35" s="623"/>
      <c r="DK35" s="624"/>
      <c r="DL35" s="600" t="s">
        <v>112</v>
      </c>
      <c r="DM35" s="623"/>
      <c r="DN35" s="623"/>
      <c r="DO35" s="623"/>
      <c r="DP35" s="623"/>
      <c r="DQ35" s="623"/>
      <c r="DR35" s="623"/>
      <c r="DS35" s="623"/>
      <c r="DT35" s="623"/>
      <c r="DU35" s="623"/>
      <c r="DV35" s="624"/>
      <c r="DW35" s="596" t="s">
        <v>112</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6349349</v>
      </c>
      <c r="S36" s="664"/>
      <c r="T36" s="664"/>
      <c r="U36" s="664"/>
      <c r="V36" s="664"/>
      <c r="W36" s="664"/>
      <c r="X36" s="664"/>
      <c r="Y36" s="665"/>
      <c r="Z36" s="666">
        <v>100</v>
      </c>
      <c r="AA36" s="666"/>
      <c r="AB36" s="666"/>
      <c r="AC36" s="666"/>
      <c r="AD36" s="667">
        <v>2873529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140670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-352254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601876</v>
      </c>
      <c r="CS36" s="592"/>
      <c r="CT36" s="592"/>
      <c r="CU36" s="592"/>
      <c r="CV36" s="592"/>
      <c r="CW36" s="592"/>
      <c r="CX36" s="592"/>
      <c r="CY36" s="593"/>
      <c r="CZ36" s="625">
        <v>9.8000000000000007</v>
      </c>
      <c r="DA36" s="626"/>
      <c r="DB36" s="626"/>
      <c r="DC36" s="627"/>
      <c r="DD36" s="600">
        <v>508936</v>
      </c>
      <c r="DE36" s="592"/>
      <c r="DF36" s="592"/>
      <c r="DG36" s="592"/>
      <c r="DH36" s="592"/>
      <c r="DI36" s="592"/>
      <c r="DJ36" s="592"/>
      <c r="DK36" s="593"/>
      <c r="DL36" s="600">
        <v>433278</v>
      </c>
      <c r="DM36" s="592"/>
      <c r="DN36" s="592"/>
      <c r="DO36" s="592"/>
      <c r="DP36" s="592"/>
      <c r="DQ36" s="592"/>
      <c r="DR36" s="592"/>
      <c r="DS36" s="592"/>
      <c r="DT36" s="592"/>
      <c r="DU36" s="592"/>
      <c r="DV36" s="593"/>
      <c r="DW36" s="596">
        <v>14.3</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2066</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410034</v>
      </c>
      <c r="CS37" s="623"/>
      <c r="CT37" s="623"/>
      <c r="CU37" s="623"/>
      <c r="CV37" s="623"/>
      <c r="CW37" s="623"/>
      <c r="CX37" s="623"/>
      <c r="CY37" s="624"/>
      <c r="CZ37" s="625">
        <v>6.7</v>
      </c>
      <c r="DA37" s="626"/>
      <c r="DB37" s="626"/>
      <c r="DC37" s="627"/>
      <c r="DD37" s="600">
        <v>410034</v>
      </c>
      <c r="DE37" s="623"/>
      <c r="DF37" s="623"/>
      <c r="DG37" s="623"/>
      <c r="DH37" s="623"/>
      <c r="DI37" s="623"/>
      <c r="DJ37" s="623"/>
      <c r="DK37" s="624"/>
      <c r="DL37" s="600">
        <v>406223</v>
      </c>
      <c r="DM37" s="623"/>
      <c r="DN37" s="623"/>
      <c r="DO37" s="623"/>
      <c r="DP37" s="623"/>
      <c r="DQ37" s="623"/>
      <c r="DR37" s="623"/>
      <c r="DS37" s="623"/>
      <c r="DT37" s="623"/>
      <c r="DU37" s="623"/>
      <c r="DV37" s="624"/>
      <c r="DW37" s="596">
        <v>13.4</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3894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676432</v>
      </c>
      <c r="CS38" s="592"/>
      <c r="CT38" s="592"/>
      <c r="CU38" s="592"/>
      <c r="CV38" s="592"/>
      <c r="CW38" s="592"/>
      <c r="CX38" s="592"/>
      <c r="CY38" s="593"/>
      <c r="CZ38" s="625">
        <v>11</v>
      </c>
      <c r="DA38" s="626"/>
      <c r="DB38" s="626"/>
      <c r="DC38" s="627"/>
      <c r="DD38" s="600">
        <v>481159</v>
      </c>
      <c r="DE38" s="592"/>
      <c r="DF38" s="592"/>
      <c r="DG38" s="592"/>
      <c r="DH38" s="592"/>
      <c r="DI38" s="592"/>
      <c r="DJ38" s="592"/>
      <c r="DK38" s="593"/>
      <c r="DL38" s="600">
        <v>373875</v>
      </c>
      <c r="DM38" s="592"/>
      <c r="DN38" s="592"/>
      <c r="DO38" s="592"/>
      <c r="DP38" s="592"/>
      <c r="DQ38" s="592"/>
      <c r="DR38" s="592"/>
      <c r="DS38" s="592"/>
      <c r="DT38" s="592"/>
      <c r="DU38" s="592"/>
      <c r="DV38" s="593"/>
      <c r="DW38" s="596">
        <v>12.3</v>
      </c>
      <c r="DX38" s="621"/>
      <c r="DY38" s="621"/>
      <c r="DZ38" s="621"/>
      <c r="EA38" s="621"/>
      <c r="EB38" s="621"/>
      <c r="EC38" s="622"/>
    </row>
    <row r="39" spans="2:133" ht="11.25" customHeight="1" x14ac:dyDescent="0.15">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56</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219154</v>
      </c>
      <c r="CS39" s="623"/>
      <c r="CT39" s="623"/>
      <c r="CU39" s="623"/>
      <c r="CV39" s="623"/>
      <c r="CW39" s="623"/>
      <c r="CX39" s="623"/>
      <c r="CY39" s="624"/>
      <c r="CZ39" s="625">
        <v>3.6</v>
      </c>
      <c r="DA39" s="626"/>
      <c r="DB39" s="626"/>
      <c r="DC39" s="627"/>
      <c r="DD39" s="600">
        <v>200222</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197118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177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318</v>
      </c>
      <c r="CS40" s="592"/>
      <c r="CT40" s="592"/>
      <c r="CU40" s="592"/>
      <c r="CV40" s="592"/>
      <c r="CW40" s="592"/>
      <c r="CX40" s="592"/>
      <c r="CY40" s="593"/>
      <c r="CZ40" s="625" t="s">
        <v>318</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338644</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1558764</v>
      </c>
      <c r="CS42" s="592"/>
      <c r="CT42" s="592"/>
      <c r="CU42" s="592"/>
      <c r="CV42" s="592"/>
      <c r="CW42" s="592"/>
      <c r="CX42" s="592"/>
      <c r="CY42" s="593"/>
      <c r="CZ42" s="625">
        <v>25.3</v>
      </c>
      <c r="DA42" s="674"/>
      <c r="DB42" s="674"/>
      <c r="DC42" s="675"/>
      <c r="DD42" s="600">
        <v>101694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170</v>
      </c>
      <c r="CS43" s="623"/>
      <c r="CT43" s="623"/>
      <c r="CU43" s="623"/>
      <c r="CV43" s="623"/>
      <c r="CW43" s="623"/>
      <c r="CX43" s="623"/>
      <c r="CY43" s="624"/>
      <c r="CZ43" s="625">
        <v>0</v>
      </c>
      <c r="DA43" s="626"/>
      <c r="DB43" s="626"/>
      <c r="DC43" s="627"/>
      <c r="DD43" s="600">
        <v>170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1558764</v>
      </c>
      <c r="CS44" s="592"/>
      <c r="CT44" s="592"/>
      <c r="CU44" s="592"/>
      <c r="CV44" s="592"/>
      <c r="CW44" s="592"/>
      <c r="CX44" s="592"/>
      <c r="CY44" s="593"/>
      <c r="CZ44" s="625">
        <v>25.3</v>
      </c>
      <c r="DA44" s="674"/>
      <c r="DB44" s="674"/>
      <c r="DC44" s="675"/>
      <c r="DD44" s="600">
        <v>101694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1506587</v>
      </c>
      <c r="CS45" s="623"/>
      <c r="CT45" s="623"/>
      <c r="CU45" s="623"/>
      <c r="CV45" s="623"/>
      <c r="CW45" s="623"/>
      <c r="CX45" s="623"/>
      <c r="CY45" s="624"/>
      <c r="CZ45" s="625">
        <v>24.5</v>
      </c>
      <c r="DA45" s="626"/>
      <c r="DB45" s="626"/>
      <c r="DC45" s="627"/>
      <c r="DD45" s="600">
        <v>54263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52177</v>
      </c>
      <c r="CS46" s="592"/>
      <c r="CT46" s="592"/>
      <c r="CU46" s="592"/>
      <c r="CV46" s="592"/>
      <c r="CW46" s="592"/>
      <c r="CX46" s="592"/>
      <c r="CY46" s="593"/>
      <c r="CZ46" s="625">
        <v>0.8</v>
      </c>
      <c r="DA46" s="674"/>
      <c r="DB46" s="674"/>
      <c r="DC46" s="675"/>
      <c r="DD46" s="600">
        <v>47431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6158907</v>
      </c>
      <c r="CS49" s="659"/>
      <c r="CT49" s="659"/>
      <c r="CU49" s="659"/>
      <c r="CV49" s="659"/>
      <c r="CW49" s="659"/>
      <c r="CX49" s="659"/>
      <c r="CY49" s="686"/>
      <c r="CZ49" s="687">
        <v>100</v>
      </c>
      <c r="DA49" s="688"/>
      <c r="DB49" s="688"/>
      <c r="DC49" s="689"/>
      <c r="DD49" s="690">
        <v>3421839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8" zoomScale="70" zoomScaleNormal="25" zoomScaleSheetLayoutView="70" workbookViewId="0">
      <selection activeCell="AP88" sqref="AP88:AT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6349</v>
      </c>
      <c r="R7" s="721"/>
      <c r="S7" s="721"/>
      <c r="T7" s="721"/>
      <c r="U7" s="721"/>
      <c r="V7" s="721">
        <v>6159</v>
      </c>
      <c r="W7" s="721"/>
      <c r="X7" s="721"/>
      <c r="Y7" s="721"/>
      <c r="Z7" s="721"/>
      <c r="AA7" s="721">
        <v>190</v>
      </c>
      <c r="AB7" s="721"/>
      <c r="AC7" s="721"/>
      <c r="AD7" s="721"/>
      <c r="AE7" s="722"/>
      <c r="AF7" s="723">
        <v>181</v>
      </c>
      <c r="AG7" s="724"/>
      <c r="AH7" s="724"/>
      <c r="AI7" s="724"/>
      <c r="AJ7" s="725"/>
      <c r="AK7" s="760"/>
      <c r="AL7" s="761"/>
      <c r="AM7" s="761"/>
      <c r="AN7" s="761"/>
      <c r="AO7" s="761"/>
      <c r="AP7" s="761">
        <v>3407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7"/>
      <c r="AL22" s="788"/>
      <c r="AM22" s="788"/>
      <c r="AN22" s="788"/>
      <c r="AO22" s="788"/>
      <c r="AP22" s="788"/>
      <c r="AQ22" s="788"/>
      <c r="AR22" s="788"/>
      <c r="AS22" s="788"/>
      <c r="AT22" s="788"/>
      <c r="AU22" s="789"/>
      <c r="AV22" s="789"/>
      <c r="AW22" s="789"/>
      <c r="AX22" s="789"/>
      <c r="AY22" s="790"/>
      <c r="AZ22" s="791" t="s">
        <v>365</v>
      </c>
      <c r="BA22" s="791"/>
      <c r="BB22" s="791"/>
      <c r="BC22" s="791"/>
      <c r="BD22" s="792"/>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f>SUM(Q7:Q22)</f>
        <v>6349</v>
      </c>
      <c r="R23" s="780"/>
      <c r="S23" s="780"/>
      <c r="T23" s="780"/>
      <c r="U23" s="780"/>
      <c r="V23" s="779">
        <f t="shared" ref="V23" si="0">SUM(V7:V22)</f>
        <v>6159</v>
      </c>
      <c r="W23" s="780"/>
      <c r="X23" s="780"/>
      <c r="Y23" s="780"/>
      <c r="Z23" s="780"/>
      <c r="AA23" s="779">
        <f t="shared" ref="AA23" si="1">SUM(AA7:AA22)</f>
        <v>190</v>
      </c>
      <c r="AB23" s="780"/>
      <c r="AC23" s="780"/>
      <c r="AD23" s="780"/>
      <c r="AE23" s="780"/>
      <c r="AF23" s="781">
        <v>181</v>
      </c>
      <c r="AG23" s="780"/>
      <c r="AH23" s="780"/>
      <c r="AI23" s="780"/>
      <c r="AJ23" s="782"/>
      <c r="AK23" s="783"/>
      <c r="AL23" s="784"/>
      <c r="AM23" s="784"/>
      <c r="AN23" s="784"/>
      <c r="AO23" s="784"/>
      <c r="AP23" s="779">
        <f t="shared" ref="AP23" si="2">SUM(AP7:AP22)</f>
        <v>3407</v>
      </c>
      <c r="AQ23" s="780"/>
      <c r="AR23" s="780"/>
      <c r="AS23" s="780"/>
      <c r="AT23" s="780"/>
      <c r="AU23" s="785"/>
      <c r="AV23" s="785"/>
      <c r="AW23" s="785"/>
      <c r="AX23" s="785"/>
      <c r="AY23" s="786"/>
      <c r="AZ23" s="794" t="s">
        <v>112</v>
      </c>
      <c r="BA23" s="795"/>
      <c r="BB23" s="795"/>
      <c r="BC23" s="795"/>
      <c r="BD23" s="796"/>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3" t="s">
        <v>368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7" t="s">
        <v>373</v>
      </c>
      <c r="AG26" s="798"/>
      <c r="AH26" s="798"/>
      <c r="AI26" s="798"/>
      <c r="AJ26" s="799"/>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0"/>
      <c r="AG27" s="801"/>
      <c r="AH27" s="801"/>
      <c r="AI27" s="801"/>
      <c r="AJ27" s="802"/>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7">
        <v>1685</v>
      </c>
      <c r="R28" s="808"/>
      <c r="S28" s="808"/>
      <c r="T28" s="808"/>
      <c r="U28" s="808"/>
      <c r="V28" s="808">
        <v>2002</v>
      </c>
      <c r="W28" s="808"/>
      <c r="X28" s="808"/>
      <c r="Y28" s="808"/>
      <c r="Z28" s="808"/>
      <c r="AA28" s="808">
        <v>-317</v>
      </c>
      <c r="AB28" s="808"/>
      <c r="AC28" s="808"/>
      <c r="AD28" s="808"/>
      <c r="AE28" s="809"/>
      <c r="AF28" s="810">
        <v>-317</v>
      </c>
      <c r="AG28" s="808"/>
      <c r="AH28" s="808"/>
      <c r="AI28" s="808"/>
      <c r="AJ28" s="811"/>
      <c r="AK28" s="812"/>
      <c r="AL28" s="803"/>
      <c r="AM28" s="803"/>
      <c r="AN28" s="803"/>
      <c r="AO28" s="803"/>
      <c r="AP28" s="803"/>
      <c r="AQ28" s="803"/>
      <c r="AR28" s="803"/>
      <c r="AS28" s="803"/>
      <c r="AT28" s="803"/>
      <c r="AU28" s="803"/>
      <c r="AV28" s="803"/>
      <c r="AW28" s="803"/>
      <c r="AX28" s="803"/>
      <c r="AY28" s="803"/>
      <c r="AZ28" s="804"/>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81</v>
      </c>
      <c r="R29" s="745"/>
      <c r="S29" s="745"/>
      <c r="T29" s="745"/>
      <c r="U29" s="745"/>
      <c r="V29" s="745">
        <v>80</v>
      </c>
      <c r="W29" s="745"/>
      <c r="X29" s="745"/>
      <c r="Y29" s="745"/>
      <c r="Z29" s="745"/>
      <c r="AA29" s="745">
        <v>1</v>
      </c>
      <c r="AB29" s="745"/>
      <c r="AC29" s="745"/>
      <c r="AD29" s="745"/>
      <c r="AE29" s="746"/>
      <c r="AF29" s="747">
        <v>1</v>
      </c>
      <c r="AG29" s="748"/>
      <c r="AH29" s="748"/>
      <c r="AI29" s="748"/>
      <c r="AJ29" s="749"/>
      <c r="AK29" s="815"/>
      <c r="AL29" s="816"/>
      <c r="AM29" s="816"/>
      <c r="AN29" s="816"/>
      <c r="AO29" s="816"/>
      <c r="AP29" s="816"/>
      <c r="AQ29" s="816"/>
      <c r="AR29" s="816"/>
      <c r="AS29" s="816"/>
      <c r="AT29" s="816"/>
      <c r="AU29" s="816"/>
      <c r="AV29" s="816"/>
      <c r="AW29" s="816"/>
      <c r="AX29" s="816"/>
      <c r="AY29" s="816"/>
      <c r="AZ29" s="817"/>
      <c r="BA29" s="817"/>
      <c r="BB29" s="817"/>
      <c r="BC29" s="817"/>
      <c r="BD29" s="817"/>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887</v>
      </c>
      <c r="R30" s="745"/>
      <c r="S30" s="745"/>
      <c r="T30" s="745"/>
      <c r="U30" s="745"/>
      <c r="V30" s="745">
        <v>915</v>
      </c>
      <c r="W30" s="745"/>
      <c r="X30" s="745"/>
      <c r="Y30" s="745"/>
      <c r="Z30" s="745"/>
      <c r="AA30" s="745">
        <v>-28</v>
      </c>
      <c r="AB30" s="745"/>
      <c r="AC30" s="745"/>
      <c r="AD30" s="745"/>
      <c r="AE30" s="746"/>
      <c r="AF30" s="747" t="s">
        <v>112</v>
      </c>
      <c r="AG30" s="748"/>
      <c r="AH30" s="748"/>
      <c r="AI30" s="748"/>
      <c r="AJ30" s="749"/>
      <c r="AK30" s="815"/>
      <c r="AL30" s="816"/>
      <c r="AM30" s="816"/>
      <c r="AN30" s="816"/>
      <c r="AO30" s="816"/>
      <c r="AP30" s="816">
        <v>1632</v>
      </c>
      <c r="AQ30" s="816"/>
      <c r="AR30" s="816"/>
      <c r="AS30" s="816"/>
      <c r="AT30" s="816"/>
      <c r="AU30" s="816"/>
      <c r="AV30" s="816"/>
      <c r="AW30" s="816"/>
      <c r="AX30" s="816"/>
      <c r="AY30" s="816"/>
      <c r="AZ30" s="817"/>
      <c r="BA30" s="817"/>
      <c r="BB30" s="817"/>
      <c r="BC30" s="817"/>
      <c r="BD30" s="817"/>
      <c r="BE30" s="813" t="s">
        <v>381</v>
      </c>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c r="C31" s="742"/>
      <c r="D31" s="742"/>
      <c r="E31" s="742"/>
      <c r="F31" s="742"/>
      <c r="G31" s="742"/>
      <c r="H31" s="742"/>
      <c r="I31" s="742"/>
      <c r="J31" s="742"/>
      <c r="K31" s="742"/>
      <c r="L31" s="742"/>
      <c r="M31" s="742"/>
      <c r="N31" s="742"/>
      <c r="O31" s="742"/>
      <c r="P31" s="743"/>
      <c r="Q31" s="744"/>
      <c r="R31" s="745"/>
      <c r="S31" s="745"/>
      <c r="T31" s="745"/>
      <c r="U31" s="745"/>
      <c r="V31" s="745"/>
      <c r="W31" s="745"/>
      <c r="X31" s="745"/>
      <c r="Y31" s="745"/>
      <c r="Z31" s="745"/>
      <c r="AA31" s="745"/>
      <c r="AB31" s="745"/>
      <c r="AC31" s="745"/>
      <c r="AD31" s="745"/>
      <c r="AE31" s="746"/>
      <c r="AF31" s="747"/>
      <c r="AG31" s="748"/>
      <c r="AH31" s="748"/>
      <c r="AI31" s="748"/>
      <c r="AJ31" s="749"/>
      <c r="AK31" s="815"/>
      <c r="AL31" s="816"/>
      <c r="AM31" s="816"/>
      <c r="AN31" s="816"/>
      <c r="AO31" s="816"/>
      <c r="AP31" s="816"/>
      <c r="AQ31" s="816"/>
      <c r="AR31" s="816"/>
      <c r="AS31" s="816"/>
      <c r="AT31" s="816"/>
      <c r="AU31" s="816"/>
      <c r="AV31" s="816"/>
      <c r="AW31" s="816"/>
      <c r="AX31" s="816"/>
      <c r="AY31" s="816"/>
      <c r="AZ31" s="817"/>
      <c r="BA31" s="817"/>
      <c r="BB31" s="817"/>
      <c r="BC31" s="817"/>
      <c r="BD31" s="817"/>
      <c r="BE31" s="813"/>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5"/>
      <c r="AL32" s="816"/>
      <c r="AM32" s="816"/>
      <c r="AN32" s="816"/>
      <c r="AO32" s="816"/>
      <c r="AP32" s="816"/>
      <c r="AQ32" s="816"/>
      <c r="AR32" s="816"/>
      <c r="AS32" s="816"/>
      <c r="AT32" s="816"/>
      <c r="AU32" s="816"/>
      <c r="AV32" s="816"/>
      <c r="AW32" s="816"/>
      <c r="AX32" s="816"/>
      <c r="AY32" s="816"/>
      <c r="AZ32" s="817"/>
      <c r="BA32" s="817"/>
      <c r="BB32" s="817"/>
      <c r="BC32" s="817"/>
      <c r="BD32" s="817"/>
      <c r="BE32" s="813"/>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5"/>
      <c r="AL33" s="816"/>
      <c r="AM33" s="816"/>
      <c r="AN33" s="816"/>
      <c r="AO33" s="816"/>
      <c r="AP33" s="816"/>
      <c r="AQ33" s="816"/>
      <c r="AR33" s="816"/>
      <c r="AS33" s="816"/>
      <c r="AT33" s="816"/>
      <c r="AU33" s="816"/>
      <c r="AV33" s="816"/>
      <c r="AW33" s="816"/>
      <c r="AX33" s="816"/>
      <c r="AY33" s="816"/>
      <c r="AZ33" s="817"/>
      <c r="BA33" s="817"/>
      <c r="BB33" s="817"/>
      <c r="BC33" s="817"/>
      <c r="BD33" s="817"/>
      <c r="BE33" s="813"/>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382</v>
      </c>
      <c r="BK62" s="791"/>
      <c r="BL62" s="791"/>
      <c r="BM62" s="791"/>
      <c r="BN62" s="792"/>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383</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f>SUM(AF28:AF62)</f>
        <v>-316</v>
      </c>
      <c r="AG63" s="827"/>
      <c r="AH63" s="827"/>
      <c r="AI63" s="827"/>
      <c r="AJ63" s="828"/>
      <c r="AK63" s="829"/>
      <c r="AL63" s="824"/>
      <c r="AM63" s="824"/>
      <c r="AN63" s="824"/>
      <c r="AO63" s="824"/>
      <c r="AP63" s="827">
        <f>SUM(AP30:AP62)</f>
        <v>1632</v>
      </c>
      <c r="AQ63" s="827"/>
      <c r="AR63" s="827"/>
      <c r="AS63" s="827"/>
      <c r="AT63" s="827"/>
      <c r="AU63" s="827"/>
      <c r="AV63" s="827"/>
      <c r="AW63" s="827"/>
      <c r="AX63" s="827"/>
      <c r="AY63" s="827"/>
      <c r="AZ63" s="831"/>
      <c r="BA63" s="831"/>
      <c r="BB63" s="831"/>
      <c r="BC63" s="831"/>
      <c r="BD63" s="831"/>
      <c r="BE63" s="832"/>
      <c r="BF63" s="832"/>
      <c r="BG63" s="832"/>
      <c r="BH63" s="832"/>
      <c r="BI63" s="833"/>
      <c r="BJ63" s="834">
        <v>-135</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385</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7" t="s">
        <v>373</v>
      </c>
      <c r="AG66" s="798"/>
      <c r="AH66" s="798"/>
      <c r="AI66" s="798"/>
      <c r="AJ66" s="838"/>
      <c r="AK66" s="703" t="s">
        <v>374</v>
      </c>
      <c r="AL66" s="727"/>
      <c r="AM66" s="727"/>
      <c r="AN66" s="727"/>
      <c r="AO66" s="728"/>
      <c r="AP66" s="703" t="s">
        <v>375</v>
      </c>
      <c r="AQ66" s="704"/>
      <c r="AR66" s="704"/>
      <c r="AS66" s="704"/>
      <c r="AT66" s="705"/>
      <c r="AU66" s="703" t="s">
        <v>386</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1"/>
      <c r="AH67" s="801"/>
      <c r="AI67" s="801"/>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x14ac:dyDescent="0.15">
      <c r="A68" s="209">
        <v>1</v>
      </c>
      <c r="B68" s="854" t="s">
        <v>527</v>
      </c>
      <c r="C68" s="855"/>
      <c r="D68" s="855"/>
      <c r="E68" s="855"/>
      <c r="F68" s="855"/>
      <c r="G68" s="855"/>
      <c r="H68" s="855"/>
      <c r="I68" s="855"/>
      <c r="J68" s="855"/>
      <c r="K68" s="855"/>
      <c r="L68" s="855"/>
      <c r="M68" s="855"/>
      <c r="N68" s="855"/>
      <c r="O68" s="855"/>
      <c r="P68" s="856"/>
      <c r="Q68" s="857">
        <v>2892</v>
      </c>
      <c r="R68" s="851"/>
      <c r="S68" s="851"/>
      <c r="T68" s="851"/>
      <c r="U68" s="851"/>
      <c r="V68" s="851">
        <v>2841</v>
      </c>
      <c r="W68" s="851"/>
      <c r="X68" s="851"/>
      <c r="Y68" s="851"/>
      <c r="Z68" s="851"/>
      <c r="AA68" s="851">
        <v>52</v>
      </c>
      <c r="AB68" s="851"/>
      <c r="AC68" s="851"/>
      <c r="AD68" s="851"/>
      <c r="AE68" s="851"/>
      <c r="AF68" s="851">
        <v>19</v>
      </c>
      <c r="AG68" s="851"/>
      <c r="AH68" s="851"/>
      <c r="AI68" s="851"/>
      <c r="AJ68" s="851"/>
      <c r="AK68" s="851">
        <v>11</v>
      </c>
      <c r="AL68" s="851"/>
      <c r="AM68" s="851"/>
      <c r="AN68" s="851"/>
      <c r="AO68" s="851"/>
      <c r="AP68" s="851">
        <v>350</v>
      </c>
      <c r="AQ68" s="851"/>
      <c r="AR68" s="851"/>
      <c r="AS68" s="851"/>
      <c r="AT68" s="851"/>
      <c r="AU68" s="851"/>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x14ac:dyDescent="0.15">
      <c r="A69" s="212">
        <v>2</v>
      </c>
      <c r="B69" s="858" t="s">
        <v>528</v>
      </c>
      <c r="C69" s="859"/>
      <c r="D69" s="859"/>
      <c r="E69" s="859"/>
      <c r="F69" s="859"/>
      <c r="G69" s="859"/>
      <c r="H69" s="859"/>
      <c r="I69" s="859"/>
      <c r="J69" s="859"/>
      <c r="K69" s="859"/>
      <c r="L69" s="859"/>
      <c r="M69" s="859"/>
      <c r="N69" s="859"/>
      <c r="O69" s="859"/>
      <c r="P69" s="860"/>
      <c r="Q69" s="861">
        <v>503</v>
      </c>
      <c r="R69" s="816"/>
      <c r="S69" s="816"/>
      <c r="T69" s="816"/>
      <c r="U69" s="816"/>
      <c r="V69" s="816">
        <v>377</v>
      </c>
      <c r="W69" s="816"/>
      <c r="X69" s="816"/>
      <c r="Y69" s="816"/>
      <c r="Z69" s="816"/>
      <c r="AA69" s="816">
        <v>126</v>
      </c>
      <c r="AB69" s="816"/>
      <c r="AC69" s="816"/>
      <c r="AD69" s="816"/>
      <c r="AE69" s="816"/>
      <c r="AF69" s="816">
        <v>31</v>
      </c>
      <c r="AG69" s="816"/>
      <c r="AH69" s="816"/>
      <c r="AI69" s="816"/>
      <c r="AJ69" s="816"/>
      <c r="AK69" s="816">
        <v>30</v>
      </c>
      <c r="AL69" s="816"/>
      <c r="AM69" s="816"/>
      <c r="AN69" s="816"/>
      <c r="AO69" s="816"/>
      <c r="AP69" s="816">
        <v>972</v>
      </c>
      <c r="AQ69" s="816"/>
      <c r="AR69" s="816"/>
      <c r="AS69" s="816"/>
      <c r="AT69" s="816"/>
      <c r="AU69" s="816"/>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x14ac:dyDescent="0.15">
      <c r="A70" s="212">
        <v>3</v>
      </c>
      <c r="B70" s="858" t="s">
        <v>529</v>
      </c>
      <c r="C70" s="859"/>
      <c r="D70" s="859"/>
      <c r="E70" s="859"/>
      <c r="F70" s="859"/>
      <c r="G70" s="859"/>
      <c r="H70" s="859"/>
      <c r="I70" s="859"/>
      <c r="J70" s="859"/>
      <c r="K70" s="859"/>
      <c r="L70" s="859"/>
      <c r="M70" s="859"/>
      <c r="N70" s="859"/>
      <c r="O70" s="859"/>
      <c r="P70" s="860"/>
      <c r="Q70" s="861">
        <v>1006</v>
      </c>
      <c r="R70" s="816"/>
      <c r="S70" s="816"/>
      <c r="T70" s="816"/>
      <c r="U70" s="816"/>
      <c r="V70" s="816">
        <v>999</v>
      </c>
      <c r="W70" s="816"/>
      <c r="X70" s="816"/>
      <c r="Y70" s="816"/>
      <c r="Z70" s="816"/>
      <c r="AA70" s="816">
        <v>7</v>
      </c>
      <c r="AB70" s="816"/>
      <c r="AC70" s="816"/>
      <c r="AD70" s="816"/>
      <c r="AE70" s="816"/>
      <c r="AF70" s="816">
        <v>7</v>
      </c>
      <c r="AG70" s="816"/>
      <c r="AH70" s="816"/>
      <c r="AI70" s="816"/>
      <c r="AJ70" s="816"/>
      <c r="AK70" s="816"/>
      <c r="AL70" s="816"/>
      <c r="AM70" s="816"/>
      <c r="AN70" s="816"/>
      <c r="AO70" s="816"/>
      <c r="AP70" s="816">
        <v>136</v>
      </c>
      <c r="AQ70" s="816"/>
      <c r="AR70" s="816"/>
      <c r="AS70" s="816"/>
      <c r="AT70" s="816"/>
      <c r="AU70" s="816"/>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x14ac:dyDescent="0.15">
      <c r="A71" s="212">
        <v>4</v>
      </c>
      <c r="B71" s="858" t="s">
        <v>530</v>
      </c>
      <c r="C71" s="859"/>
      <c r="D71" s="859"/>
      <c r="E71" s="859"/>
      <c r="F71" s="859"/>
      <c r="G71" s="859"/>
      <c r="H71" s="859"/>
      <c r="I71" s="859"/>
      <c r="J71" s="859"/>
      <c r="K71" s="859"/>
      <c r="L71" s="859"/>
      <c r="M71" s="859"/>
      <c r="N71" s="859"/>
      <c r="O71" s="859"/>
      <c r="P71" s="860"/>
      <c r="Q71" s="861">
        <v>15564</v>
      </c>
      <c r="R71" s="816"/>
      <c r="S71" s="816"/>
      <c r="T71" s="816"/>
      <c r="U71" s="816"/>
      <c r="V71" s="816">
        <v>14402</v>
      </c>
      <c r="W71" s="816"/>
      <c r="X71" s="816"/>
      <c r="Y71" s="816"/>
      <c r="Z71" s="816"/>
      <c r="AA71" s="816">
        <v>1162</v>
      </c>
      <c r="AB71" s="816"/>
      <c r="AC71" s="816"/>
      <c r="AD71" s="816"/>
      <c r="AE71" s="816"/>
      <c r="AF71" s="816">
        <v>1162</v>
      </c>
      <c r="AG71" s="816"/>
      <c r="AH71" s="816"/>
      <c r="AI71" s="816"/>
      <c r="AJ71" s="816"/>
      <c r="AK71" s="816"/>
      <c r="AL71" s="816"/>
      <c r="AM71" s="816"/>
      <c r="AN71" s="816"/>
      <c r="AO71" s="816"/>
      <c r="AP71" s="816"/>
      <c r="AQ71" s="816"/>
      <c r="AR71" s="816"/>
      <c r="AS71" s="816"/>
      <c r="AT71" s="816"/>
      <c r="AU71" s="816"/>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x14ac:dyDescent="0.15">
      <c r="A72" s="212">
        <v>5</v>
      </c>
      <c r="B72" s="858" t="s">
        <v>531</v>
      </c>
      <c r="C72" s="859"/>
      <c r="D72" s="859"/>
      <c r="E72" s="859"/>
      <c r="F72" s="859"/>
      <c r="G72" s="859"/>
      <c r="H72" s="859"/>
      <c r="I72" s="859"/>
      <c r="J72" s="859"/>
      <c r="K72" s="859"/>
      <c r="L72" s="859"/>
      <c r="M72" s="859"/>
      <c r="N72" s="859"/>
      <c r="O72" s="859"/>
      <c r="P72" s="860"/>
      <c r="Q72" s="861">
        <v>250</v>
      </c>
      <c r="R72" s="816"/>
      <c r="S72" s="816"/>
      <c r="T72" s="816"/>
      <c r="U72" s="816"/>
      <c r="V72" s="816">
        <v>239</v>
      </c>
      <c r="W72" s="816"/>
      <c r="X72" s="816"/>
      <c r="Y72" s="816"/>
      <c r="Z72" s="816"/>
      <c r="AA72" s="816">
        <v>11</v>
      </c>
      <c r="AB72" s="816"/>
      <c r="AC72" s="816"/>
      <c r="AD72" s="816"/>
      <c r="AE72" s="816"/>
      <c r="AF72" s="816">
        <v>11</v>
      </c>
      <c r="AG72" s="816"/>
      <c r="AH72" s="816"/>
      <c r="AI72" s="816"/>
      <c r="AJ72" s="816"/>
      <c r="AK72" s="816">
        <v>64</v>
      </c>
      <c r="AL72" s="816"/>
      <c r="AM72" s="816"/>
      <c r="AN72" s="816"/>
      <c r="AO72" s="816"/>
      <c r="AP72" s="816"/>
      <c r="AQ72" s="816"/>
      <c r="AR72" s="816"/>
      <c r="AS72" s="816"/>
      <c r="AT72" s="816"/>
      <c r="AU72" s="816"/>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x14ac:dyDescent="0.15">
      <c r="A73" s="212">
        <v>6</v>
      </c>
      <c r="B73" s="858" t="s">
        <v>532</v>
      </c>
      <c r="C73" s="859"/>
      <c r="D73" s="859"/>
      <c r="E73" s="859"/>
      <c r="F73" s="859"/>
      <c r="G73" s="859"/>
      <c r="H73" s="859"/>
      <c r="I73" s="859"/>
      <c r="J73" s="859"/>
      <c r="K73" s="859"/>
      <c r="L73" s="859"/>
      <c r="M73" s="859"/>
      <c r="N73" s="859"/>
      <c r="O73" s="859"/>
      <c r="P73" s="860"/>
      <c r="Q73" s="861">
        <v>14</v>
      </c>
      <c r="R73" s="816"/>
      <c r="S73" s="816"/>
      <c r="T73" s="816"/>
      <c r="U73" s="816"/>
      <c r="V73" s="816">
        <v>11</v>
      </c>
      <c r="W73" s="816"/>
      <c r="X73" s="816"/>
      <c r="Y73" s="816"/>
      <c r="Z73" s="816"/>
      <c r="AA73" s="816">
        <v>3</v>
      </c>
      <c r="AB73" s="816"/>
      <c r="AC73" s="816"/>
      <c r="AD73" s="816"/>
      <c r="AE73" s="816"/>
      <c r="AF73" s="816">
        <v>3</v>
      </c>
      <c r="AG73" s="816"/>
      <c r="AH73" s="816"/>
      <c r="AI73" s="816"/>
      <c r="AJ73" s="816"/>
      <c r="AK73" s="816"/>
      <c r="AL73" s="816"/>
      <c r="AM73" s="816"/>
      <c r="AN73" s="816"/>
      <c r="AO73" s="816"/>
      <c r="AP73" s="816"/>
      <c r="AQ73" s="816"/>
      <c r="AR73" s="816"/>
      <c r="AS73" s="816"/>
      <c r="AT73" s="816"/>
      <c r="AU73" s="816"/>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x14ac:dyDescent="0.15">
      <c r="A74" s="212">
        <v>7</v>
      </c>
      <c r="B74" s="858" t="s">
        <v>533</v>
      </c>
      <c r="C74" s="859"/>
      <c r="D74" s="859"/>
      <c r="E74" s="859"/>
      <c r="F74" s="859"/>
      <c r="G74" s="859"/>
      <c r="H74" s="859"/>
      <c r="I74" s="859"/>
      <c r="J74" s="859"/>
      <c r="K74" s="859"/>
      <c r="L74" s="859"/>
      <c r="M74" s="859"/>
      <c r="N74" s="859"/>
      <c r="O74" s="859"/>
      <c r="P74" s="860"/>
      <c r="Q74" s="861">
        <v>918</v>
      </c>
      <c r="R74" s="816"/>
      <c r="S74" s="816"/>
      <c r="T74" s="816"/>
      <c r="U74" s="816"/>
      <c r="V74" s="816">
        <v>885</v>
      </c>
      <c r="W74" s="816"/>
      <c r="X74" s="816"/>
      <c r="Y74" s="816"/>
      <c r="Z74" s="816"/>
      <c r="AA74" s="816">
        <v>33</v>
      </c>
      <c r="AB74" s="816"/>
      <c r="AC74" s="816"/>
      <c r="AD74" s="816"/>
      <c r="AE74" s="816"/>
      <c r="AF74" s="816">
        <v>33</v>
      </c>
      <c r="AG74" s="816"/>
      <c r="AH74" s="816"/>
      <c r="AI74" s="816"/>
      <c r="AJ74" s="816"/>
      <c r="AK74" s="816"/>
      <c r="AL74" s="816"/>
      <c r="AM74" s="816"/>
      <c r="AN74" s="816"/>
      <c r="AO74" s="816"/>
      <c r="AP74" s="816"/>
      <c r="AQ74" s="816"/>
      <c r="AR74" s="816"/>
      <c r="AS74" s="816"/>
      <c r="AT74" s="816"/>
      <c r="AU74" s="816"/>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x14ac:dyDescent="0.15">
      <c r="A75" s="212">
        <v>8</v>
      </c>
      <c r="B75" s="858" t="s">
        <v>534</v>
      </c>
      <c r="C75" s="859"/>
      <c r="D75" s="859"/>
      <c r="E75" s="859"/>
      <c r="F75" s="859"/>
      <c r="G75" s="859"/>
      <c r="H75" s="859"/>
      <c r="I75" s="859"/>
      <c r="J75" s="859"/>
      <c r="K75" s="859"/>
      <c r="L75" s="859"/>
      <c r="M75" s="859"/>
      <c r="N75" s="859"/>
      <c r="O75" s="859"/>
      <c r="P75" s="860"/>
      <c r="Q75" s="864">
        <v>27127</v>
      </c>
      <c r="R75" s="865"/>
      <c r="S75" s="865"/>
      <c r="T75" s="865"/>
      <c r="U75" s="815"/>
      <c r="V75" s="866">
        <v>26257</v>
      </c>
      <c r="W75" s="865"/>
      <c r="X75" s="865"/>
      <c r="Y75" s="865"/>
      <c r="Z75" s="815"/>
      <c r="AA75" s="866">
        <v>870</v>
      </c>
      <c r="AB75" s="865"/>
      <c r="AC75" s="865"/>
      <c r="AD75" s="865"/>
      <c r="AE75" s="815"/>
      <c r="AF75" s="866">
        <v>870</v>
      </c>
      <c r="AG75" s="865"/>
      <c r="AH75" s="865"/>
      <c r="AI75" s="865"/>
      <c r="AJ75" s="815"/>
      <c r="AK75" s="866"/>
      <c r="AL75" s="865"/>
      <c r="AM75" s="865"/>
      <c r="AN75" s="865"/>
      <c r="AO75" s="815"/>
      <c r="AP75" s="866"/>
      <c r="AQ75" s="865"/>
      <c r="AR75" s="865"/>
      <c r="AS75" s="865"/>
      <c r="AT75" s="815"/>
      <c r="AU75" s="866"/>
      <c r="AV75" s="865"/>
      <c r="AW75" s="865"/>
      <c r="AX75" s="865"/>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x14ac:dyDescent="0.15">
      <c r="A76" s="212">
        <v>9</v>
      </c>
      <c r="B76" s="858" t="s">
        <v>535</v>
      </c>
      <c r="C76" s="859"/>
      <c r="D76" s="859"/>
      <c r="E76" s="859"/>
      <c r="F76" s="859"/>
      <c r="G76" s="859"/>
      <c r="H76" s="859"/>
      <c r="I76" s="859"/>
      <c r="J76" s="859"/>
      <c r="K76" s="859"/>
      <c r="L76" s="859"/>
      <c r="M76" s="859"/>
      <c r="N76" s="859"/>
      <c r="O76" s="859"/>
      <c r="P76" s="860"/>
      <c r="Q76" s="864">
        <v>257</v>
      </c>
      <c r="R76" s="865"/>
      <c r="S76" s="865"/>
      <c r="T76" s="865"/>
      <c r="U76" s="815"/>
      <c r="V76" s="866">
        <v>240</v>
      </c>
      <c r="W76" s="865"/>
      <c r="X76" s="865"/>
      <c r="Y76" s="865"/>
      <c r="Z76" s="815"/>
      <c r="AA76" s="866">
        <v>17</v>
      </c>
      <c r="AB76" s="865"/>
      <c r="AC76" s="865"/>
      <c r="AD76" s="865"/>
      <c r="AE76" s="815"/>
      <c r="AF76" s="866">
        <v>17</v>
      </c>
      <c r="AG76" s="865"/>
      <c r="AH76" s="865"/>
      <c r="AI76" s="865"/>
      <c r="AJ76" s="815"/>
      <c r="AK76" s="866"/>
      <c r="AL76" s="865"/>
      <c r="AM76" s="865"/>
      <c r="AN76" s="865"/>
      <c r="AO76" s="815"/>
      <c r="AP76" s="866"/>
      <c r="AQ76" s="865"/>
      <c r="AR76" s="865"/>
      <c r="AS76" s="865"/>
      <c r="AT76" s="815"/>
      <c r="AU76" s="866"/>
      <c r="AV76" s="865"/>
      <c r="AW76" s="865"/>
      <c r="AX76" s="865"/>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x14ac:dyDescent="0.15">
      <c r="A77" s="212">
        <v>10</v>
      </c>
      <c r="B77" s="858" t="s">
        <v>536</v>
      </c>
      <c r="C77" s="859"/>
      <c r="D77" s="859"/>
      <c r="E77" s="859"/>
      <c r="F77" s="859"/>
      <c r="G77" s="859"/>
      <c r="H77" s="859"/>
      <c r="I77" s="859"/>
      <c r="J77" s="859"/>
      <c r="K77" s="859"/>
      <c r="L77" s="859"/>
      <c r="M77" s="859"/>
      <c r="N77" s="859"/>
      <c r="O77" s="859"/>
      <c r="P77" s="860"/>
      <c r="Q77" s="864">
        <v>131418</v>
      </c>
      <c r="R77" s="865"/>
      <c r="S77" s="865"/>
      <c r="T77" s="865"/>
      <c r="U77" s="815"/>
      <c r="V77" s="866">
        <v>127699</v>
      </c>
      <c r="W77" s="865"/>
      <c r="X77" s="865"/>
      <c r="Y77" s="865"/>
      <c r="Z77" s="815"/>
      <c r="AA77" s="866">
        <v>3719</v>
      </c>
      <c r="AB77" s="865"/>
      <c r="AC77" s="865"/>
      <c r="AD77" s="865"/>
      <c r="AE77" s="815"/>
      <c r="AF77" s="866">
        <v>3719</v>
      </c>
      <c r="AG77" s="865"/>
      <c r="AH77" s="865"/>
      <c r="AI77" s="865"/>
      <c r="AJ77" s="815"/>
      <c r="AK77" s="866">
        <v>18</v>
      </c>
      <c r="AL77" s="865"/>
      <c r="AM77" s="865"/>
      <c r="AN77" s="865"/>
      <c r="AO77" s="815"/>
      <c r="AP77" s="866"/>
      <c r="AQ77" s="865"/>
      <c r="AR77" s="865"/>
      <c r="AS77" s="865"/>
      <c r="AT77" s="815"/>
      <c r="AU77" s="866"/>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x14ac:dyDescent="0.15">
      <c r="A78" s="212">
        <v>11</v>
      </c>
      <c r="B78" s="858"/>
      <c r="C78" s="859"/>
      <c r="D78" s="859"/>
      <c r="E78" s="859"/>
      <c r="F78" s="859"/>
      <c r="G78" s="859"/>
      <c r="H78" s="859"/>
      <c r="I78" s="859"/>
      <c r="J78" s="859"/>
      <c r="K78" s="859"/>
      <c r="L78" s="859"/>
      <c r="M78" s="859"/>
      <c r="N78" s="859"/>
      <c r="O78" s="859"/>
      <c r="P78" s="860"/>
      <c r="Q78" s="861"/>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x14ac:dyDescent="0.15">
      <c r="A79" s="212">
        <v>12</v>
      </c>
      <c r="B79" s="858"/>
      <c r="C79" s="859"/>
      <c r="D79" s="859"/>
      <c r="E79" s="859"/>
      <c r="F79" s="859"/>
      <c r="G79" s="859"/>
      <c r="H79" s="859"/>
      <c r="I79" s="859"/>
      <c r="J79" s="859"/>
      <c r="K79" s="859"/>
      <c r="L79" s="859"/>
      <c r="M79" s="859"/>
      <c r="N79" s="859"/>
      <c r="O79" s="859"/>
      <c r="P79" s="860"/>
      <c r="Q79" s="861"/>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x14ac:dyDescent="0.15">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x14ac:dyDescent="0.15">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x14ac:dyDescent="0.15">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x14ac:dyDescent="0.15">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x14ac:dyDescent="0.15">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x14ac:dyDescent="0.15">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x14ac:dyDescent="0.15">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x14ac:dyDescent="0.15">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x14ac:dyDescent="0.2">
      <c r="A88" s="215" t="s">
        <v>366</v>
      </c>
      <c r="B88" s="776" t="s">
        <v>387</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f>SUM(AF68:AF87)</f>
        <v>5872</v>
      </c>
      <c r="AG88" s="827"/>
      <c r="AH88" s="827"/>
      <c r="AI88" s="827"/>
      <c r="AJ88" s="827"/>
      <c r="AK88" s="824"/>
      <c r="AL88" s="824"/>
      <c r="AM88" s="824"/>
      <c r="AN88" s="824"/>
      <c r="AO88" s="824"/>
      <c r="AP88" s="827">
        <f>SUM(AP68:AP87)</f>
        <v>1458</v>
      </c>
      <c r="AQ88" s="827"/>
      <c r="AR88" s="827"/>
      <c r="AS88" s="827"/>
      <c r="AT88" s="827"/>
      <c r="AU88" s="827">
        <f>SUM(AU68:AU87)</f>
        <v>0</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388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5"/>
      <c r="CT102" s="835"/>
      <c r="CU102" s="835"/>
      <c r="CV102" s="878"/>
      <c r="CW102" s="877"/>
      <c r="CX102" s="835"/>
      <c r="CY102" s="835"/>
      <c r="CZ102" s="835"/>
      <c r="DA102" s="878"/>
      <c r="DB102" s="877"/>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389</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390</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8" t="s">
        <v>393</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394</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x14ac:dyDescent="0.15">
      <c r="A109" s="901" t="s">
        <v>395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396</v>
      </c>
      <c r="AB109" s="880"/>
      <c r="AC109" s="880"/>
      <c r="AD109" s="880"/>
      <c r="AE109" s="881"/>
      <c r="AF109" s="879" t="s">
        <v>286</v>
      </c>
      <c r="AG109" s="880"/>
      <c r="AH109" s="880"/>
      <c r="AI109" s="880"/>
      <c r="AJ109" s="881"/>
      <c r="AK109" s="879" t="s">
        <v>285</v>
      </c>
      <c r="AL109" s="880"/>
      <c r="AM109" s="880"/>
      <c r="AN109" s="880"/>
      <c r="AO109" s="881"/>
      <c r="AP109" s="879" t="s">
        <v>397</v>
      </c>
      <c r="AQ109" s="880"/>
      <c r="AR109" s="880"/>
      <c r="AS109" s="880"/>
      <c r="AT109" s="882"/>
      <c r="AU109" s="901" t="s">
        <v>395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396</v>
      </c>
      <c r="BR109" s="880"/>
      <c r="BS109" s="880"/>
      <c r="BT109" s="880"/>
      <c r="BU109" s="881"/>
      <c r="BV109" s="879" t="s">
        <v>286</v>
      </c>
      <c r="BW109" s="880"/>
      <c r="BX109" s="880"/>
      <c r="BY109" s="880"/>
      <c r="BZ109" s="881"/>
      <c r="CA109" s="879" t="s">
        <v>285</v>
      </c>
      <c r="CB109" s="880"/>
      <c r="CC109" s="880"/>
      <c r="CD109" s="880"/>
      <c r="CE109" s="881"/>
      <c r="CF109" s="902" t="s">
        <v>397</v>
      </c>
      <c r="CG109" s="902"/>
      <c r="CH109" s="902"/>
      <c r="CI109" s="902"/>
      <c r="CJ109" s="902"/>
      <c r="CK109" s="879" t="s">
        <v>398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396</v>
      </c>
      <c r="DH109" s="880"/>
      <c r="DI109" s="880"/>
      <c r="DJ109" s="880"/>
      <c r="DK109" s="881"/>
      <c r="DL109" s="879" t="s">
        <v>286</v>
      </c>
      <c r="DM109" s="880"/>
      <c r="DN109" s="880"/>
      <c r="DO109" s="880"/>
      <c r="DP109" s="881"/>
      <c r="DQ109" s="879" t="s">
        <v>285</v>
      </c>
      <c r="DR109" s="880"/>
      <c r="DS109" s="880"/>
      <c r="DT109" s="880"/>
      <c r="DU109" s="881"/>
      <c r="DV109" s="879" t="s">
        <v>397</v>
      </c>
      <c r="DW109" s="880"/>
      <c r="DX109" s="880"/>
      <c r="DY109" s="880"/>
      <c r="DZ109" s="882"/>
    </row>
    <row r="110" spans="1:131" s="197" customFormat="1" ht="26.25" customHeight="1" x14ac:dyDescent="0.15">
      <c r="A110" s="883" t="s">
        <v>399</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561700</v>
      </c>
      <c r="AB110" s="887"/>
      <c r="AC110" s="887"/>
      <c r="AD110" s="887"/>
      <c r="AE110" s="888"/>
      <c r="AF110" s="889">
        <v>571432</v>
      </c>
      <c r="AG110" s="887"/>
      <c r="AH110" s="887"/>
      <c r="AI110" s="887"/>
      <c r="AJ110" s="888"/>
      <c r="AK110" s="889">
        <v>548951</v>
      </c>
      <c r="AL110" s="887"/>
      <c r="AM110" s="887"/>
      <c r="AN110" s="887"/>
      <c r="AO110" s="888"/>
      <c r="AP110" s="890">
        <v>20.2</v>
      </c>
      <c r="AQ110" s="891"/>
      <c r="AR110" s="891"/>
      <c r="AS110" s="891"/>
      <c r="AT110" s="892"/>
      <c r="AU110" s="893" t="s">
        <v>61</v>
      </c>
      <c r="AV110" s="894"/>
      <c r="AW110" s="894"/>
      <c r="AX110" s="894"/>
      <c r="AY110" s="895"/>
      <c r="AZ110" s="937" t="s">
        <v>400</v>
      </c>
      <c r="BA110" s="884"/>
      <c r="BB110" s="884"/>
      <c r="BC110" s="884"/>
      <c r="BD110" s="884"/>
      <c r="BE110" s="884"/>
      <c r="BF110" s="884"/>
      <c r="BG110" s="884"/>
      <c r="BH110" s="884"/>
      <c r="BI110" s="884"/>
      <c r="BJ110" s="884"/>
      <c r="BK110" s="884"/>
      <c r="BL110" s="884"/>
      <c r="BM110" s="884"/>
      <c r="BN110" s="884"/>
      <c r="BO110" s="884"/>
      <c r="BP110" s="885"/>
      <c r="BQ110" s="923">
        <v>3763785</v>
      </c>
      <c r="BR110" s="924"/>
      <c r="BS110" s="924"/>
      <c r="BT110" s="924"/>
      <c r="BU110" s="924"/>
      <c r="BV110" s="924">
        <v>3549801</v>
      </c>
      <c r="BW110" s="924"/>
      <c r="BX110" s="924"/>
      <c r="BY110" s="924"/>
      <c r="BZ110" s="924"/>
      <c r="CA110" s="924">
        <v>3407316</v>
      </c>
      <c r="CB110" s="924"/>
      <c r="CC110" s="924"/>
      <c r="CD110" s="924"/>
      <c r="CE110" s="924"/>
      <c r="CF110" s="938">
        <v>125.3</v>
      </c>
      <c r="CG110" s="939"/>
      <c r="CH110" s="939"/>
      <c r="CI110" s="939"/>
      <c r="CJ110" s="939"/>
      <c r="CK110" s="940" t="s">
        <v>401</v>
      </c>
      <c r="CL110" s="941"/>
      <c r="CM110" s="920" t="s">
        <v>402</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112</v>
      </c>
      <c r="DH110" s="924"/>
      <c r="DI110" s="924"/>
      <c r="DJ110" s="924"/>
      <c r="DK110" s="924"/>
      <c r="DL110" s="924" t="s">
        <v>112</v>
      </c>
      <c r="DM110" s="924"/>
      <c r="DN110" s="924"/>
      <c r="DO110" s="924"/>
      <c r="DP110" s="924"/>
      <c r="DQ110" s="924" t="s">
        <v>112</v>
      </c>
      <c r="DR110" s="924"/>
      <c r="DS110" s="924"/>
      <c r="DT110" s="924"/>
      <c r="DU110" s="924"/>
      <c r="DV110" s="925" t="s">
        <v>112</v>
      </c>
      <c r="DW110" s="925"/>
      <c r="DX110" s="925"/>
      <c r="DY110" s="925"/>
      <c r="DZ110" s="926"/>
    </row>
    <row r="111" spans="1:131" s="197" customFormat="1" ht="26.25" customHeight="1" x14ac:dyDescent="0.15">
      <c r="A111" s="927" t="s">
        <v>403</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112</v>
      </c>
      <c r="AB111" s="931"/>
      <c r="AC111" s="931"/>
      <c r="AD111" s="931"/>
      <c r="AE111" s="932"/>
      <c r="AF111" s="933" t="s">
        <v>112</v>
      </c>
      <c r="AG111" s="931"/>
      <c r="AH111" s="931"/>
      <c r="AI111" s="931"/>
      <c r="AJ111" s="932"/>
      <c r="AK111" s="933" t="s">
        <v>112</v>
      </c>
      <c r="AL111" s="931"/>
      <c r="AM111" s="931"/>
      <c r="AN111" s="931"/>
      <c r="AO111" s="932"/>
      <c r="AP111" s="934" t="s">
        <v>112</v>
      </c>
      <c r="AQ111" s="935"/>
      <c r="AR111" s="935"/>
      <c r="AS111" s="935"/>
      <c r="AT111" s="936"/>
      <c r="AU111" s="896"/>
      <c r="AV111" s="897"/>
      <c r="AW111" s="897"/>
      <c r="AX111" s="897"/>
      <c r="AY111" s="898"/>
      <c r="AZ111" s="946" t="s">
        <v>404</v>
      </c>
      <c r="BA111" s="947"/>
      <c r="BB111" s="947"/>
      <c r="BC111" s="947"/>
      <c r="BD111" s="947"/>
      <c r="BE111" s="947"/>
      <c r="BF111" s="947"/>
      <c r="BG111" s="947"/>
      <c r="BH111" s="947"/>
      <c r="BI111" s="947"/>
      <c r="BJ111" s="947"/>
      <c r="BK111" s="947"/>
      <c r="BL111" s="947"/>
      <c r="BM111" s="947"/>
      <c r="BN111" s="947"/>
      <c r="BO111" s="947"/>
      <c r="BP111" s="948"/>
      <c r="BQ111" s="916">
        <v>137304</v>
      </c>
      <c r="BR111" s="917"/>
      <c r="BS111" s="917"/>
      <c r="BT111" s="917"/>
      <c r="BU111" s="917"/>
      <c r="BV111" s="917">
        <v>125862</v>
      </c>
      <c r="BW111" s="917"/>
      <c r="BX111" s="917"/>
      <c r="BY111" s="917"/>
      <c r="BZ111" s="917"/>
      <c r="CA111" s="917">
        <v>114420</v>
      </c>
      <c r="CB111" s="917"/>
      <c r="CC111" s="917"/>
      <c r="CD111" s="917"/>
      <c r="CE111" s="917"/>
      <c r="CF111" s="911">
        <v>4.2</v>
      </c>
      <c r="CG111" s="912"/>
      <c r="CH111" s="912"/>
      <c r="CI111" s="912"/>
      <c r="CJ111" s="912"/>
      <c r="CK111" s="942"/>
      <c r="CL111" s="943"/>
      <c r="CM111" s="913" t="s">
        <v>405</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112</v>
      </c>
      <c r="DH111" s="917"/>
      <c r="DI111" s="917"/>
      <c r="DJ111" s="917"/>
      <c r="DK111" s="917"/>
      <c r="DL111" s="917" t="s">
        <v>112</v>
      </c>
      <c r="DM111" s="917"/>
      <c r="DN111" s="917"/>
      <c r="DO111" s="917"/>
      <c r="DP111" s="917"/>
      <c r="DQ111" s="917" t="s">
        <v>112</v>
      </c>
      <c r="DR111" s="917"/>
      <c r="DS111" s="917"/>
      <c r="DT111" s="917"/>
      <c r="DU111" s="917"/>
      <c r="DV111" s="918" t="s">
        <v>112</v>
      </c>
      <c r="DW111" s="918"/>
      <c r="DX111" s="918"/>
      <c r="DY111" s="918"/>
      <c r="DZ111" s="919"/>
    </row>
    <row r="112" spans="1:131" s="197" customFormat="1" ht="26.25" customHeight="1" x14ac:dyDescent="0.15">
      <c r="A112" s="949" t="s">
        <v>406</v>
      </c>
      <c r="B112" s="950"/>
      <c r="C112" s="947" t="s">
        <v>407</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112</v>
      </c>
      <c r="AB112" s="956"/>
      <c r="AC112" s="956"/>
      <c r="AD112" s="956"/>
      <c r="AE112" s="957"/>
      <c r="AF112" s="958" t="s">
        <v>112</v>
      </c>
      <c r="AG112" s="956"/>
      <c r="AH112" s="956"/>
      <c r="AI112" s="956"/>
      <c r="AJ112" s="957"/>
      <c r="AK112" s="958" t="s">
        <v>112</v>
      </c>
      <c r="AL112" s="956"/>
      <c r="AM112" s="956"/>
      <c r="AN112" s="956"/>
      <c r="AO112" s="957"/>
      <c r="AP112" s="959" t="s">
        <v>112</v>
      </c>
      <c r="AQ112" s="960"/>
      <c r="AR112" s="960"/>
      <c r="AS112" s="960"/>
      <c r="AT112" s="961"/>
      <c r="AU112" s="896"/>
      <c r="AV112" s="897"/>
      <c r="AW112" s="897"/>
      <c r="AX112" s="897"/>
      <c r="AY112" s="898"/>
      <c r="AZ112" s="946" t="s">
        <v>408</v>
      </c>
      <c r="BA112" s="947"/>
      <c r="BB112" s="947"/>
      <c r="BC112" s="947"/>
      <c r="BD112" s="947"/>
      <c r="BE112" s="947"/>
      <c r="BF112" s="947"/>
      <c r="BG112" s="947"/>
      <c r="BH112" s="947"/>
      <c r="BI112" s="947"/>
      <c r="BJ112" s="947"/>
      <c r="BK112" s="947"/>
      <c r="BL112" s="947"/>
      <c r="BM112" s="947"/>
      <c r="BN112" s="947"/>
      <c r="BO112" s="947"/>
      <c r="BP112" s="948"/>
      <c r="BQ112" s="916">
        <v>624307</v>
      </c>
      <c r="BR112" s="917"/>
      <c r="BS112" s="917"/>
      <c r="BT112" s="917"/>
      <c r="BU112" s="917"/>
      <c r="BV112" s="917">
        <v>529423</v>
      </c>
      <c r="BW112" s="917"/>
      <c r="BX112" s="917"/>
      <c r="BY112" s="917"/>
      <c r="BZ112" s="917"/>
      <c r="CA112" s="917">
        <v>587202</v>
      </c>
      <c r="CB112" s="917"/>
      <c r="CC112" s="917"/>
      <c r="CD112" s="917"/>
      <c r="CE112" s="917"/>
      <c r="CF112" s="911">
        <v>21.6</v>
      </c>
      <c r="CG112" s="912"/>
      <c r="CH112" s="912"/>
      <c r="CI112" s="912"/>
      <c r="CJ112" s="912"/>
      <c r="CK112" s="942"/>
      <c r="CL112" s="943"/>
      <c r="CM112" s="913" t="s">
        <v>409</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v>137304</v>
      </c>
      <c r="DH112" s="917"/>
      <c r="DI112" s="917"/>
      <c r="DJ112" s="917"/>
      <c r="DK112" s="917"/>
      <c r="DL112" s="917">
        <v>125862</v>
      </c>
      <c r="DM112" s="917"/>
      <c r="DN112" s="917"/>
      <c r="DO112" s="917"/>
      <c r="DP112" s="917"/>
      <c r="DQ112" s="917">
        <v>114420</v>
      </c>
      <c r="DR112" s="917"/>
      <c r="DS112" s="917"/>
      <c r="DT112" s="917"/>
      <c r="DU112" s="917"/>
      <c r="DV112" s="918">
        <v>4.2</v>
      </c>
      <c r="DW112" s="918"/>
      <c r="DX112" s="918"/>
      <c r="DY112" s="918"/>
      <c r="DZ112" s="919"/>
    </row>
    <row r="113" spans="1:130" s="197" customFormat="1" ht="26.25" customHeight="1" x14ac:dyDescent="0.15">
      <c r="A113" s="951"/>
      <c r="B113" s="952"/>
      <c r="C113" s="947" t="s">
        <v>410</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19000</v>
      </c>
      <c r="AB113" s="931"/>
      <c r="AC113" s="931"/>
      <c r="AD113" s="931"/>
      <c r="AE113" s="932"/>
      <c r="AF113" s="933">
        <v>22700</v>
      </c>
      <c r="AG113" s="931"/>
      <c r="AH113" s="931"/>
      <c r="AI113" s="931"/>
      <c r="AJ113" s="932"/>
      <c r="AK113" s="933">
        <v>22600</v>
      </c>
      <c r="AL113" s="931"/>
      <c r="AM113" s="931"/>
      <c r="AN113" s="931"/>
      <c r="AO113" s="932"/>
      <c r="AP113" s="934">
        <v>0.8</v>
      </c>
      <c r="AQ113" s="935"/>
      <c r="AR113" s="935"/>
      <c r="AS113" s="935"/>
      <c r="AT113" s="936"/>
      <c r="AU113" s="896"/>
      <c r="AV113" s="897"/>
      <c r="AW113" s="897"/>
      <c r="AX113" s="897"/>
      <c r="AY113" s="898"/>
      <c r="AZ113" s="946" t="s">
        <v>411</v>
      </c>
      <c r="BA113" s="947"/>
      <c r="BB113" s="947"/>
      <c r="BC113" s="947"/>
      <c r="BD113" s="947"/>
      <c r="BE113" s="947"/>
      <c r="BF113" s="947"/>
      <c r="BG113" s="947"/>
      <c r="BH113" s="947"/>
      <c r="BI113" s="947"/>
      <c r="BJ113" s="947"/>
      <c r="BK113" s="947"/>
      <c r="BL113" s="947"/>
      <c r="BM113" s="947"/>
      <c r="BN113" s="947"/>
      <c r="BO113" s="947"/>
      <c r="BP113" s="948"/>
      <c r="BQ113" s="916">
        <v>541445</v>
      </c>
      <c r="BR113" s="917"/>
      <c r="BS113" s="917"/>
      <c r="BT113" s="917"/>
      <c r="BU113" s="917"/>
      <c r="BV113" s="917">
        <v>504222</v>
      </c>
      <c r="BW113" s="917"/>
      <c r="BX113" s="917"/>
      <c r="BY113" s="917"/>
      <c r="BZ113" s="917"/>
      <c r="CA113" s="917">
        <v>505380</v>
      </c>
      <c r="CB113" s="917"/>
      <c r="CC113" s="917"/>
      <c r="CD113" s="917"/>
      <c r="CE113" s="917"/>
      <c r="CF113" s="911">
        <v>18.600000000000001</v>
      </c>
      <c r="CG113" s="912"/>
      <c r="CH113" s="912"/>
      <c r="CI113" s="912"/>
      <c r="CJ113" s="912"/>
      <c r="CK113" s="942"/>
      <c r="CL113" s="943"/>
      <c r="CM113" s="913" t="s">
        <v>412</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112</v>
      </c>
      <c r="DH113" s="956"/>
      <c r="DI113" s="956"/>
      <c r="DJ113" s="956"/>
      <c r="DK113" s="957"/>
      <c r="DL113" s="958" t="s">
        <v>112</v>
      </c>
      <c r="DM113" s="956"/>
      <c r="DN113" s="956"/>
      <c r="DO113" s="956"/>
      <c r="DP113" s="957"/>
      <c r="DQ113" s="958" t="s">
        <v>112</v>
      </c>
      <c r="DR113" s="956"/>
      <c r="DS113" s="956"/>
      <c r="DT113" s="956"/>
      <c r="DU113" s="957"/>
      <c r="DV113" s="959" t="s">
        <v>112</v>
      </c>
      <c r="DW113" s="960"/>
      <c r="DX113" s="960"/>
      <c r="DY113" s="960"/>
      <c r="DZ113" s="961"/>
    </row>
    <row r="114" spans="1:130" s="197" customFormat="1" ht="26.25" customHeight="1" x14ac:dyDescent="0.15">
      <c r="A114" s="951"/>
      <c r="B114" s="952"/>
      <c r="C114" s="947" t="s">
        <v>413</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57498</v>
      </c>
      <c r="AB114" s="956"/>
      <c r="AC114" s="956"/>
      <c r="AD114" s="956"/>
      <c r="AE114" s="957"/>
      <c r="AF114" s="958">
        <v>49837</v>
      </c>
      <c r="AG114" s="956"/>
      <c r="AH114" s="956"/>
      <c r="AI114" s="956"/>
      <c r="AJ114" s="957"/>
      <c r="AK114" s="958">
        <v>61614</v>
      </c>
      <c r="AL114" s="956"/>
      <c r="AM114" s="956"/>
      <c r="AN114" s="956"/>
      <c r="AO114" s="957"/>
      <c r="AP114" s="959">
        <v>2.2999999999999998</v>
      </c>
      <c r="AQ114" s="960"/>
      <c r="AR114" s="960"/>
      <c r="AS114" s="960"/>
      <c r="AT114" s="961"/>
      <c r="AU114" s="896"/>
      <c r="AV114" s="897"/>
      <c r="AW114" s="897"/>
      <c r="AX114" s="897"/>
      <c r="AY114" s="898"/>
      <c r="AZ114" s="946" t="s">
        <v>414</v>
      </c>
      <c r="BA114" s="947"/>
      <c r="BB114" s="947"/>
      <c r="BC114" s="947"/>
      <c r="BD114" s="947"/>
      <c r="BE114" s="947"/>
      <c r="BF114" s="947"/>
      <c r="BG114" s="947"/>
      <c r="BH114" s="947"/>
      <c r="BI114" s="947"/>
      <c r="BJ114" s="947"/>
      <c r="BK114" s="947"/>
      <c r="BL114" s="947"/>
      <c r="BM114" s="947"/>
      <c r="BN114" s="947"/>
      <c r="BO114" s="947"/>
      <c r="BP114" s="948"/>
      <c r="BQ114" s="916">
        <v>801805</v>
      </c>
      <c r="BR114" s="917"/>
      <c r="BS114" s="917"/>
      <c r="BT114" s="917"/>
      <c r="BU114" s="917"/>
      <c r="BV114" s="917">
        <v>792238</v>
      </c>
      <c r="BW114" s="917"/>
      <c r="BX114" s="917"/>
      <c r="BY114" s="917"/>
      <c r="BZ114" s="917"/>
      <c r="CA114" s="917">
        <v>538883</v>
      </c>
      <c r="CB114" s="917"/>
      <c r="CC114" s="917"/>
      <c r="CD114" s="917"/>
      <c r="CE114" s="917"/>
      <c r="CF114" s="911">
        <v>19.8</v>
      </c>
      <c r="CG114" s="912"/>
      <c r="CH114" s="912"/>
      <c r="CI114" s="912"/>
      <c r="CJ114" s="912"/>
      <c r="CK114" s="942"/>
      <c r="CL114" s="943"/>
      <c r="CM114" s="913" t="s">
        <v>415</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112</v>
      </c>
      <c r="DH114" s="956"/>
      <c r="DI114" s="956"/>
      <c r="DJ114" s="956"/>
      <c r="DK114" s="957"/>
      <c r="DL114" s="958" t="s">
        <v>112</v>
      </c>
      <c r="DM114" s="956"/>
      <c r="DN114" s="956"/>
      <c r="DO114" s="956"/>
      <c r="DP114" s="957"/>
      <c r="DQ114" s="958" t="s">
        <v>112</v>
      </c>
      <c r="DR114" s="956"/>
      <c r="DS114" s="956"/>
      <c r="DT114" s="956"/>
      <c r="DU114" s="957"/>
      <c r="DV114" s="959" t="s">
        <v>112</v>
      </c>
      <c r="DW114" s="960"/>
      <c r="DX114" s="960"/>
      <c r="DY114" s="960"/>
      <c r="DZ114" s="961"/>
    </row>
    <row r="115" spans="1:130" s="197" customFormat="1" ht="26.25" customHeight="1" x14ac:dyDescent="0.15">
      <c r="A115" s="951"/>
      <c r="B115" s="952"/>
      <c r="C115" s="947" t="s">
        <v>416</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11442</v>
      </c>
      <c r="AB115" s="931"/>
      <c r="AC115" s="931"/>
      <c r="AD115" s="931"/>
      <c r="AE115" s="932"/>
      <c r="AF115" s="933">
        <v>11442</v>
      </c>
      <c r="AG115" s="931"/>
      <c r="AH115" s="931"/>
      <c r="AI115" s="931"/>
      <c r="AJ115" s="932"/>
      <c r="AK115" s="933">
        <v>11442</v>
      </c>
      <c r="AL115" s="931"/>
      <c r="AM115" s="931"/>
      <c r="AN115" s="931"/>
      <c r="AO115" s="932"/>
      <c r="AP115" s="934">
        <v>0.4</v>
      </c>
      <c r="AQ115" s="935"/>
      <c r="AR115" s="935"/>
      <c r="AS115" s="935"/>
      <c r="AT115" s="936"/>
      <c r="AU115" s="896"/>
      <c r="AV115" s="897"/>
      <c r="AW115" s="897"/>
      <c r="AX115" s="897"/>
      <c r="AY115" s="898"/>
      <c r="AZ115" s="946" t="s">
        <v>417</v>
      </c>
      <c r="BA115" s="947"/>
      <c r="BB115" s="947"/>
      <c r="BC115" s="947"/>
      <c r="BD115" s="947"/>
      <c r="BE115" s="947"/>
      <c r="BF115" s="947"/>
      <c r="BG115" s="947"/>
      <c r="BH115" s="947"/>
      <c r="BI115" s="947"/>
      <c r="BJ115" s="947"/>
      <c r="BK115" s="947"/>
      <c r="BL115" s="947"/>
      <c r="BM115" s="947"/>
      <c r="BN115" s="947"/>
      <c r="BO115" s="947"/>
      <c r="BP115" s="948"/>
      <c r="BQ115" s="916" t="s">
        <v>112</v>
      </c>
      <c r="BR115" s="917"/>
      <c r="BS115" s="917"/>
      <c r="BT115" s="917"/>
      <c r="BU115" s="917"/>
      <c r="BV115" s="917" t="s">
        <v>112</v>
      </c>
      <c r="BW115" s="917"/>
      <c r="BX115" s="917"/>
      <c r="BY115" s="917"/>
      <c r="BZ115" s="917"/>
      <c r="CA115" s="917" t="s">
        <v>112</v>
      </c>
      <c r="CB115" s="917"/>
      <c r="CC115" s="917"/>
      <c r="CD115" s="917"/>
      <c r="CE115" s="917"/>
      <c r="CF115" s="911" t="s">
        <v>112</v>
      </c>
      <c r="CG115" s="912"/>
      <c r="CH115" s="912"/>
      <c r="CI115" s="912"/>
      <c r="CJ115" s="912"/>
      <c r="CK115" s="942"/>
      <c r="CL115" s="943"/>
      <c r="CM115" s="946" t="s">
        <v>418</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112</v>
      </c>
      <c r="DH115" s="956"/>
      <c r="DI115" s="956"/>
      <c r="DJ115" s="956"/>
      <c r="DK115" s="957"/>
      <c r="DL115" s="958" t="s">
        <v>112</v>
      </c>
      <c r="DM115" s="956"/>
      <c r="DN115" s="956"/>
      <c r="DO115" s="956"/>
      <c r="DP115" s="957"/>
      <c r="DQ115" s="958" t="s">
        <v>112</v>
      </c>
      <c r="DR115" s="956"/>
      <c r="DS115" s="956"/>
      <c r="DT115" s="956"/>
      <c r="DU115" s="957"/>
      <c r="DV115" s="959" t="s">
        <v>112</v>
      </c>
      <c r="DW115" s="960"/>
      <c r="DX115" s="960"/>
      <c r="DY115" s="960"/>
      <c r="DZ115" s="961"/>
    </row>
    <row r="116" spans="1:130" s="197" customFormat="1" ht="26.25" customHeight="1" x14ac:dyDescent="0.15">
      <c r="A116" s="953"/>
      <c r="B116" s="954"/>
      <c r="C116" s="968" t="s">
        <v>419</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v>891</v>
      </c>
      <c r="AB116" s="956"/>
      <c r="AC116" s="956"/>
      <c r="AD116" s="956"/>
      <c r="AE116" s="957"/>
      <c r="AF116" s="958">
        <v>959</v>
      </c>
      <c r="AG116" s="956"/>
      <c r="AH116" s="956"/>
      <c r="AI116" s="956"/>
      <c r="AJ116" s="957"/>
      <c r="AK116" s="958">
        <v>1070</v>
      </c>
      <c r="AL116" s="956"/>
      <c r="AM116" s="956"/>
      <c r="AN116" s="956"/>
      <c r="AO116" s="957"/>
      <c r="AP116" s="959">
        <v>0</v>
      </c>
      <c r="AQ116" s="960"/>
      <c r="AR116" s="960"/>
      <c r="AS116" s="960"/>
      <c r="AT116" s="961"/>
      <c r="AU116" s="896"/>
      <c r="AV116" s="897"/>
      <c r="AW116" s="897"/>
      <c r="AX116" s="897"/>
      <c r="AY116" s="898"/>
      <c r="AZ116" s="946" t="s">
        <v>420</v>
      </c>
      <c r="BA116" s="947"/>
      <c r="BB116" s="947"/>
      <c r="BC116" s="947"/>
      <c r="BD116" s="947"/>
      <c r="BE116" s="947"/>
      <c r="BF116" s="947"/>
      <c r="BG116" s="947"/>
      <c r="BH116" s="947"/>
      <c r="BI116" s="947"/>
      <c r="BJ116" s="947"/>
      <c r="BK116" s="947"/>
      <c r="BL116" s="947"/>
      <c r="BM116" s="947"/>
      <c r="BN116" s="947"/>
      <c r="BO116" s="947"/>
      <c r="BP116" s="948"/>
      <c r="BQ116" s="916" t="s">
        <v>112</v>
      </c>
      <c r="BR116" s="917"/>
      <c r="BS116" s="917"/>
      <c r="BT116" s="917"/>
      <c r="BU116" s="917"/>
      <c r="BV116" s="917">
        <v>90885</v>
      </c>
      <c r="BW116" s="917"/>
      <c r="BX116" s="917"/>
      <c r="BY116" s="917"/>
      <c r="BZ116" s="917"/>
      <c r="CA116" s="917">
        <v>135351</v>
      </c>
      <c r="CB116" s="917"/>
      <c r="CC116" s="917"/>
      <c r="CD116" s="917"/>
      <c r="CE116" s="917"/>
      <c r="CF116" s="911">
        <v>5</v>
      </c>
      <c r="CG116" s="912"/>
      <c r="CH116" s="912"/>
      <c r="CI116" s="912"/>
      <c r="CJ116" s="912"/>
      <c r="CK116" s="942"/>
      <c r="CL116" s="943"/>
      <c r="CM116" s="913" t="s">
        <v>421</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112</v>
      </c>
      <c r="DH116" s="956"/>
      <c r="DI116" s="956"/>
      <c r="DJ116" s="956"/>
      <c r="DK116" s="957"/>
      <c r="DL116" s="958" t="s">
        <v>112</v>
      </c>
      <c r="DM116" s="956"/>
      <c r="DN116" s="956"/>
      <c r="DO116" s="956"/>
      <c r="DP116" s="957"/>
      <c r="DQ116" s="958" t="s">
        <v>112</v>
      </c>
      <c r="DR116" s="956"/>
      <c r="DS116" s="956"/>
      <c r="DT116" s="956"/>
      <c r="DU116" s="957"/>
      <c r="DV116" s="959" t="s">
        <v>112</v>
      </c>
      <c r="DW116" s="960"/>
      <c r="DX116" s="960"/>
      <c r="DY116" s="960"/>
      <c r="DZ116" s="961"/>
    </row>
    <row r="117" spans="1:130" s="197" customFormat="1" ht="26.25" customHeight="1" x14ac:dyDescent="0.15">
      <c r="A117" s="901" t="s">
        <v>170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422</v>
      </c>
      <c r="Z117" s="881"/>
      <c r="AA117" s="993">
        <v>650531</v>
      </c>
      <c r="AB117" s="963"/>
      <c r="AC117" s="963"/>
      <c r="AD117" s="963"/>
      <c r="AE117" s="964"/>
      <c r="AF117" s="962">
        <v>656370</v>
      </c>
      <c r="AG117" s="963"/>
      <c r="AH117" s="963"/>
      <c r="AI117" s="963"/>
      <c r="AJ117" s="964"/>
      <c r="AK117" s="962">
        <v>645677</v>
      </c>
      <c r="AL117" s="963"/>
      <c r="AM117" s="963"/>
      <c r="AN117" s="963"/>
      <c r="AO117" s="964"/>
      <c r="AP117" s="965"/>
      <c r="AQ117" s="966"/>
      <c r="AR117" s="966"/>
      <c r="AS117" s="966"/>
      <c r="AT117" s="967"/>
      <c r="AU117" s="896"/>
      <c r="AV117" s="897"/>
      <c r="AW117" s="897"/>
      <c r="AX117" s="897"/>
      <c r="AY117" s="898"/>
      <c r="AZ117" s="992" t="s">
        <v>423</v>
      </c>
      <c r="BA117" s="968"/>
      <c r="BB117" s="968"/>
      <c r="BC117" s="968"/>
      <c r="BD117" s="968"/>
      <c r="BE117" s="968"/>
      <c r="BF117" s="968"/>
      <c r="BG117" s="968"/>
      <c r="BH117" s="968"/>
      <c r="BI117" s="968"/>
      <c r="BJ117" s="968"/>
      <c r="BK117" s="968"/>
      <c r="BL117" s="968"/>
      <c r="BM117" s="968"/>
      <c r="BN117" s="968"/>
      <c r="BO117" s="968"/>
      <c r="BP117" s="969"/>
      <c r="BQ117" s="982" t="s">
        <v>112</v>
      </c>
      <c r="BR117" s="983"/>
      <c r="BS117" s="983"/>
      <c r="BT117" s="983"/>
      <c r="BU117" s="983"/>
      <c r="BV117" s="983" t="s">
        <v>112</v>
      </c>
      <c r="BW117" s="983"/>
      <c r="BX117" s="983"/>
      <c r="BY117" s="983"/>
      <c r="BZ117" s="983"/>
      <c r="CA117" s="983" t="s">
        <v>112</v>
      </c>
      <c r="CB117" s="983"/>
      <c r="CC117" s="983"/>
      <c r="CD117" s="983"/>
      <c r="CE117" s="983"/>
      <c r="CF117" s="911" t="s">
        <v>112</v>
      </c>
      <c r="CG117" s="912"/>
      <c r="CH117" s="912"/>
      <c r="CI117" s="912"/>
      <c r="CJ117" s="912"/>
      <c r="CK117" s="942"/>
      <c r="CL117" s="943"/>
      <c r="CM117" s="913" t="s">
        <v>424</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112</v>
      </c>
      <c r="DH117" s="956"/>
      <c r="DI117" s="956"/>
      <c r="DJ117" s="956"/>
      <c r="DK117" s="957"/>
      <c r="DL117" s="958" t="s">
        <v>112</v>
      </c>
      <c r="DM117" s="956"/>
      <c r="DN117" s="956"/>
      <c r="DO117" s="956"/>
      <c r="DP117" s="957"/>
      <c r="DQ117" s="958" t="s">
        <v>112</v>
      </c>
      <c r="DR117" s="956"/>
      <c r="DS117" s="956"/>
      <c r="DT117" s="956"/>
      <c r="DU117" s="957"/>
      <c r="DV117" s="959" t="s">
        <v>112</v>
      </c>
      <c r="DW117" s="960"/>
      <c r="DX117" s="960"/>
      <c r="DY117" s="960"/>
      <c r="DZ117" s="961"/>
    </row>
    <row r="118" spans="1:130" s="197" customFormat="1" ht="26.25" customHeight="1" x14ac:dyDescent="0.15">
      <c r="A118" s="901" t="s">
        <v>398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396</v>
      </c>
      <c r="AB118" s="880"/>
      <c r="AC118" s="880"/>
      <c r="AD118" s="880"/>
      <c r="AE118" s="881"/>
      <c r="AF118" s="879" t="s">
        <v>286</v>
      </c>
      <c r="AG118" s="880"/>
      <c r="AH118" s="880"/>
      <c r="AI118" s="880"/>
      <c r="AJ118" s="881"/>
      <c r="AK118" s="879" t="s">
        <v>285</v>
      </c>
      <c r="AL118" s="880"/>
      <c r="AM118" s="880"/>
      <c r="AN118" s="880"/>
      <c r="AO118" s="881"/>
      <c r="AP118" s="987" t="s">
        <v>397</v>
      </c>
      <c r="AQ118" s="988"/>
      <c r="AR118" s="988"/>
      <c r="AS118" s="988"/>
      <c r="AT118" s="989"/>
      <c r="AU118" s="899"/>
      <c r="AV118" s="900"/>
      <c r="AW118" s="900"/>
      <c r="AX118" s="900"/>
      <c r="AY118" s="900"/>
      <c r="AZ118" s="228" t="s">
        <v>170</v>
      </c>
      <c r="BA118" s="228"/>
      <c r="BB118" s="228"/>
      <c r="BC118" s="228"/>
      <c r="BD118" s="228"/>
      <c r="BE118" s="228"/>
      <c r="BF118" s="228"/>
      <c r="BG118" s="228"/>
      <c r="BH118" s="228"/>
      <c r="BI118" s="228"/>
      <c r="BJ118" s="228"/>
      <c r="BK118" s="228"/>
      <c r="BL118" s="228"/>
      <c r="BM118" s="228"/>
      <c r="BN118" s="228"/>
      <c r="BO118" s="990" t="s">
        <v>425</v>
      </c>
      <c r="BP118" s="991"/>
      <c r="BQ118" s="982">
        <v>5868646</v>
      </c>
      <c r="BR118" s="983"/>
      <c r="BS118" s="983"/>
      <c r="BT118" s="983"/>
      <c r="BU118" s="983"/>
      <c r="BV118" s="983">
        <v>5592431</v>
      </c>
      <c r="BW118" s="983"/>
      <c r="BX118" s="983"/>
      <c r="BY118" s="983"/>
      <c r="BZ118" s="983"/>
      <c r="CA118" s="983">
        <v>5288552</v>
      </c>
      <c r="CB118" s="983"/>
      <c r="CC118" s="983"/>
      <c r="CD118" s="983"/>
      <c r="CE118" s="983"/>
      <c r="CF118" s="984"/>
      <c r="CG118" s="985"/>
      <c r="CH118" s="985"/>
      <c r="CI118" s="985"/>
      <c r="CJ118" s="986"/>
      <c r="CK118" s="942"/>
      <c r="CL118" s="943"/>
      <c r="CM118" s="913" t="s">
        <v>426</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112</v>
      </c>
      <c r="DH118" s="956"/>
      <c r="DI118" s="956"/>
      <c r="DJ118" s="956"/>
      <c r="DK118" s="957"/>
      <c r="DL118" s="958" t="s">
        <v>112</v>
      </c>
      <c r="DM118" s="956"/>
      <c r="DN118" s="956"/>
      <c r="DO118" s="956"/>
      <c r="DP118" s="957"/>
      <c r="DQ118" s="958" t="s">
        <v>112</v>
      </c>
      <c r="DR118" s="956"/>
      <c r="DS118" s="956"/>
      <c r="DT118" s="956"/>
      <c r="DU118" s="957"/>
      <c r="DV118" s="959" t="s">
        <v>112</v>
      </c>
      <c r="DW118" s="960"/>
      <c r="DX118" s="960"/>
      <c r="DY118" s="960"/>
      <c r="DZ118" s="961"/>
    </row>
    <row r="119" spans="1:130" s="197" customFormat="1" ht="26.25" customHeight="1" x14ac:dyDescent="0.15">
      <c r="A119" s="971" t="s">
        <v>401</v>
      </c>
      <c r="B119" s="941"/>
      <c r="C119" s="920" t="s">
        <v>402</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974" t="s">
        <v>427</v>
      </c>
      <c r="AV119" s="975"/>
      <c r="AW119" s="975"/>
      <c r="AX119" s="975"/>
      <c r="AY119" s="976"/>
      <c r="AZ119" s="937" t="s">
        <v>428</v>
      </c>
      <c r="BA119" s="884"/>
      <c r="BB119" s="884"/>
      <c r="BC119" s="884"/>
      <c r="BD119" s="884"/>
      <c r="BE119" s="884"/>
      <c r="BF119" s="884"/>
      <c r="BG119" s="884"/>
      <c r="BH119" s="884"/>
      <c r="BI119" s="884"/>
      <c r="BJ119" s="884"/>
      <c r="BK119" s="884"/>
      <c r="BL119" s="884"/>
      <c r="BM119" s="884"/>
      <c r="BN119" s="884"/>
      <c r="BO119" s="884"/>
      <c r="BP119" s="885"/>
      <c r="BQ119" s="923">
        <v>819658</v>
      </c>
      <c r="BR119" s="924"/>
      <c r="BS119" s="924"/>
      <c r="BT119" s="924"/>
      <c r="BU119" s="924"/>
      <c r="BV119" s="924">
        <v>835815</v>
      </c>
      <c r="BW119" s="924"/>
      <c r="BX119" s="924"/>
      <c r="BY119" s="924"/>
      <c r="BZ119" s="924"/>
      <c r="CA119" s="924">
        <v>817906</v>
      </c>
      <c r="CB119" s="924"/>
      <c r="CC119" s="924"/>
      <c r="CD119" s="924"/>
      <c r="CE119" s="924"/>
      <c r="CF119" s="938">
        <v>30.1</v>
      </c>
      <c r="CG119" s="939"/>
      <c r="CH119" s="939"/>
      <c r="CI119" s="939"/>
      <c r="CJ119" s="939"/>
      <c r="CK119" s="944"/>
      <c r="CL119" s="945"/>
      <c r="CM119" s="1001" t="s">
        <v>429</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t="s">
        <v>112</v>
      </c>
      <c r="DH119" s="995"/>
      <c r="DI119" s="995"/>
      <c r="DJ119" s="995"/>
      <c r="DK119" s="996"/>
      <c r="DL119" s="997" t="s">
        <v>112</v>
      </c>
      <c r="DM119" s="995"/>
      <c r="DN119" s="995"/>
      <c r="DO119" s="995"/>
      <c r="DP119" s="996"/>
      <c r="DQ119" s="997" t="s">
        <v>112</v>
      </c>
      <c r="DR119" s="995"/>
      <c r="DS119" s="995"/>
      <c r="DT119" s="995"/>
      <c r="DU119" s="996"/>
      <c r="DV119" s="998" t="s">
        <v>112</v>
      </c>
      <c r="DW119" s="999"/>
      <c r="DX119" s="999"/>
      <c r="DY119" s="999"/>
      <c r="DZ119" s="1000"/>
    </row>
    <row r="120" spans="1:130" s="197" customFormat="1" ht="26.25" customHeight="1" x14ac:dyDescent="0.15">
      <c r="A120" s="972"/>
      <c r="B120" s="943"/>
      <c r="C120" s="913" t="s">
        <v>405</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112</v>
      </c>
      <c r="AB120" s="956"/>
      <c r="AC120" s="956"/>
      <c r="AD120" s="956"/>
      <c r="AE120" s="957"/>
      <c r="AF120" s="958" t="s">
        <v>112</v>
      </c>
      <c r="AG120" s="956"/>
      <c r="AH120" s="956"/>
      <c r="AI120" s="956"/>
      <c r="AJ120" s="957"/>
      <c r="AK120" s="958" t="s">
        <v>112</v>
      </c>
      <c r="AL120" s="956"/>
      <c r="AM120" s="956"/>
      <c r="AN120" s="956"/>
      <c r="AO120" s="957"/>
      <c r="AP120" s="959" t="s">
        <v>112</v>
      </c>
      <c r="AQ120" s="960"/>
      <c r="AR120" s="960"/>
      <c r="AS120" s="960"/>
      <c r="AT120" s="961"/>
      <c r="AU120" s="977"/>
      <c r="AV120" s="978"/>
      <c r="AW120" s="978"/>
      <c r="AX120" s="978"/>
      <c r="AY120" s="979"/>
      <c r="AZ120" s="946" t="s">
        <v>430</v>
      </c>
      <c r="BA120" s="947"/>
      <c r="BB120" s="947"/>
      <c r="BC120" s="947"/>
      <c r="BD120" s="947"/>
      <c r="BE120" s="947"/>
      <c r="BF120" s="947"/>
      <c r="BG120" s="947"/>
      <c r="BH120" s="947"/>
      <c r="BI120" s="947"/>
      <c r="BJ120" s="947"/>
      <c r="BK120" s="947"/>
      <c r="BL120" s="947"/>
      <c r="BM120" s="947"/>
      <c r="BN120" s="947"/>
      <c r="BO120" s="947"/>
      <c r="BP120" s="948"/>
      <c r="BQ120" s="916" t="s">
        <v>112</v>
      </c>
      <c r="BR120" s="917"/>
      <c r="BS120" s="917"/>
      <c r="BT120" s="917"/>
      <c r="BU120" s="917"/>
      <c r="BV120" s="917" t="s">
        <v>112</v>
      </c>
      <c r="BW120" s="917"/>
      <c r="BX120" s="917"/>
      <c r="BY120" s="917"/>
      <c r="BZ120" s="917"/>
      <c r="CA120" s="917" t="s">
        <v>112</v>
      </c>
      <c r="CB120" s="917"/>
      <c r="CC120" s="917"/>
      <c r="CD120" s="917"/>
      <c r="CE120" s="917"/>
      <c r="CF120" s="911" t="s">
        <v>112</v>
      </c>
      <c r="CG120" s="912"/>
      <c r="CH120" s="912"/>
      <c r="CI120" s="912"/>
      <c r="CJ120" s="912"/>
      <c r="CK120" s="1010" t="s">
        <v>431</v>
      </c>
      <c r="CL120" s="1011"/>
      <c r="CM120" s="1011"/>
      <c r="CN120" s="1011"/>
      <c r="CO120" s="1012"/>
      <c r="CP120" s="1018" t="s">
        <v>380</v>
      </c>
      <c r="CQ120" s="1019"/>
      <c r="CR120" s="1019"/>
      <c r="CS120" s="1019"/>
      <c r="CT120" s="1019"/>
      <c r="CU120" s="1019"/>
      <c r="CV120" s="1019"/>
      <c r="CW120" s="1019"/>
      <c r="CX120" s="1019"/>
      <c r="CY120" s="1019"/>
      <c r="CZ120" s="1019"/>
      <c r="DA120" s="1019"/>
      <c r="DB120" s="1019"/>
      <c r="DC120" s="1019"/>
      <c r="DD120" s="1019"/>
      <c r="DE120" s="1019"/>
      <c r="DF120" s="1020"/>
      <c r="DG120" s="923">
        <v>624307</v>
      </c>
      <c r="DH120" s="924"/>
      <c r="DI120" s="924"/>
      <c r="DJ120" s="924"/>
      <c r="DK120" s="924"/>
      <c r="DL120" s="924">
        <v>529423</v>
      </c>
      <c r="DM120" s="924"/>
      <c r="DN120" s="924"/>
      <c r="DO120" s="924"/>
      <c r="DP120" s="924"/>
      <c r="DQ120" s="924">
        <v>587202</v>
      </c>
      <c r="DR120" s="924"/>
      <c r="DS120" s="924"/>
      <c r="DT120" s="924"/>
      <c r="DU120" s="924"/>
      <c r="DV120" s="925">
        <v>21.6</v>
      </c>
      <c r="DW120" s="925"/>
      <c r="DX120" s="925"/>
      <c r="DY120" s="925"/>
      <c r="DZ120" s="926"/>
    </row>
    <row r="121" spans="1:130" s="197" customFormat="1" ht="26.25" customHeight="1" x14ac:dyDescent="0.15">
      <c r="A121" s="972"/>
      <c r="B121" s="943"/>
      <c r="C121" s="1007" t="s">
        <v>432</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v>11442</v>
      </c>
      <c r="AB121" s="956"/>
      <c r="AC121" s="956"/>
      <c r="AD121" s="956"/>
      <c r="AE121" s="957"/>
      <c r="AF121" s="958">
        <v>11442</v>
      </c>
      <c r="AG121" s="956"/>
      <c r="AH121" s="956"/>
      <c r="AI121" s="956"/>
      <c r="AJ121" s="957"/>
      <c r="AK121" s="958">
        <v>11442</v>
      </c>
      <c r="AL121" s="956"/>
      <c r="AM121" s="956"/>
      <c r="AN121" s="956"/>
      <c r="AO121" s="957"/>
      <c r="AP121" s="959">
        <v>0.4</v>
      </c>
      <c r="AQ121" s="960"/>
      <c r="AR121" s="960"/>
      <c r="AS121" s="960"/>
      <c r="AT121" s="961"/>
      <c r="AU121" s="977"/>
      <c r="AV121" s="978"/>
      <c r="AW121" s="978"/>
      <c r="AX121" s="978"/>
      <c r="AY121" s="979"/>
      <c r="AZ121" s="992" t="s">
        <v>433</v>
      </c>
      <c r="BA121" s="968"/>
      <c r="BB121" s="968"/>
      <c r="BC121" s="968"/>
      <c r="BD121" s="968"/>
      <c r="BE121" s="968"/>
      <c r="BF121" s="968"/>
      <c r="BG121" s="968"/>
      <c r="BH121" s="968"/>
      <c r="BI121" s="968"/>
      <c r="BJ121" s="968"/>
      <c r="BK121" s="968"/>
      <c r="BL121" s="968"/>
      <c r="BM121" s="968"/>
      <c r="BN121" s="968"/>
      <c r="BO121" s="968"/>
      <c r="BP121" s="969"/>
      <c r="BQ121" s="982">
        <v>3029325</v>
      </c>
      <c r="BR121" s="983"/>
      <c r="BS121" s="983"/>
      <c r="BT121" s="983"/>
      <c r="BU121" s="983"/>
      <c r="BV121" s="983">
        <v>3149593</v>
      </c>
      <c r="BW121" s="983"/>
      <c r="BX121" s="983"/>
      <c r="BY121" s="983"/>
      <c r="BZ121" s="983"/>
      <c r="CA121" s="983">
        <v>3148864</v>
      </c>
      <c r="CB121" s="983"/>
      <c r="CC121" s="983"/>
      <c r="CD121" s="983"/>
      <c r="CE121" s="983"/>
      <c r="CF121" s="1021">
        <v>115.8</v>
      </c>
      <c r="CG121" s="1022"/>
      <c r="CH121" s="1022"/>
      <c r="CI121" s="1022"/>
      <c r="CJ121" s="1022"/>
      <c r="CK121" s="1013"/>
      <c r="CL121" s="1014"/>
      <c r="CM121" s="1014"/>
      <c r="CN121" s="1014"/>
      <c r="CO121" s="1015"/>
      <c r="CP121" s="1004"/>
      <c r="CQ121" s="1005"/>
      <c r="CR121" s="1005"/>
      <c r="CS121" s="1005"/>
      <c r="CT121" s="1005"/>
      <c r="CU121" s="1005"/>
      <c r="CV121" s="1005"/>
      <c r="CW121" s="1005"/>
      <c r="CX121" s="1005"/>
      <c r="CY121" s="1005"/>
      <c r="CZ121" s="1005"/>
      <c r="DA121" s="1005"/>
      <c r="DB121" s="1005"/>
      <c r="DC121" s="1005"/>
      <c r="DD121" s="1005"/>
      <c r="DE121" s="1005"/>
      <c r="DF121" s="1006"/>
      <c r="DG121" s="916"/>
      <c r="DH121" s="917"/>
      <c r="DI121" s="917"/>
      <c r="DJ121" s="917"/>
      <c r="DK121" s="917"/>
      <c r="DL121" s="917"/>
      <c r="DM121" s="917"/>
      <c r="DN121" s="917"/>
      <c r="DO121" s="917"/>
      <c r="DP121" s="917"/>
      <c r="DQ121" s="917"/>
      <c r="DR121" s="917"/>
      <c r="DS121" s="917"/>
      <c r="DT121" s="917"/>
      <c r="DU121" s="917"/>
      <c r="DV121" s="918"/>
      <c r="DW121" s="918"/>
      <c r="DX121" s="918"/>
      <c r="DY121" s="918"/>
      <c r="DZ121" s="919"/>
    </row>
    <row r="122" spans="1:130" s="197" customFormat="1" ht="26.25" customHeight="1" x14ac:dyDescent="0.15">
      <c r="A122" s="972"/>
      <c r="B122" s="943"/>
      <c r="C122" s="913" t="s">
        <v>415</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112</v>
      </c>
      <c r="AB122" s="956"/>
      <c r="AC122" s="956"/>
      <c r="AD122" s="956"/>
      <c r="AE122" s="957"/>
      <c r="AF122" s="958" t="s">
        <v>112</v>
      </c>
      <c r="AG122" s="956"/>
      <c r="AH122" s="956"/>
      <c r="AI122" s="956"/>
      <c r="AJ122" s="957"/>
      <c r="AK122" s="958" t="s">
        <v>112</v>
      </c>
      <c r="AL122" s="956"/>
      <c r="AM122" s="956"/>
      <c r="AN122" s="956"/>
      <c r="AO122" s="957"/>
      <c r="AP122" s="959" t="s">
        <v>112</v>
      </c>
      <c r="AQ122" s="960"/>
      <c r="AR122" s="960"/>
      <c r="AS122" s="960"/>
      <c r="AT122" s="961"/>
      <c r="AU122" s="980"/>
      <c r="AV122" s="981"/>
      <c r="AW122" s="981"/>
      <c r="AX122" s="981"/>
      <c r="AY122" s="981"/>
      <c r="AZ122" s="228" t="s">
        <v>170</v>
      </c>
      <c r="BA122" s="228"/>
      <c r="BB122" s="228"/>
      <c r="BC122" s="228"/>
      <c r="BD122" s="228"/>
      <c r="BE122" s="228"/>
      <c r="BF122" s="228"/>
      <c r="BG122" s="228"/>
      <c r="BH122" s="228"/>
      <c r="BI122" s="228"/>
      <c r="BJ122" s="228"/>
      <c r="BK122" s="228"/>
      <c r="BL122" s="228"/>
      <c r="BM122" s="228"/>
      <c r="BN122" s="228"/>
      <c r="BO122" s="990" t="s">
        <v>434</v>
      </c>
      <c r="BP122" s="991"/>
      <c r="BQ122" s="1031">
        <v>3848983</v>
      </c>
      <c r="BR122" s="1032"/>
      <c r="BS122" s="1032"/>
      <c r="BT122" s="1032"/>
      <c r="BU122" s="1032"/>
      <c r="BV122" s="1032">
        <v>3985408</v>
      </c>
      <c r="BW122" s="1032"/>
      <c r="BX122" s="1032"/>
      <c r="BY122" s="1032"/>
      <c r="BZ122" s="1032"/>
      <c r="CA122" s="1032">
        <v>3966770</v>
      </c>
      <c r="CB122" s="1032"/>
      <c r="CC122" s="1032"/>
      <c r="CD122" s="1032"/>
      <c r="CE122" s="1032"/>
      <c r="CF122" s="984"/>
      <c r="CG122" s="985"/>
      <c r="CH122" s="985"/>
      <c r="CI122" s="985"/>
      <c r="CJ122" s="986"/>
      <c r="CK122" s="1013"/>
      <c r="CL122" s="1014"/>
      <c r="CM122" s="1014"/>
      <c r="CN122" s="1014"/>
      <c r="CO122" s="1015"/>
      <c r="CP122" s="1004"/>
      <c r="CQ122" s="1005"/>
      <c r="CR122" s="1005"/>
      <c r="CS122" s="1005"/>
      <c r="CT122" s="1005"/>
      <c r="CU122" s="1005"/>
      <c r="CV122" s="1005"/>
      <c r="CW122" s="1005"/>
      <c r="CX122" s="1005"/>
      <c r="CY122" s="1005"/>
      <c r="CZ122" s="1005"/>
      <c r="DA122" s="1005"/>
      <c r="DB122" s="1005"/>
      <c r="DC122" s="1005"/>
      <c r="DD122" s="1005"/>
      <c r="DE122" s="1005"/>
      <c r="DF122" s="1006"/>
      <c r="DG122" s="916"/>
      <c r="DH122" s="917"/>
      <c r="DI122" s="917"/>
      <c r="DJ122" s="917"/>
      <c r="DK122" s="917"/>
      <c r="DL122" s="917"/>
      <c r="DM122" s="917"/>
      <c r="DN122" s="917"/>
      <c r="DO122" s="917"/>
      <c r="DP122" s="917"/>
      <c r="DQ122" s="917"/>
      <c r="DR122" s="917"/>
      <c r="DS122" s="917"/>
      <c r="DT122" s="917"/>
      <c r="DU122" s="917"/>
      <c r="DV122" s="918"/>
      <c r="DW122" s="918"/>
      <c r="DX122" s="918"/>
      <c r="DY122" s="918"/>
      <c r="DZ122" s="919"/>
    </row>
    <row r="123" spans="1:130" s="197" customFormat="1" ht="26.25" customHeight="1" thickBot="1" x14ac:dyDescent="0.2">
      <c r="A123" s="972"/>
      <c r="B123" s="943"/>
      <c r="C123" s="913" t="s">
        <v>421</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112</v>
      </c>
      <c r="AB123" s="956"/>
      <c r="AC123" s="956"/>
      <c r="AD123" s="956"/>
      <c r="AE123" s="957"/>
      <c r="AF123" s="958" t="s">
        <v>112</v>
      </c>
      <c r="AG123" s="956"/>
      <c r="AH123" s="956"/>
      <c r="AI123" s="956"/>
      <c r="AJ123" s="957"/>
      <c r="AK123" s="958" t="s">
        <v>112</v>
      </c>
      <c r="AL123" s="956"/>
      <c r="AM123" s="956"/>
      <c r="AN123" s="956"/>
      <c r="AO123" s="957"/>
      <c r="AP123" s="959" t="s">
        <v>112</v>
      </c>
      <c r="AQ123" s="960"/>
      <c r="AR123" s="960"/>
      <c r="AS123" s="960"/>
      <c r="AT123" s="961"/>
      <c r="AU123" s="1028" t="s">
        <v>435</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74.3</v>
      </c>
      <c r="BR123" s="1024"/>
      <c r="BS123" s="1024"/>
      <c r="BT123" s="1024"/>
      <c r="BU123" s="1024"/>
      <c r="BV123" s="1024">
        <v>59.6</v>
      </c>
      <c r="BW123" s="1024"/>
      <c r="BX123" s="1024"/>
      <c r="BY123" s="1024"/>
      <c r="BZ123" s="1024"/>
      <c r="CA123" s="1024">
        <v>48.6</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x14ac:dyDescent="0.15">
      <c r="A124" s="972"/>
      <c r="B124" s="943"/>
      <c r="C124" s="913" t="s">
        <v>424</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112</v>
      </c>
      <c r="AB124" s="956"/>
      <c r="AC124" s="956"/>
      <c r="AD124" s="956"/>
      <c r="AE124" s="957"/>
      <c r="AF124" s="958" t="s">
        <v>112</v>
      </c>
      <c r="AG124" s="956"/>
      <c r="AH124" s="956"/>
      <c r="AI124" s="956"/>
      <c r="AJ124" s="957"/>
      <c r="AK124" s="958" t="s">
        <v>112</v>
      </c>
      <c r="AL124" s="956"/>
      <c r="AM124" s="956"/>
      <c r="AN124" s="956"/>
      <c r="AO124" s="957"/>
      <c r="AP124" s="959" t="s">
        <v>112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436</v>
      </c>
      <c r="CQ124" s="1005"/>
      <c r="CR124" s="1005"/>
      <c r="CS124" s="1005"/>
      <c r="CT124" s="1005"/>
      <c r="CU124" s="1005"/>
      <c r="CV124" s="1005"/>
      <c r="CW124" s="1005"/>
      <c r="CX124" s="1005"/>
      <c r="CY124" s="1005"/>
      <c r="CZ124" s="1005"/>
      <c r="DA124" s="1005"/>
      <c r="DB124" s="1005"/>
      <c r="DC124" s="1005"/>
      <c r="DD124" s="1005"/>
      <c r="DE124" s="1005"/>
      <c r="DF124" s="1006"/>
      <c r="DG124" s="994" t="s">
        <v>112</v>
      </c>
      <c r="DH124" s="995"/>
      <c r="DI124" s="995"/>
      <c r="DJ124" s="995"/>
      <c r="DK124" s="996"/>
      <c r="DL124" s="997" t="s">
        <v>112</v>
      </c>
      <c r="DM124" s="995"/>
      <c r="DN124" s="995"/>
      <c r="DO124" s="995"/>
      <c r="DP124" s="996"/>
      <c r="DQ124" s="997" t="s">
        <v>112</v>
      </c>
      <c r="DR124" s="995"/>
      <c r="DS124" s="995"/>
      <c r="DT124" s="995"/>
      <c r="DU124" s="996"/>
      <c r="DV124" s="998" t="s">
        <v>112</v>
      </c>
      <c r="DW124" s="999"/>
      <c r="DX124" s="999"/>
      <c r="DY124" s="999"/>
      <c r="DZ124" s="1000"/>
    </row>
    <row r="125" spans="1:130" s="197" customFormat="1" ht="26.25" customHeight="1" thickBot="1" x14ac:dyDescent="0.2">
      <c r="A125" s="972"/>
      <c r="B125" s="943"/>
      <c r="C125" s="913" t="s">
        <v>426</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112</v>
      </c>
      <c r="AB125" s="956"/>
      <c r="AC125" s="956"/>
      <c r="AD125" s="956"/>
      <c r="AE125" s="957"/>
      <c r="AF125" s="958" t="s">
        <v>112</v>
      </c>
      <c r="AG125" s="956"/>
      <c r="AH125" s="956"/>
      <c r="AI125" s="956"/>
      <c r="AJ125" s="957"/>
      <c r="AK125" s="958" t="s">
        <v>112</v>
      </c>
      <c r="AL125" s="956"/>
      <c r="AM125" s="956"/>
      <c r="AN125" s="956"/>
      <c r="AO125" s="957"/>
      <c r="AP125" s="959" t="s">
        <v>112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437</v>
      </c>
      <c r="CL125" s="1011"/>
      <c r="CM125" s="1011"/>
      <c r="CN125" s="1011"/>
      <c r="CO125" s="1012"/>
      <c r="CP125" s="937" t="s">
        <v>438</v>
      </c>
      <c r="CQ125" s="884"/>
      <c r="CR125" s="884"/>
      <c r="CS125" s="884"/>
      <c r="CT125" s="884"/>
      <c r="CU125" s="884"/>
      <c r="CV125" s="884"/>
      <c r="CW125" s="884"/>
      <c r="CX125" s="884"/>
      <c r="CY125" s="884"/>
      <c r="CZ125" s="884"/>
      <c r="DA125" s="884"/>
      <c r="DB125" s="884"/>
      <c r="DC125" s="884"/>
      <c r="DD125" s="884"/>
      <c r="DE125" s="884"/>
      <c r="DF125" s="885"/>
      <c r="DG125" s="923" t="s">
        <v>112</v>
      </c>
      <c r="DH125" s="924"/>
      <c r="DI125" s="924"/>
      <c r="DJ125" s="924"/>
      <c r="DK125" s="924"/>
      <c r="DL125" s="924" t="s">
        <v>112</v>
      </c>
      <c r="DM125" s="924"/>
      <c r="DN125" s="924"/>
      <c r="DO125" s="924"/>
      <c r="DP125" s="924"/>
      <c r="DQ125" s="924" t="s">
        <v>112</v>
      </c>
      <c r="DR125" s="924"/>
      <c r="DS125" s="924"/>
      <c r="DT125" s="924"/>
      <c r="DU125" s="924"/>
      <c r="DV125" s="925" t="s">
        <v>112</v>
      </c>
      <c r="DW125" s="925"/>
      <c r="DX125" s="925"/>
      <c r="DY125" s="925"/>
      <c r="DZ125" s="926"/>
    </row>
    <row r="126" spans="1:130" s="197" customFormat="1" ht="26.25" customHeight="1" x14ac:dyDescent="0.15">
      <c r="A126" s="972"/>
      <c r="B126" s="943"/>
      <c r="C126" s="913" t="s">
        <v>429</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112</v>
      </c>
      <c r="AB126" s="956"/>
      <c r="AC126" s="956"/>
      <c r="AD126" s="956"/>
      <c r="AE126" s="957"/>
      <c r="AF126" s="958" t="s">
        <v>112</v>
      </c>
      <c r="AG126" s="956"/>
      <c r="AH126" s="956"/>
      <c r="AI126" s="956"/>
      <c r="AJ126" s="957"/>
      <c r="AK126" s="958" t="s">
        <v>112</v>
      </c>
      <c r="AL126" s="956"/>
      <c r="AM126" s="956"/>
      <c r="AN126" s="956"/>
      <c r="AO126" s="957"/>
      <c r="AP126" s="959" t="s">
        <v>112</v>
      </c>
      <c r="AQ126" s="960"/>
      <c r="AR126" s="960"/>
      <c r="AS126" s="960"/>
      <c r="AT126" s="961"/>
      <c r="AU126" s="233"/>
      <c r="AV126" s="233"/>
      <c r="AW126" s="233"/>
      <c r="AX126" s="1033" t="s">
        <v>439</v>
      </c>
      <c r="AY126" s="1034"/>
      <c r="AZ126" s="1034"/>
      <c r="BA126" s="1034"/>
      <c r="BB126" s="1034"/>
      <c r="BC126" s="1034"/>
      <c r="BD126" s="1034"/>
      <c r="BE126" s="1035"/>
      <c r="BF126" s="1049" t="s">
        <v>440</v>
      </c>
      <c r="BG126" s="1034"/>
      <c r="BH126" s="1034"/>
      <c r="BI126" s="1034"/>
      <c r="BJ126" s="1034"/>
      <c r="BK126" s="1034"/>
      <c r="BL126" s="1035"/>
      <c r="BM126" s="1049" t="s">
        <v>441</v>
      </c>
      <c r="BN126" s="1034"/>
      <c r="BO126" s="1034"/>
      <c r="BP126" s="1034"/>
      <c r="BQ126" s="1034"/>
      <c r="BR126" s="1034"/>
      <c r="BS126" s="1035"/>
      <c r="BT126" s="1049" t="s">
        <v>442</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443</v>
      </c>
      <c r="CQ126" s="947"/>
      <c r="CR126" s="947"/>
      <c r="CS126" s="947"/>
      <c r="CT126" s="947"/>
      <c r="CU126" s="947"/>
      <c r="CV126" s="947"/>
      <c r="CW126" s="947"/>
      <c r="CX126" s="947"/>
      <c r="CY126" s="947"/>
      <c r="CZ126" s="947"/>
      <c r="DA126" s="947"/>
      <c r="DB126" s="947"/>
      <c r="DC126" s="947"/>
      <c r="DD126" s="947"/>
      <c r="DE126" s="947"/>
      <c r="DF126" s="948"/>
      <c r="DG126" s="916" t="s">
        <v>112</v>
      </c>
      <c r="DH126" s="917"/>
      <c r="DI126" s="917"/>
      <c r="DJ126" s="917"/>
      <c r="DK126" s="917"/>
      <c r="DL126" s="917" t="s">
        <v>112</v>
      </c>
      <c r="DM126" s="917"/>
      <c r="DN126" s="917"/>
      <c r="DO126" s="917"/>
      <c r="DP126" s="917"/>
      <c r="DQ126" s="917" t="s">
        <v>112</v>
      </c>
      <c r="DR126" s="917"/>
      <c r="DS126" s="917"/>
      <c r="DT126" s="917"/>
      <c r="DU126" s="917"/>
      <c r="DV126" s="918" t="s">
        <v>112</v>
      </c>
      <c r="DW126" s="918"/>
      <c r="DX126" s="918"/>
      <c r="DY126" s="918"/>
      <c r="DZ126" s="919"/>
    </row>
    <row r="127" spans="1:130" s="197" customFormat="1" ht="26.25" customHeight="1" thickBot="1" x14ac:dyDescent="0.2">
      <c r="A127" s="973"/>
      <c r="B127" s="945"/>
      <c r="C127" s="1001" t="s">
        <v>444</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t="s">
        <v>112</v>
      </c>
      <c r="AB127" s="956"/>
      <c r="AC127" s="956"/>
      <c r="AD127" s="956"/>
      <c r="AE127" s="957"/>
      <c r="AF127" s="958" t="s">
        <v>112</v>
      </c>
      <c r="AG127" s="956"/>
      <c r="AH127" s="956"/>
      <c r="AI127" s="956"/>
      <c r="AJ127" s="957"/>
      <c r="AK127" s="958" t="s">
        <v>112</v>
      </c>
      <c r="AL127" s="956"/>
      <c r="AM127" s="956"/>
      <c r="AN127" s="956"/>
      <c r="AO127" s="957"/>
      <c r="AP127" s="959" t="s">
        <v>112</v>
      </c>
      <c r="AQ127" s="960"/>
      <c r="AR127" s="960"/>
      <c r="AS127" s="960"/>
      <c r="AT127" s="961"/>
      <c r="AU127" s="233"/>
      <c r="AV127" s="233"/>
      <c r="AW127" s="233"/>
      <c r="AX127" s="883" t="s">
        <v>445</v>
      </c>
      <c r="AY127" s="884"/>
      <c r="AZ127" s="884"/>
      <c r="BA127" s="884"/>
      <c r="BB127" s="884"/>
      <c r="BC127" s="884"/>
      <c r="BD127" s="884"/>
      <c r="BE127" s="885"/>
      <c r="BF127" s="1038" t="s">
        <v>112</v>
      </c>
      <c r="BG127" s="1039"/>
      <c r="BH127" s="1039"/>
      <c r="BI127" s="1039"/>
      <c r="BJ127" s="1039"/>
      <c r="BK127" s="1039"/>
      <c r="BL127" s="1048"/>
      <c r="BM127" s="1038">
        <v>15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446</v>
      </c>
      <c r="CQ127" s="1042"/>
      <c r="CR127" s="1042"/>
      <c r="CS127" s="1042"/>
      <c r="CT127" s="1042"/>
      <c r="CU127" s="1042"/>
      <c r="CV127" s="1042"/>
      <c r="CW127" s="1042"/>
      <c r="CX127" s="1042"/>
      <c r="CY127" s="1042"/>
      <c r="CZ127" s="1042"/>
      <c r="DA127" s="1042"/>
      <c r="DB127" s="1042"/>
      <c r="DC127" s="1042"/>
      <c r="DD127" s="1042"/>
      <c r="DE127" s="1042"/>
      <c r="DF127" s="1043"/>
      <c r="DG127" s="1044" t="s">
        <v>112</v>
      </c>
      <c r="DH127" s="1045"/>
      <c r="DI127" s="1045"/>
      <c r="DJ127" s="1045"/>
      <c r="DK127" s="1045"/>
      <c r="DL127" s="1045" t="s">
        <v>112</v>
      </c>
      <c r="DM127" s="1045"/>
      <c r="DN127" s="1045"/>
      <c r="DO127" s="1045"/>
      <c r="DP127" s="1045"/>
      <c r="DQ127" s="1045" t="s">
        <v>112</v>
      </c>
      <c r="DR127" s="1045"/>
      <c r="DS127" s="1045"/>
      <c r="DT127" s="1045"/>
      <c r="DU127" s="1045"/>
      <c r="DV127" s="1046" t="s">
        <v>112</v>
      </c>
      <c r="DW127" s="1046"/>
      <c r="DX127" s="1046"/>
      <c r="DY127" s="1046"/>
      <c r="DZ127" s="1047"/>
    </row>
    <row r="128" spans="1:130" s="197" customFormat="1" ht="26.25" customHeight="1" x14ac:dyDescent="0.15">
      <c r="A128" s="1068" t="s">
        <v>447</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448</v>
      </c>
      <c r="X128" s="1070"/>
      <c r="Y128" s="1070"/>
      <c r="Z128" s="1071"/>
      <c r="AA128" s="1086" t="s">
        <v>112</v>
      </c>
      <c r="AB128" s="1087"/>
      <c r="AC128" s="1087"/>
      <c r="AD128" s="1087"/>
      <c r="AE128" s="1088"/>
      <c r="AF128" s="1089" t="s">
        <v>112</v>
      </c>
      <c r="AG128" s="1087"/>
      <c r="AH128" s="1087"/>
      <c r="AI128" s="1087"/>
      <c r="AJ128" s="1088"/>
      <c r="AK128" s="1089" t="s">
        <v>112</v>
      </c>
      <c r="AL128" s="1087"/>
      <c r="AM128" s="1087"/>
      <c r="AN128" s="1087"/>
      <c r="AO128" s="1088"/>
      <c r="AP128" s="1090"/>
      <c r="AQ128" s="1091"/>
      <c r="AR128" s="1091"/>
      <c r="AS128" s="1091"/>
      <c r="AT128" s="1092"/>
      <c r="AU128" s="235"/>
      <c r="AV128" s="235"/>
      <c r="AW128" s="235"/>
      <c r="AX128" s="1051" t="s">
        <v>449</v>
      </c>
      <c r="AY128" s="947"/>
      <c r="AZ128" s="947"/>
      <c r="BA128" s="947"/>
      <c r="BB128" s="947"/>
      <c r="BC128" s="947"/>
      <c r="BD128" s="947"/>
      <c r="BE128" s="948"/>
      <c r="BF128" s="1063">
        <v>4.46</v>
      </c>
      <c r="BG128" s="1064"/>
      <c r="BH128" s="1064"/>
      <c r="BI128" s="1064"/>
      <c r="BJ128" s="1064"/>
      <c r="BK128" s="1064"/>
      <c r="BL128" s="1065"/>
      <c r="BM128" s="1063">
        <v>20</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450</v>
      </c>
      <c r="X129" s="1058"/>
      <c r="Y129" s="1058"/>
      <c r="Z129" s="1059"/>
      <c r="AA129" s="955">
        <v>3044517</v>
      </c>
      <c r="AB129" s="956"/>
      <c r="AC129" s="956"/>
      <c r="AD129" s="956"/>
      <c r="AE129" s="957"/>
      <c r="AF129" s="958">
        <v>3017641</v>
      </c>
      <c r="AG129" s="956"/>
      <c r="AH129" s="956"/>
      <c r="AI129" s="956"/>
      <c r="AJ129" s="957"/>
      <c r="AK129" s="958">
        <v>3028836</v>
      </c>
      <c r="AL129" s="956"/>
      <c r="AM129" s="956"/>
      <c r="AN129" s="956"/>
      <c r="AO129" s="957"/>
      <c r="AP129" s="1060"/>
      <c r="AQ129" s="1061"/>
      <c r="AR129" s="1061"/>
      <c r="AS129" s="1061"/>
      <c r="AT129" s="1062"/>
      <c r="AU129" s="235"/>
      <c r="AV129" s="235"/>
      <c r="AW129" s="235"/>
      <c r="AX129" s="1051" t="s">
        <v>451</v>
      </c>
      <c r="AY129" s="947"/>
      <c r="AZ129" s="947"/>
      <c r="BA129" s="947"/>
      <c r="BB129" s="947"/>
      <c r="BC129" s="947"/>
      <c r="BD129" s="947"/>
      <c r="BE129" s="948"/>
      <c r="BF129" s="1052">
        <v>12.1</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7" t="s">
        <v>452</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453</v>
      </c>
      <c r="X130" s="1058"/>
      <c r="Y130" s="1058"/>
      <c r="Z130" s="1059"/>
      <c r="AA130" s="955">
        <v>327886</v>
      </c>
      <c r="AB130" s="956"/>
      <c r="AC130" s="956"/>
      <c r="AD130" s="956"/>
      <c r="AE130" s="957"/>
      <c r="AF130" s="958">
        <v>325395</v>
      </c>
      <c r="AG130" s="956"/>
      <c r="AH130" s="956"/>
      <c r="AI130" s="956"/>
      <c r="AJ130" s="957"/>
      <c r="AK130" s="958">
        <v>309981</v>
      </c>
      <c r="AL130" s="956"/>
      <c r="AM130" s="956"/>
      <c r="AN130" s="956"/>
      <c r="AO130" s="957"/>
      <c r="AP130" s="1060"/>
      <c r="AQ130" s="1061"/>
      <c r="AR130" s="1061"/>
      <c r="AS130" s="1061"/>
      <c r="AT130" s="1062"/>
      <c r="AU130" s="235"/>
      <c r="AV130" s="235"/>
      <c r="AW130" s="235"/>
      <c r="AX130" s="1110" t="s">
        <v>454</v>
      </c>
      <c r="AY130" s="1042"/>
      <c r="AZ130" s="1042"/>
      <c r="BA130" s="1042"/>
      <c r="BB130" s="1042"/>
      <c r="BC130" s="1042"/>
      <c r="BD130" s="1042"/>
      <c r="BE130" s="1043"/>
      <c r="BF130" s="1072">
        <v>48.6</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455</v>
      </c>
      <c r="X131" s="1081"/>
      <c r="Y131" s="1081"/>
      <c r="Z131" s="1082"/>
      <c r="AA131" s="994">
        <v>2716631</v>
      </c>
      <c r="AB131" s="995"/>
      <c r="AC131" s="995"/>
      <c r="AD131" s="995"/>
      <c r="AE131" s="996"/>
      <c r="AF131" s="997">
        <v>2692246</v>
      </c>
      <c r="AG131" s="995"/>
      <c r="AH131" s="995"/>
      <c r="AI131" s="995"/>
      <c r="AJ131" s="996"/>
      <c r="AK131" s="997">
        <v>2718855</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4" t="s">
        <v>456</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457</v>
      </c>
      <c r="W132" s="1098"/>
      <c r="X132" s="1098"/>
      <c r="Y132" s="1098"/>
      <c r="Z132" s="1099"/>
      <c r="AA132" s="1100">
        <v>11.876658989999999</v>
      </c>
      <c r="AB132" s="1101"/>
      <c r="AC132" s="1101"/>
      <c r="AD132" s="1101"/>
      <c r="AE132" s="1102"/>
      <c r="AF132" s="1103">
        <v>12.29363884</v>
      </c>
      <c r="AG132" s="1101"/>
      <c r="AH132" s="1101"/>
      <c r="AI132" s="1101"/>
      <c r="AJ132" s="1102"/>
      <c r="AK132" s="1103">
        <v>12.346962230000001</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458</v>
      </c>
      <c r="W133" s="1105"/>
      <c r="X133" s="1105"/>
      <c r="Y133" s="1105"/>
      <c r="Z133" s="1106"/>
      <c r="AA133" s="1107">
        <v>12.1</v>
      </c>
      <c r="AB133" s="1108"/>
      <c r="AC133" s="1108"/>
      <c r="AD133" s="1108"/>
      <c r="AE133" s="1109"/>
      <c r="AF133" s="1107">
        <v>11.9</v>
      </c>
      <c r="AG133" s="1108"/>
      <c r="AH133" s="1108"/>
      <c r="AI133" s="1108"/>
      <c r="AJ133" s="1109"/>
      <c r="AK133" s="1107">
        <v>12.1</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55" zoomScale="70" zoomScaleNormal="85" zoomScaleSheetLayoutView="70" workbookViewId="0">
      <selection activeCell="AI4" sqref="AI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3"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election activeCell="AC74" sqref="AC7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459</v>
      </c>
      <c r="B5" s="246"/>
      <c r="C5" s="246"/>
      <c r="D5" s="246"/>
      <c r="E5" s="246"/>
      <c r="F5" s="246"/>
      <c r="G5" s="246"/>
      <c r="H5" s="246"/>
      <c r="I5" s="246"/>
      <c r="J5" s="246"/>
      <c r="K5" s="246"/>
      <c r="L5" s="246"/>
      <c r="M5" s="246"/>
      <c r="N5" s="246"/>
      <c r="O5" s="247"/>
    </row>
    <row r="6" spans="1:16" x14ac:dyDescent="0.15">
      <c r="A6" s="248"/>
      <c r="B6" s="244"/>
      <c r="C6" s="244"/>
      <c r="D6" s="244"/>
      <c r="E6" s="244"/>
      <c r="F6" s="244"/>
      <c r="G6" s="249" t="s">
        <v>460</v>
      </c>
      <c r="H6" s="249"/>
      <c r="I6" s="249"/>
      <c r="J6" s="249"/>
      <c r="K6" s="244"/>
      <c r="L6" s="244"/>
      <c r="M6" s="244"/>
      <c r="N6" s="244"/>
    </row>
    <row r="7" spans="1:16" x14ac:dyDescent="0.15">
      <c r="A7" s="248"/>
      <c r="B7" s="244"/>
      <c r="C7" s="244"/>
      <c r="D7" s="244"/>
      <c r="E7" s="244"/>
      <c r="F7" s="244"/>
      <c r="G7" s="251"/>
      <c r="H7" s="252"/>
      <c r="I7" s="252"/>
      <c r="J7" s="253"/>
      <c r="K7" s="1114" t="s">
        <v>461</v>
      </c>
      <c r="L7" s="254"/>
      <c r="M7" s="255" t="s">
        <v>462</v>
      </c>
      <c r="N7" s="256"/>
    </row>
    <row r="8" spans="1:16" x14ac:dyDescent="0.15">
      <c r="A8" s="248"/>
      <c r="B8" s="244"/>
      <c r="C8" s="244"/>
      <c r="D8" s="244"/>
      <c r="E8" s="244"/>
      <c r="F8" s="244"/>
      <c r="G8" s="257"/>
      <c r="H8" s="258"/>
      <c r="I8" s="258"/>
      <c r="J8" s="259"/>
      <c r="K8" s="1115"/>
      <c r="L8" s="260" t="s">
        <v>463</v>
      </c>
      <c r="M8" s="261" t="s">
        <v>464</v>
      </c>
      <c r="N8" s="262" t="s">
        <v>465</v>
      </c>
    </row>
    <row r="9" spans="1:16" x14ac:dyDescent="0.15">
      <c r="A9" s="248"/>
      <c r="B9" s="244"/>
      <c r="C9" s="244"/>
      <c r="D9" s="244"/>
      <c r="E9" s="244"/>
      <c r="F9" s="244"/>
      <c r="G9" s="1116" t="s">
        <v>466</v>
      </c>
      <c r="H9" s="1117"/>
      <c r="I9" s="1117"/>
      <c r="J9" s="1118"/>
      <c r="K9" s="263">
        <v>971581</v>
      </c>
      <c r="L9" s="264">
        <v>101312</v>
      </c>
      <c r="M9" s="265">
        <v>132943</v>
      </c>
      <c r="N9" s="266">
        <v>-23.8</v>
      </c>
    </row>
    <row r="10" spans="1:16" x14ac:dyDescent="0.15">
      <c r="A10" s="248"/>
      <c r="B10" s="244"/>
      <c r="C10" s="244"/>
      <c r="D10" s="244"/>
      <c r="E10" s="244"/>
      <c r="F10" s="244"/>
      <c r="G10" s="1116" t="s">
        <v>467</v>
      </c>
      <c r="H10" s="1117"/>
      <c r="I10" s="1117"/>
      <c r="J10" s="1118"/>
      <c r="K10" s="267">
        <v>294655</v>
      </c>
      <c r="L10" s="268">
        <v>30725</v>
      </c>
      <c r="M10" s="269">
        <v>15355</v>
      </c>
      <c r="N10" s="270">
        <v>100.1</v>
      </c>
    </row>
    <row r="11" spans="1:16" ht="13.5" customHeight="1" x14ac:dyDescent="0.15">
      <c r="A11" s="248"/>
      <c r="B11" s="244"/>
      <c r="C11" s="244"/>
      <c r="D11" s="244"/>
      <c r="E11" s="244"/>
      <c r="F11" s="244"/>
      <c r="G11" s="1116" t="s">
        <v>468</v>
      </c>
      <c r="H11" s="1117"/>
      <c r="I11" s="1117"/>
      <c r="J11" s="1118"/>
      <c r="K11" s="267">
        <v>218950</v>
      </c>
      <c r="L11" s="268">
        <v>22831</v>
      </c>
      <c r="M11" s="269">
        <v>21605</v>
      </c>
      <c r="N11" s="270">
        <v>5.7</v>
      </c>
    </row>
    <row r="12" spans="1:16" ht="13.5" customHeight="1" x14ac:dyDescent="0.15">
      <c r="A12" s="248"/>
      <c r="B12" s="244"/>
      <c r="C12" s="244"/>
      <c r="D12" s="244"/>
      <c r="E12" s="244"/>
      <c r="F12" s="244"/>
      <c r="G12" s="1116" t="s">
        <v>469</v>
      </c>
      <c r="H12" s="1117"/>
      <c r="I12" s="1117"/>
      <c r="J12" s="1118"/>
      <c r="K12" s="267" t="s">
        <v>470</v>
      </c>
      <c r="L12" s="268" t="s">
        <v>470</v>
      </c>
      <c r="M12" s="269">
        <v>2278</v>
      </c>
      <c r="N12" s="270" t="s">
        <v>470</v>
      </c>
    </row>
    <row r="13" spans="1:16" ht="13.5" customHeight="1" x14ac:dyDescent="0.15">
      <c r="A13" s="248"/>
      <c r="B13" s="244"/>
      <c r="C13" s="244"/>
      <c r="D13" s="244"/>
      <c r="E13" s="244"/>
      <c r="F13" s="244"/>
      <c r="G13" s="1116" t="s">
        <v>471</v>
      </c>
      <c r="H13" s="1117"/>
      <c r="I13" s="1117"/>
      <c r="J13" s="1118"/>
      <c r="K13" s="267" t="s">
        <v>470</v>
      </c>
      <c r="L13" s="268" t="s">
        <v>470</v>
      </c>
      <c r="M13" s="269" t="s">
        <v>470</v>
      </c>
      <c r="N13" s="270" t="s">
        <v>470</v>
      </c>
    </row>
    <row r="14" spans="1:16" ht="13.5" customHeight="1" x14ac:dyDescent="0.15">
      <c r="A14" s="248"/>
      <c r="B14" s="244"/>
      <c r="C14" s="244"/>
      <c r="D14" s="244"/>
      <c r="E14" s="244"/>
      <c r="F14" s="244"/>
      <c r="G14" s="1116" t="s">
        <v>472</v>
      </c>
      <c r="H14" s="1117"/>
      <c r="I14" s="1117"/>
      <c r="J14" s="1118"/>
      <c r="K14" s="267" t="s">
        <v>470</v>
      </c>
      <c r="L14" s="268" t="s">
        <v>470</v>
      </c>
      <c r="M14" s="269">
        <v>5589</v>
      </c>
      <c r="N14" s="270" t="s">
        <v>470</v>
      </c>
    </row>
    <row r="15" spans="1:16" ht="13.5" customHeight="1" x14ac:dyDescent="0.15">
      <c r="A15" s="248"/>
      <c r="B15" s="244"/>
      <c r="C15" s="244"/>
      <c r="D15" s="244"/>
      <c r="E15" s="244"/>
      <c r="F15" s="244"/>
      <c r="G15" s="1116" t="s">
        <v>473</v>
      </c>
      <c r="H15" s="1117"/>
      <c r="I15" s="1117"/>
      <c r="J15" s="1118"/>
      <c r="K15" s="267">
        <v>170</v>
      </c>
      <c r="L15" s="268">
        <v>18</v>
      </c>
      <c r="M15" s="269">
        <v>2911</v>
      </c>
      <c r="N15" s="270">
        <v>-99.4</v>
      </c>
    </row>
    <row r="16" spans="1:16" x14ac:dyDescent="0.15">
      <c r="A16" s="248"/>
      <c r="B16" s="244"/>
      <c r="C16" s="244"/>
      <c r="D16" s="244"/>
      <c r="E16" s="244"/>
      <c r="F16" s="244"/>
      <c r="G16" s="1119" t="s">
        <v>474</v>
      </c>
      <c r="H16" s="1120"/>
      <c r="I16" s="1120"/>
      <c r="J16" s="1121"/>
      <c r="K16" s="268">
        <v>-176997</v>
      </c>
      <c r="L16" s="268">
        <v>-18456</v>
      </c>
      <c r="M16" s="269">
        <v>-16243</v>
      </c>
      <c r="N16" s="270">
        <v>13.6</v>
      </c>
    </row>
    <row r="17" spans="1:16" x14ac:dyDescent="0.15">
      <c r="A17" s="248"/>
      <c r="B17" s="244"/>
      <c r="C17" s="244"/>
      <c r="D17" s="244"/>
      <c r="E17" s="244"/>
      <c r="F17" s="244"/>
      <c r="G17" s="1119" t="s">
        <v>170</v>
      </c>
      <c r="H17" s="1120"/>
      <c r="I17" s="1120"/>
      <c r="J17" s="1121"/>
      <c r="K17" s="268">
        <v>1308359</v>
      </c>
      <c r="L17" s="268">
        <v>136430</v>
      </c>
      <c r="M17" s="269">
        <v>164438</v>
      </c>
      <c r="N17" s="270">
        <v>-17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475</v>
      </c>
      <c r="H19" s="244"/>
      <c r="I19" s="244"/>
      <c r="J19" s="244"/>
      <c r="K19" s="244"/>
      <c r="L19" s="244"/>
      <c r="M19" s="244"/>
      <c r="N19" s="244"/>
    </row>
    <row r="20" spans="1:16" x14ac:dyDescent="0.15">
      <c r="A20" s="248"/>
      <c r="B20" s="244"/>
      <c r="C20" s="244"/>
      <c r="D20" s="244"/>
      <c r="E20" s="244"/>
      <c r="F20" s="244"/>
      <c r="G20" s="272"/>
      <c r="H20" s="273"/>
      <c r="I20" s="273"/>
      <c r="J20" s="274"/>
      <c r="K20" s="275" t="s">
        <v>476</v>
      </c>
      <c r="L20" s="276" t="s">
        <v>477</v>
      </c>
      <c r="M20" s="277" t="s">
        <v>478</v>
      </c>
      <c r="N20" s="278"/>
    </row>
    <row r="21" spans="1:16" s="284" customFormat="1" x14ac:dyDescent="0.15">
      <c r="A21" s="279"/>
      <c r="B21" s="249"/>
      <c r="C21" s="249"/>
      <c r="D21" s="249"/>
      <c r="E21" s="249"/>
      <c r="F21" s="249"/>
      <c r="G21" s="1111" t="s">
        <v>479</v>
      </c>
      <c r="H21" s="1112"/>
      <c r="I21" s="1112"/>
      <c r="J21" s="1113"/>
      <c r="K21" s="280">
        <v>11.47</v>
      </c>
      <c r="L21" s="281">
        <v>15.05</v>
      </c>
      <c r="M21" s="282">
        <v>-3.58</v>
      </c>
      <c r="N21" s="249"/>
      <c r="O21" s="283"/>
      <c r="P21" s="279"/>
    </row>
    <row r="22" spans="1:16" s="284" customFormat="1" x14ac:dyDescent="0.15">
      <c r="A22" s="279"/>
      <c r="B22" s="249"/>
      <c r="C22" s="249"/>
      <c r="D22" s="249"/>
      <c r="E22" s="249"/>
      <c r="F22" s="249"/>
      <c r="G22" s="1111" t="s">
        <v>480</v>
      </c>
      <c r="H22" s="1112"/>
      <c r="I22" s="1112"/>
      <c r="J22" s="1113"/>
      <c r="K22" s="285">
        <v>90.5</v>
      </c>
      <c r="L22" s="286">
        <v>95.7</v>
      </c>
      <c r="M22" s="287">
        <v>-5.2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14" t="s">
        <v>461</v>
      </c>
      <c r="L30" s="254"/>
      <c r="M30" s="255" t="s">
        <v>462</v>
      </c>
      <c r="N30" s="256"/>
    </row>
    <row r="31" spans="1:16" x14ac:dyDescent="0.15">
      <c r="A31" s="248"/>
      <c r="B31" s="244"/>
      <c r="C31" s="244"/>
      <c r="D31" s="244"/>
      <c r="E31" s="244"/>
      <c r="F31" s="244"/>
      <c r="G31" s="257"/>
      <c r="H31" s="258"/>
      <c r="I31" s="258"/>
      <c r="J31" s="259"/>
      <c r="K31" s="1115"/>
      <c r="L31" s="260" t="s">
        <v>463</v>
      </c>
      <c r="M31" s="261" t="s">
        <v>464</v>
      </c>
      <c r="N31" s="262" t="s">
        <v>465</v>
      </c>
    </row>
    <row r="32" spans="1:16" ht="27" customHeight="1" x14ac:dyDescent="0.15">
      <c r="A32" s="248"/>
      <c r="B32" s="244"/>
      <c r="C32" s="244"/>
      <c r="D32" s="244"/>
      <c r="E32" s="244"/>
      <c r="F32" s="244"/>
      <c r="G32" s="1127" t="s">
        <v>484</v>
      </c>
      <c r="H32" s="1128"/>
      <c r="I32" s="1128"/>
      <c r="J32" s="1129"/>
      <c r="K32" s="294">
        <v>548951</v>
      </c>
      <c r="L32" s="294">
        <v>57242</v>
      </c>
      <c r="M32" s="295">
        <v>104657</v>
      </c>
      <c r="N32" s="296">
        <v>-45.3</v>
      </c>
    </row>
    <row r="33" spans="1:16" ht="13.5" customHeight="1" x14ac:dyDescent="0.15">
      <c r="A33" s="248"/>
      <c r="B33" s="244"/>
      <c r="C33" s="244"/>
      <c r="D33" s="244"/>
      <c r="E33" s="244"/>
      <c r="F33" s="244"/>
      <c r="G33" s="1127" t="s">
        <v>485</v>
      </c>
      <c r="H33" s="1128"/>
      <c r="I33" s="1128"/>
      <c r="J33" s="1129"/>
      <c r="K33" s="294" t="s">
        <v>470</v>
      </c>
      <c r="L33" s="294" t="s">
        <v>470</v>
      </c>
      <c r="M33" s="295" t="s">
        <v>470</v>
      </c>
      <c r="N33" s="296" t="s">
        <v>470</v>
      </c>
    </row>
    <row r="34" spans="1:16" ht="27" customHeight="1" x14ac:dyDescent="0.15">
      <c r="A34" s="248"/>
      <c r="B34" s="244"/>
      <c r="C34" s="244"/>
      <c r="D34" s="244"/>
      <c r="E34" s="244"/>
      <c r="F34" s="244"/>
      <c r="G34" s="1127" t="s">
        <v>486</v>
      </c>
      <c r="H34" s="1128"/>
      <c r="I34" s="1128"/>
      <c r="J34" s="1129"/>
      <c r="K34" s="294" t="s">
        <v>470</v>
      </c>
      <c r="L34" s="294" t="s">
        <v>470</v>
      </c>
      <c r="M34" s="295">
        <v>419</v>
      </c>
      <c r="N34" s="296" t="s">
        <v>470</v>
      </c>
    </row>
    <row r="35" spans="1:16" ht="27" customHeight="1" x14ac:dyDescent="0.15">
      <c r="A35" s="248"/>
      <c r="B35" s="244"/>
      <c r="C35" s="244"/>
      <c r="D35" s="244"/>
      <c r="E35" s="244"/>
      <c r="F35" s="244"/>
      <c r="G35" s="1127" t="s">
        <v>487</v>
      </c>
      <c r="H35" s="1128"/>
      <c r="I35" s="1128"/>
      <c r="J35" s="1129"/>
      <c r="K35" s="294">
        <v>22600</v>
      </c>
      <c r="L35" s="294">
        <v>2357</v>
      </c>
      <c r="M35" s="295">
        <v>24121</v>
      </c>
      <c r="N35" s="296">
        <v>-90.2</v>
      </c>
    </row>
    <row r="36" spans="1:16" ht="27" customHeight="1" x14ac:dyDescent="0.15">
      <c r="A36" s="248"/>
      <c r="B36" s="244"/>
      <c r="C36" s="244"/>
      <c r="D36" s="244"/>
      <c r="E36" s="244"/>
      <c r="F36" s="244"/>
      <c r="G36" s="1127" t="s">
        <v>488</v>
      </c>
      <c r="H36" s="1128"/>
      <c r="I36" s="1128"/>
      <c r="J36" s="1129"/>
      <c r="K36" s="294">
        <v>61614</v>
      </c>
      <c r="L36" s="294">
        <v>6425</v>
      </c>
      <c r="M36" s="295">
        <v>4863</v>
      </c>
      <c r="N36" s="296">
        <v>32.1</v>
      </c>
    </row>
    <row r="37" spans="1:16" ht="13.5" customHeight="1" x14ac:dyDescent="0.15">
      <c r="A37" s="248"/>
      <c r="B37" s="244"/>
      <c r="C37" s="244"/>
      <c r="D37" s="244"/>
      <c r="E37" s="244"/>
      <c r="F37" s="244"/>
      <c r="G37" s="1127" t="s">
        <v>489</v>
      </c>
      <c r="H37" s="1128"/>
      <c r="I37" s="1128"/>
      <c r="J37" s="1129"/>
      <c r="K37" s="294">
        <v>11442</v>
      </c>
      <c r="L37" s="294">
        <v>1193</v>
      </c>
      <c r="M37" s="295">
        <v>2362</v>
      </c>
      <c r="N37" s="296">
        <v>-49.5</v>
      </c>
    </row>
    <row r="38" spans="1:16" ht="27" customHeight="1" x14ac:dyDescent="0.15">
      <c r="A38" s="248"/>
      <c r="B38" s="244"/>
      <c r="C38" s="244"/>
      <c r="D38" s="244"/>
      <c r="E38" s="244"/>
      <c r="F38" s="244"/>
      <c r="G38" s="1130" t="s">
        <v>490</v>
      </c>
      <c r="H38" s="1131"/>
      <c r="I38" s="1131"/>
      <c r="J38" s="1132"/>
      <c r="K38" s="297">
        <v>1070</v>
      </c>
      <c r="L38" s="297">
        <v>112</v>
      </c>
      <c r="M38" s="298">
        <v>22</v>
      </c>
      <c r="N38" s="299">
        <v>409.1</v>
      </c>
      <c r="O38" s="293"/>
    </row>
    <row r="39" spans="1:16" x14ac:dyDescent="0.15">
      <c r="A39" s="248"/>
      <c r="B39" s="244"/>
      <c r="C39" s="244"/>
      <c r="D39" s="244"/>
      <c r="E39" s="244"/>
      <c r="F39" s="244"/>
      <c r="G39" s="1130" t="s">
        <v>491</v>
      </c>
      <c r="H39" s="1131"/>
      <c r="I39" s="1131"/>
      <c r="J39" s="1132"/>
      <c r="K39" s="300" t="s">
        <v>470</v>
      </c>
      <c r="L39" s="300" t="s">
        <v>470</v>
      </c>
      <c r="M39" s="301">
        <v>-5112</v>
      </c>
      <c r="N39" s="302" t="s">
        <v>470</v>
      </c>
      <c r="O39" s="293"/>
    </row>
    <row r="40" spans="1:16" ht="27" customHeight="1" x14ac:dyDescent="0.15">
      <c r="A40" s="248"/>
      <c r="B40" s="244"/>
      <c r="C40" s="244"/>
      <c r="D40" s="244"/>
      <c r="E40" s="244"/>
      <c r="F40" s="244"/>
      <c r="G40" s="1127" t="s">
        <v>492</v>
      </c>
      <c r="H40" s="1128"/>
      <c r="I40" s="1128"/>
      <c r="J40" s="1129"/>
      <c r="K40" s="300">
        <v>-309981</v>
      </c>
      <c r="L40" s="300">
        <v>-32323</v>
      </c>
      <c r="M40" s="301">
        <v>-91802</v>
      </c>
      <c r="N40" s="302">
        <v>-64.8</v>
      </c>
      <c r="O40" s="293"/>
    </row>
    <row r="41" spans="1:16" x14ac:dyDescent="0.15">
      <c r="A41" s="248"/>
      <c r="B41" s="244"/>
      <c r="C41" s="244"/>
      <c r="D41" s="244"/>
      <c r="E41" s="244"/>
      <c r="F41" s="244"/>
      <c r="G41" s="1133" t="s">
        <v>280</v>
      </c>
      <c r="H41" s="1134"/>
      <c r="I41" s="1134"/>
      <c r="J41" s="1135"/>
      <c r="K41" s="294">
        <v>335696</v>
      </c>
      <c r="L41" s="300">
        <v>35005</v>
      </c>
      <c r="M41" s="301">
        <v>39530</v>
      </c>
      <c r="N41" s="302">
        <v>-11.4</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22" t="s">
        <v>461</v>
      </c>
      <c r="J49" s="1124" t="s">
        <v>496</v>
      </c>
      <c r="K49" s="1125"/>
      <c r="L49" s="1125"/>
      <c r="M49" s="1125"/>
      <c r="N49" s="1126"/>
    </row>
    <row r="50" spans="1:14" x14ac:dyDescent="0.15">
      <c r="A50" s="248"/>
      <c r="B50" s="244"/>
      <c r="C50" s="244"/>
      <c r="D50" s="244"/>
      <c r="E50" s="244"/>
      <c r="F50" s="244"/>
      <c r="G50" s="312"/>
      <c r="H50" s="313"/>
      <c r="I50" s="1123"/>
      <c r="J50" s="314" t="s">
        <v>497</v>
      </c>
      <c r="K50" s="315" t="s">
        <v>498</v>
      </c>
      <c r="L50" s="316" t="s">
        <v>499</v>
      </c>
      <c r="M50" s="317" t="s">
        <v>500</v>
      </c>
      <c r="N50" s="318" t="s">
        <v>501</v>
      </c>
    </row>
    <row r="51" spans="1:14" x14ac:dyDescent="0.15">
      <c r="A51" s="248"/>
      <c r="B51" s="244"/>
      <c r="C51" s="244"/>
      <c r="D51" s="244"/>
      <c r="E51" s="244"/>
      <c r="F51" s="244"/>
      <c r="G51" s="310" t="s">
        <v>502</v>
      </c>
      <c r="H51" s="311"/>
      <c r="I51" s="319">
        <v>1521765</v>
      </c>
      <c r="J51" s="320">
        <v>159180</v>
      </c>
      <c r="K51" s="321">
        <v>29.8</v>
      </c>
      <c r="L51" s="322">
        <v>174443</v>
      </c>
      <c r="M51" s="323">
        <v>52.1</v>
      </c>
      <c r="N51" s="324">
        <v>-22.3</v>
      </c>
    </row>
    <row r="52" spans="1:14" x14ac:dyDescent="0.15">
      <c r="A52" s="248"/>
      <c r="B52" s="244"/>
      <c r="C52" s="244"/>
      <c r="D52" s="244"/>
      <c r="E52" s="244"/>
      <c r="F52" s="244"/>
      <c r="G52" s="325"/>
      <c r="H52" s="326" t="s">
        <v>503</v>
      </c>
      <c r="I52" s="327">
        <v>581985</v>
      </c>
      <c r="J52" s="328">
        <v>60877</v>
      </c>
      <c r="K52" s="329">
        <v>53.3</v>
      </c>
      <c r="L52" s="330">
        <v>89518</v>
      </c>
      <c r="M52" s="331">
        <v>60.1</v>
      </c>
      <c r="N52" s="332">
        <v>-6.8</v>
      </c>
    </row>
    <row r="53" spans="1:14" x14ac:dyDescent="0.15">
      <c r="A53" s="248"/>
      <c r="B53" s="244"/>
      <c r="C53" s="244"/>
      <c r="D53" s="244"/>
      <c r="E53" s="244"/>
      <c r="F53" s="244"/>
      <c r="G53" s="310" t="s">
        <v>504</v>
      </c>
      <c r="H53" s="311"/>
      <c r="I53" s="319">
        <v>1150048</v>
      </c>
      <c r="J53" s="320">
        <v>120829</v>
      </c>
      <c r="K53" s="321">
        <v>-24.1</v>
      </c>
      <c r="L53" s="322">
        <v>192544</v>
      </c>
      <c r="M53" s="323">
        <v>10.4</v>
      </c>
      <c r="N53" s="324">
        <v>-34.5</v>
      </c>
    </row>
    <row r="54" spans="1:14" x14ac:dyDescent="0.15">
      <c r="A54" s="248"/>
      <c r="B54" s="244"/>
      <c r="C54" s="244"/>
      <c r="D54" s="244"/>
      <c r="E54" s="244"/>
      <c r="F54" s="244"/>
      <c r="G54" s="325"/>
      <c r="H54" s="326" t="s">
        <v>503</v>
      </c>
      <c r="I54" s="327">
        <v>338228</v>
      </c>
      <c r="J54" s="328">
        <v>35536</v>
      </c>
      <c r="K54" s="329">
        <v>-41.6</v>
      </c>
      <c r="L54" s="330">
        <v>82235</v>
      </c>
      <c r="M54" s="331">
        <v>-8.1</v>
      </c>
      <c r="N54" s="332">
        <v>-33.5</v>
      </c>
    </row>
    <row r="55" spans="1:14" x14ac:dyDescent="0.15">
      <c r="A55" s="248"/>
      <c r="B55" s="244"/>
      <c r="C55" s="244"/>
      <c r="D55" s="244"/>
      <c r="E55" s="244"/>
      <c r="F55" s="244"/>
      <c r="G55" s="310" t="s">
        <v>505</v>
      </c>
      <c r="H55" s="311"/>
      <c r="I55" s="319">
        <v>1205038</v>
      </c>
      <c r="J55" s="320">
        <v>126129</v>
      </c>
      <c r="K55" s="321">
        <v>4.4000000000000004</v>
      </c>
      <c r="L55" s="322">
        <v>146140</v>
      </c>
      <c r="M55" s="323">
        <v>-24.1</v>
      </c>
      <c r="N55" s="324">
        <v>28.5</v>
      </c>
    </row>
    <row r="56" spans="1:14" x14ac:dyDescent="0.15">
      <c r="A56" s="248"/>
      <c r="B56" s="244"/>
      <c r="C56" s="244"/>
      <c r="D56" s="244"/>
      <c r="E56" s="244"/>
      <c r="F56" s="244"/>
      <c r="G56" s="325"/>
      <c r="H56" s="326" t="s">
        <v>503</v>
      </c>
      <c r="I56" s="327">
        <v>193730</v>
      </c>
      <c r="J56" s="328">
        <v>20277</v>
      </c>
      <c r="K56" s="329">
        <v>-42.9</v>
      </c>
      <c r="L56" s="330">
        <v>75451</v>
      </c>
      <c r="M56" s="331">
        <v>-8.1999999999999993</v>
      </c>
      <c r="N56" s="332">
        <v>-34.700000000000003</v>
      </c>
    </row>
    <row r="57" spans="1:14" x14ac:dyDescent="0.15">
      <c r="A57" s="248"/>
      <c r="B57" s="244"/>
      <c r="C57" s="244"/>
      <c r="D57" s="244"/>
      <c r="E57" s="244"/>
      <c r="F57" s="244"/>
      <c r="G57" s="310" t="s">
        <v>506</v>
      </c>
      <c r="H57" s="311"/>
      <c r="I57" s="319">
        <v>1087158</v>
      </c>
      <c r="J57" s="320">
        <v>114065</v>
      </c>
      <c r="K57" s="321">
        <v>-9.6</v>
      </c>
      <c r="L57" s="322">
        <v>146641</v>
      </c>
      <c r="M57" s="323">
        <v>0.3</v>
      </c>
      <c r="N57" s="324">
        <v>-9.9</v>
      </c>
    </row>
    <row r="58" spans="1:14" x14ac:dyDescent="0.15">
      <c r="A58" s="248"/>
      <c r="B58" s="244"/>
      <c r="C58" s="244"/>
      <c r="D58" s="244"/>
      <c r="E58" s="244"/>
      <c r="F58" s="244"/>
      <c r="G58" s="325"/>
      <c r="H58" s="326" t="s">
        <v>503</v>
      </c>
      <c r="I58" s="327">
        <v>90152</v>
      </c>
      <c r="J58" s="328">
        <v>9459</v>
      </c>
      <c r="K58" s="329">
        <v>-53.4</v>
      </c>
      <c r="L58" s="330">
        <v>68142</v>
      </c>
      <c r="M58" s="331">
        <v>-9.6999999999999993</v>
      </c>
      <c r="N58" s="332">
        <v>-43.7</v>
      </c>
    </row>
    <row r="59" spans="1:14" x14ac:dyDescent="0.15">
      <c r="A59" s="248"/>
      <c r="B59" s="244"/>
      <c r="C59" s="244"/>
      <c r="D59" s="244"/>
      <c r="E59" s="244"/>
      <c r="F59" s="244"/>
      <c r="G59" s="310" t="s">
        <v>507</v>
      </c>
      <c r="H59" s="311"/>
      <c r="I59" s="319">
        <v>1558764</v>
      </c>
      <c r="J59" s="320">
        <v>162541</v>
      </c>
      <c r="K59" s="321">
        <v>42.5</v>
      </c>
      <c r="L59" s="322">
        <v>174587</v>
      </c>
      <c r="M59" s="323">
        <v>19.100000000000001</v>
      </c>
      <c r="N59" s="324">
        <v>23.4</v>
      </c>
    </row>
    <row r="60" spans="1:14" x14ac:dyDescent="0.15">
      <c r="A60" s="248"/>
      <c r="B60" s="244"/>
      <c r="C60" s="244"/>
      <c r="D60" s="244"/>
      <c r="E60" s="244"/>
      <c r="F60" s="244"/>
      <c r="G60" s="325"/>
      <c r="H60" s="326" t="s">
        <v>503</v>
      </c>
      <c r="I60" s="333">
        <v>52177</v>
      </c>
      <c r="J60" s="328">
        <v>5441</v>
      </c>
      <c r="K60" s="329">
        <v>-42.5</v>
      </c>
      <c r="L60" s="330">
        <v>79695</v>
      </c>
      <c r="M60" s="331">
        <v>17</v>
      </c>
      <c r="N60" s="332">
        <v>-59.5</v>
      </c>
    </row>
    <row r="61" spans="1:14" x14ac:dyDescent="0.15">
      <c r="A61" s="248"/>
      <c r="B61" s="244"/>
      <c r="C61" s="244"/>
      <c r="D61" s="244"/>
      <c r="E61" s="244"/>
      <c r="F61" s="244"/>
      <c r="G61" s="310" t="s">
        <v>508</v>
      </c>
      <c r="H61" s="334"/>
      <c r="I61" s="335">
        <v>1304555</v>
      </c>
      <c r="J61" s="336">
        <v>136549</v>
      </c>
      <c r="K61" s="337">
        <v>8.6</v>
      </c>
      <c r="L61" s="338">
        <v>166871</v>
      </c>
      <c r="M61" s="339">
        <v>11.6</v>
      </c>
      <c r="N61" s="324">
        <v>-3</v>
      </c>
    </row>
    <row r="62" spans="1:14" x14ac:dyDescent="0.15">
      <c r="A62" s="248"/>
      <c r="B62" s="244"/>
      <c r="C62" s="244"/>
      <c r="D62" s="244"/>
      <c r="E62" s="244"/>
      <c r="F62" s="244"/>
      <c r="G62" s="325"/>
      <c r="H62" s="326" t="s">
        <v>503</v>
      </c>
      <c r="I62" s="327">
        <v>251254</v>
      </c>
      <c r="J62" s="328">
        <v>26318</v>
      </c>
      <c r="K62" s="329">
        <v>-25.4</v>
      </c>
      <c r="L62" s="330">
        <v>79008</v>
      </c>
      <c r="M62" s="331">
        <v>10.199999999999999</v>
      </c>
      <c r="N62" s="332">
        <v>-35.6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6" zoomScale="70" zoomScaleNormal="70" zoomScaleSheetLayoutView="100" workbookViewId="0">
      <selection activeCell="AC74" sqref="AC7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36" t="s">
        <v>3</v>
      </c>
      <c r="D47" s="1136"/>
      <c r="E47" s="1137"/>
      <c r="F47" s="11">
        <v>7.78</v>
      </c>
      <c r="G47" s="12">
        <v>8.65</v>
      </c>
      <c r="H47" s="12">
        <v>10.35</v>
      </c>
      <c r="I47" s="12">
        <v>11.06</v>
      </c>
      <c r="J47" s="13">
        <v>11.64</v>
      </c>
    </row>
    <row r="48" spans="2:10" ht="57.75" customHeight="1" x14ac:dyDescent="0.15">
      <c r="B48" s="14"/>
      <c r="C48" s="1138" t="s">
        <v>4</v>
      </c>
      <c r="D48" s="1138"/>
      <c r="E48" s="1139"/>
      <c r="F48" s="15">
        <v>4.2</v>
      </c>
      <c r="G48" s="16">
        <v>6.07</v>
      </c>
      <c r="H48" s="16">
        <v>6.16</v>
      </c>
      <c r="I48" s="16">
        <v>5.36</v>
      </c>
      <c r="J48" s="17">
        <v>5.97</v>
      </c>
    </row>
    <row r="49" spans="2:10" ht="57.75" customHeight="1" thickBot="1" x14ac:dyDescent="0.2">
      <c r="B49" s="18"/>
      <c r="C49" s="1140" t="s">
        <v>5</v>
      </c>
      <c r="D49" s="1140"/>
      <c r="E49" s="1141"/>
      <c r="F49" s="19">
        <v>1.94</v>
      </c>
      <c r="G49" s="20">
        <v>3.35</v>
      </c>
      <c r="H49" s="20">
        <v>1.67</v>
      </c>
      <c r="I49" s="20" t="s">
        <v>515</v>
      </c>
      <c r="J49" s="21">
        <v>1.26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6" zoomScale="70" zoomScaleNormal="70" zoomScaleSheetLayoutView="100" workbookViewId="0">
      <selection activeCell="AC74" sqref="AC7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48" t="s">
        <v>516</v>
      </c>
      <c r="D34" s="1148"/>
      <c r="E34" s="1149"/>
      <c r="F34" s="32" t="s">
        <v>517</v>
      </c>
      <c r="G34" s="33" t="s">
        <v>518</v>
      </c>
      <c r="H34" s="33" t="s">
        <v>519</v>
      </c>
      <c r="I34" s="33" t="s">
        <v>520</v>
      </c>
      <c r="J34" s="34" t="s">
        <v>521</v>
      </c>
      <c r="K34" s="22"/>
      <c r="L34" s="22"/>
      <c r="M34" s="22"/>
      <c r="N34" s="22"/>
      <c r="O34" s="22"/>
      <c r="P34" s="22"/>
    </row>
    <row r="35" spans="1:16" ht="39" customHeight="1" x14ac:dyDescent="0.15">
      <c r="A35" s="22"/>
      <c r="B35" s="35"/>
      <c r="C35" s="1142" t="s">
        <v>522</v>
      </c>
      <c r="D35" s="1143"/>
      <c r="E35" s="1144"/>
      <c r="F35" s="36">
        <v>4.2</v>
      </c>
      <c r="G35" s="37">
        <v>6.07</v>
      </c>
      <c r="H35" s="37">
        <v>6.16</v>
      </c>
      <c r="I35" s="37">
        <v>5.36</v>
      </c>
      <c r="J35" s="38">
        <v>5.97</v>
      </c>
      <c r="K35" s="22"/>
      <c r="L35" s="22"/>
      <c r="M35" s="22"/>
      <c r="N35" s="22"/>
      <c r="O35" s="22"/>
      <c r="P35" s="22"/>
    </row>
    <row r="36" spans="1:16" ht="39" customHeight="1" x14ac:dyDescent="0.15">
      <c r="A36" s="22"/>
      <c r="B36" s="35"/>
      <c r="C36" s="1142" t="s">
        <v>523</v>
      </c>
      <c r="D36" s="1143"/>
      <c r="E36" s="1144"/>
      <c r="F36" s="36">
        <v>0.02</v>
      </c>
      <c r="G36" s="37">
        <v>0.02</v>
      </c>
      <c r="H36" s="37">
        <v>0.02</v>
      </c>
      <c r="I36" s="37">
        <v>0.03</v>
      </c>
      <c r="J36" s="38">
        <v>0.04</v>
      </c>
      <c r="K36" s="22"/>
      <c r="L36" s="22"/>
      <c r="M36" s="22"/>
      <c r="N36" s="22"/>
      <c r="O36" s="22"/>
      <c r="P36" s="22"/>
    </row>
    <row r="37" spans="1:16" ht="39" customHeight="1" x14ac:dyDescent="0.15">
      <c r="A37" s="22"/>
      <c r="B37" s="35"/>
      <c r="C37" s="1142" t="s">
        <v>524</v>
      </c>
      <c r="D37" s="1143"/>
      <c r="E37" s="1144"/>
      <c r="F37" s="36">
        <v>0.35</v>
      </c>
      <c r="G37" s="37">
        <v>0.43</v>
      </c>
      <c r="H37" s="37">
        <v>0.15</v>
      </c>
      <c r="I37" s="37">
        <v>0</v>
      </c>
      <c r="J37" s="38">
        <v>0</v>
      </c>
      <c r="K37" s="22"/>
      <c r="L37" s="22"/>
      <c r="M37" s="22"/>
      <c r="N37" s="22"/>
      <c r="O37" s="22"/>
      <c r="P37" s="22"/>
    </row>
    <row r="38" spans="1:16" ht="39" customHeight="1" x14ac:dyDescent="0.15">
      <c r="A38" s="22"/>
      <c r="B38" s="35"/>
      <c r="C38" s="1142"/>
      <c r="D38" s="1143"/>
      <c r="E38" s="1144"/>
      <c r="F38" s="36"/>
      <c r="G38" s="37"/>
      <c r="H38" s="37"/>
      <c r="I38" s="37"/>
      <c r="J38" s="38"/>
      <c r="K38" s="22"/>
      <c r="L38" s="22"/>
      <c r="M38" s="22"/>
      <c r="N38" s="22"/>
      <c r="O38" s="22"/>
      <c r="P38" s="22"/>
    </row>
    <row r="39" spans="1:16" ht="39" customHeight="1" x14ac:dyDescent="0.15">
      <c r="A39" s="22"/>
      <c r="B39" s="35"/>
      <c r="C39" s="1142"/>
      <c r="D39" s="1143"/>
      <c r="E39" s="1144"/>
      <c r="F39" s="36"/>
      <c r="G39" s="37"/>
      <c r="H39" s="37"/>
      <c r="I39" s="37"/>
      <c r="J39" s="38"/>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525</v>
      </c>
      <c r="D42" s="1143"/>
      <c r="E42" s="1144"/>
      <c r="F42" s="36" t="s">
        <v>470</v>
      </c>
      <c r="G42" s="37" t="s">
        <v>470</v>
      </c>
      <c r="H42" s="37" t="s">
        <v>470</v>
      </c>
      <c r="I42" s="37" t="s">
        <v>470</v>
      </c>
      <c r="J42" s="38" t="s">
        <v>470</v>
      </c>
      <c r="K42" s="22"/>
      <c r="L42" s="22"/>
      <c r="M42" s="22"/>
      <c r="N42" s="22"/>
      <c r="O42" s="22"/>
      <c r="P42" s="22"/>
    </row>
    <row r="43" spans="1:16" ht="39" customHeight="1" thickBot="1" x14ac:dyDescent="0.2">
      <c r="A43" s="22"/>
      <c r="B43" s="40"/>
      <c r="C43" s="1145" t="s">
        <v>526</v>
      </c>
      <c r="D43" s="1146"/>
      <c r="E43" s="1147"/>
      <c r="F43" s="41">
        <v>0</v>
      </c>
      <c r="G43" s="42">
        <v>0.01</v>
      </c>
      <c r="H43" s="42" t="s">
        <v>470</v>
      </c>
      <c r="I43" s="42" t="s">
        <v>470</v>
      </c>
      <c r="J43" s="43" t="s">
        <v>470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8" zoomScale="70" zoomScaleNormal="70"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580</v>
      </c>
      <c r="L45" s="60">
        <v>548</v>
      </c>
      <c r="M45" s="60">
        <v>562</v>
      </c>
      <c r="N45" s="60">
        <v>571</v>
      </c>
      <c r="O45" s="61">
        <v>549</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470</v>
      </c>
      <c r="L46" s="64" t="s">
        <v>470</v>
      </c>
      <c r="M46" s="64" t="s">
        <v>470</v>
      </c>
      <c r="N46" s="64" t="s">
        <v>470</v>
      </c>
      <c r="O46" s="65" t="s">
        <v>470</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470</v>
      </c>
      <c r="L47" s="64" t="s">
        <v>470</v>
      </c>
      <c r="M47" s="64" t="s">
        <v>470</v>
      </c>
      <c r="N47" s="64" t="s">
        <v>470</v>
      </c>
      <c r="O47" s="65" t="s">
        <v>470</v>
      </c>
      <c r="P47" s="48"/>
      <c r="Q47" s="48"/>
      <c r="R47" s="48"/>
      <c r="S47" s="48"/>
      <c r="T47" s="48"/>
      <c r="U47" s="48"/>
    </row>
    <row r="48" spans="1:21" ht="30.75" customHeight="1" x14ac:dyDescent="0.15">
      <c r="A48" s="48"/>
      <c r="B48" s="1160"/>
      <c r="C48" s="1161"/>
      <c r="D48" s="62"/>
      <c r="E48" s="1152" t="s">
        <v>15</v>
      </c>
      <c r="F48" s="1152"/>
      <c r="G48" s="1152"/>
      <c r="H48" s="1152"/>
      <c r="I48" s="1152"/>
      <c r="J48" s="1153"/>
      <c r="K48" s="63">
        <v>27</v>
      </c>
      <c r="L48" s="64">
        <v>21</v>
      </c>
      <c r="M48" s="64">
        <v>19</v>
      </c>
      <c r="N48" s="64">
        <v>23</v>
      </c>
      <c r="O48" s="65">
        <v>23</v>
      </c>
      <c r="P48" s="48"/>
      <c r="Q48" s="48"/>
      <c r="R48" s="48"/>
      <c r="S48" s="48"/>
      <c r="T48" s="48"/>
      <c r="U48" s="48"/>
    </row>
    <row r="49" spans="1:21" ht="30.75" customHeight="1" x14ac:dyDescent="0.15">
      <c r="A49" s="48"/>
      <c r="B49" s="1160"/>
      <c r="C49" s="1161"/>
      <c r="D49" s="62"/>
      <c r="E49" s="1152" t="s">
        <v>16</v>
      </c>
      <c r="F49" s="1152"/>
      <c r="G49" s="1152"/>
      <c r="H49" s="1152"/>
      <c r="I49" s="1152"/>
      <c r="J49" s="1153"/>
      <c r="K49" s="63">
        <v>50</v>
      </c>
      <c r="L49" s="64">
        <v>60</v>
      </c>
      <c r="M49" s="64">
        <v>57</v>
      </c>
      <c r="N49" s="64">
        <v>50</v>
      </c>
      <c r="O49" s="65">
        <v>62</v>
      </c>
      <c r="P49" s="48"/>
      <c r="Q49" s="48"/>
      <c r="R49" s="48"/>
      <c r="S49" s="48"/>
      <c r="T49" s="48"/>
      <c r="U49" s="48"/>
    </row>
    <row r="50" spans="1:21" ht="30.75" customHeight="1" x14ac:dyDescent="0.15">
      <c r="A50" s="48"/>
      <c r="B50" s="1160"/>
      <c r="C50" s="1161"/>
      <c r="D50" s="62"/>
      <c r="E50" s="1152" t="s">
        <v>17</v>
      </c>
      <c r="F50" s="1152"/>
      <c r="G50" s="1152"/>
      <c r="H50" s="1152"/>
      <c r="I50" s="1152"/>
      <c r="J50" s="1153"/>
      <c r="K50" s="63">
        <v>11</v>
      </c>
      <c r="L50" s="64">
        <v>11</v>
      </c>
      <c r="M50" s="64">
        <v>11</v>
      </c>
      <c r="N50" s="64">
        <v>11</v>
      </c>
      <c r="O50" s="65">
        <v>11</v>
      </c>
      <c r="P50" s="48"/>
      <c r="Q50" s="48"/>
      <c r="R50" s="48"/>
      <c r="S50" s="48"/>
      <c r="T50" s="48"/>
      <c r="U50" s="48"/>
    </row>
    <row r="51" spans="1:21" ht="30.75" customHeight="1" x14ac:dyDescent="0.15">
      <c r="A51" s="48"/>
      <c r="B51" s="1162"/>
      <c r="C51" s="1163"/>
      <c r="D51" s="66"/>
      <c r="E51" s="1152" t="s">
        <v>18</v>
      </c>
      <c r="F51" s="1152"/>
      <c r="G51" s="1152"/>
      <c r="H51" s="1152"/>
      <c r="I51" s="1152"/>
      <c r="J51" s="1153"/>
      <c r="K51" s="63">
        <v>1</v>
      </c>
      <c r="L51" s="64">
        <v>1</v>
      </c>
      <c r="M51" s="64">
        <v>1</v>
      </c>
      <c r="N51" s="64">
        <v>1</v>
      </c>
      <c r="O51" s="65">
        <v>1</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342</v>
      </c>
      <c r="L52" s="64">
        <v>317</v>
      </c>
      <c r="M52" s="64">
        <v>328</v>
      </c>
      <c r="N52" s="64">
        <v>326</v>
      </c>
      <c r="O52" s="65">
        <v>310</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327</v>
      </c>
      <c r="L53" s="69">
        <v>324</v>
      </c>
      <c r="M53" s="69">
        <v>322</v>
      </c>
      <c r="N53" s="69">
        <v>330</v>
      </c>
      <c r="O53" s="70">
        <v>336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2015-04-30T05:23:28Z</cp:lastPrinted>
  <dcterms:created xsi:type="dcterms:W3CDTF">2015-02-17T07:59:08Z</dcterms:created>
  <dcterms:modified xsi:type="dcterms:W3CDTF">2016-01-21T02:26:06Z</dcterms:modified>
  <cp:category/>
</cp:coreProperties>
</file>