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63" i="11" l="1"/>
  <c r="AP63" i="11"/>
  <c r="AU88" i="11"/>
  <c r="AP88" i="11"/>
  <c r="AF88" i="11" l="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W38" i="9"/>
  <c r="BW39" i="9" s="1"/>
  <c r="BW40" i="9" s="1"/>
  <c r="BW41" i="9" s="1"/>
  <c r="BW42" i="9" s="1"/>
  <c r="BW43" i="9" s="1"/>
  <c r="BE38" i="9"/>
  <c r="AM38" i="9"/>
  <c r="U38" i="9"/>
  <c r="C38" i="9"/>
  <c r="CO37" i="9"/>
  <c r="BW37" i="9"/>
  <c r="BE37" i="9"/>
  <c r="AM37" i="9"/>
  <c r="U37" i="9"/>
  <c r="C37" i="9"/>
  <c r="CO36" i="9"/>
  <c r="BW36" i="9"/>
  <c r="BE36" i="9"/>
  <c r="AM36" i="9"/>
  <c r="U36" i="9"/>
  <c r="C36" i="9"/>
  <c r="CO35" i="9"/>
  <c r="BW35" i="9"/>
  <c r="BE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BE34" i="9" s="1"/>
</calcChain>
</file>

<file path=xl/sharedStrings.xml><?xml version="1.0" encoding="utf-8"?>
<sst xmlns="http://schemas.openxmlformats.org/spreadsheetml/2006/main" count="1027" uniqueCount="555">
  <si>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</si>
  <si>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</si>
  <si>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</si>
  <si>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</si>
  <si>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</si>
  <si>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</si>
  <si>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</si>
  <si>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</si>
  <si>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</si>
  <si>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</si>
  <si>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</si>
  <si>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</si>
  <si>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</si>
  <si>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</si>
  <si>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</si>
  <si>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</si>
  <si>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</si>
  <si>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</si>
  <si>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</si>
  <si>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</si>
  <si>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</si>
  <si>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</si>
  <si>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</si>
  <si>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</si>
  <si>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</si>
  <si>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</si>
  <si>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</si>
  <si>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</si>
  <si>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</si>
  <si>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</si>
  <si>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</si>
  <si>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</si>
  <si>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</si>
  <si>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</si>
  <si>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</si>
  <si>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</si>
  <si>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</si>
  <si>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</si>
  <si>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</si>
  <si>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</si>
  <si>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</si>
  <si>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</si>
  <si>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</si>
  <si>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</si>
  <si>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</si>
  <si>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</si>
  <si>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</si>
  <si>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</si>
  <si>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</si>
  <si>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</si>
  <si>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</si>
  <si>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</si>
  <si>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</si>
  <si>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</si>
  <si>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</si>
  <si>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</si>
  <si>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</si>
  <si>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</si>
  <si>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</si>
  <si>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</si>
  <si>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</si>
  <si>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</si>
  <si>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</si>
  <si>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</si>
  <si>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</si>
  <si>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</si>
  <si>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</si>
  <si>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</si>
  <si>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</si>
  <si>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</si>
  <si>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</si>
  <si>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</si>
  <si>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</si>
  <si>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</si>
  <si>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</si>
  <si>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</si>
  <si>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</si>
  <si>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</si>
  <si>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</si>
  <si>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</si>
  <si>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</si>
  <si>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</si>
  <si>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</si>
  <si>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</si>
  <si>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</si>
  <si>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</si>
  <si>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</si>
  <si>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</si>
  <si>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</si>
  <si>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</si>
  <si>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</si>
  <si>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</si>
  <si>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</si>
  <si>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</si>
  <si>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</si>
  <si>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</si>
  <si>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</si>
  <si>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</si>
  <si>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</si>
  <si>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</si>
  <si>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</si>
  <si>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</si>
  <si>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</si>
  <si>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</si>
  <si>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</si>
  <si>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</si>
  <si>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</si>
  <si>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</si>
  <si>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</si>
  <si>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</si>
  <si>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</si>
  <si>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</si>
  <si>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</si>
  <si>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</si>
  <si>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</si>
  <si>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</si>
  <si>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</si>
  <si>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</si>
  <si>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</si>
  <si>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</si>
  <si>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</si>
  <si>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</si>
  <si>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</si>
  <si>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</si>
  <si>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</si>
  <si>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</si>
  <si>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</si>
  <si>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</si>
  <si>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</si>
  <si>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</si>
  <si>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</si>
  <si>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</si>
  <si>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</si>
  <si>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</si>
  <si>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</si>
  <si>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</si>
  <si>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</si>
  <si>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</si>
  <si>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</si>
  <si>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</si>
  <si>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</si>
  <si>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</si>
  <si>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</si>
  <si>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</si>
  <si>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</si>
  <si>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</si>
  <si>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</si>
  <si>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</si>
  <si>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</si>
  <si>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</si>
  <si>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</si>
  <si>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</si>
  <si>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</si>
  <si>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</si>
  <si>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</si>
  <si>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</si>
  <si>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</si>
  <si>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</si>
  <si>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</si>
  <si>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</si>
  <si>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</si>
  <si>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</si>
  <si>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</si>
  <si>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</si>
  <si>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</si>
  <si>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</si>
  <si>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</si>
  <si>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</si>
  <si>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</si>
  <si>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</si>
  <si>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</si>
  <si>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</si>
  <si>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</si>
  <si>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</si>
  <si>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</si>
  <si>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</si>
  <si>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</si>
  <si>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</si>
  <si>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</si>
  <si>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</si>
  <si>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</si>
  <si>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</si>
  <si>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</si>
  <si>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</si>
  <si>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</si>
  <si>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</si>
  <si>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</si>
  <si>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</si>
  <si>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</si>
  <si>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</si>
  <si>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</si>
  <si>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</si>
  <si>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</si>
  <si>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</si>
  <si>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</si>
  <si>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沖縄県南城市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</si>
  <si>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</si>
  <si>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</si>
  <si>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</si>
  <si>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</si>
  <si>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</si>
  <si>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</si>
  <si>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</si>
  <si>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</si>
  <si>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</si>
  <si>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</si>
  <si>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</si>
  <si>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</si>
  <si>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</si>
  <si>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</si>
  <si>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</si>
  <si>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</si>
  <si>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</si>
  <si>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</si>
  <si>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</si>
  <si>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</si>
  <si>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</si>
  <si>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</si>
  <si>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</si>
  <si>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</si>
  <si>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</si>
  <si>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</si>
  <si>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</si>
  <si>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</si>
  <si>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</si>
  <si>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</si>
  <si>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</si>
  <si>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</si>
  <si>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</si>
  <si>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</si>
  <si>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</si>
  <si>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</si>
  <si>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</si>
  <si>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</si>
  <si>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</si>
  <si>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</si>
  <si>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</si>
  <si>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</si>
  <si>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</si>
  <si>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</si>
  <si>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</si>
  <si>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</si>
  <si>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</si>
  <si>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</si>
  <si>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</si>
  <si>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</si>
  <si>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</si>
  <si>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</si>
  <si>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</si>
  <si>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</si>
  <si>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</si>
  <si>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</si>
  <si>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</si>
  <si>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</si>
  <si>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</si>
  <si>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</si>
  <si>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</si>
  <si>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</si>
  <si>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</si>
  <si>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</si>
  <si>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</si>
  <si>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</si>
  <si>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</si>
  <si>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</si>
  <si>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</si>
  <si>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</si>
  <si>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</si>
  <si>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</si>
  <si>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</si>
  <si>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</si>
  <si>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</si>
  <si>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</si>
  <si>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</si>
  <si>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</si>
  <si>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</si>
  <si>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</si>
  <si>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</si>
  <si>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</si>
  <si>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</si>
  <si>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</si>
  <si>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</si>
  <si>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</si>
  <si>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</si>
  <si>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</si>
  <si>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</si>
  <si>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</si>
  <si>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</si>
  <si>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</si>
  <si>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</si>
  <si>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</si>
  <si>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</si>
  <si>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</si>
  <si>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</si>
  <si>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</si>
  <si>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</si>
  <si>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</si>
  <si>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</si>
  <si>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</si>
  <si>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</si>
  <si>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</si>
  <si>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</si>
  <si>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</si>
  <si>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</si>
  <si>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</si>
  <si>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</si>
  <si>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</si>
  <si>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</si>
  <si>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</si>
  <si>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</si>
  <si>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</si>
  <si>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</si>
  <si>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</si>
  <si>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</si>
  <si>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</si>
  <si>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</si>
  <si>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</si>
  <si>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</si>
  <si>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</si>
  <si>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</si>
  <si>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</si>
  <si>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</si>
  <si>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</si>
  <si>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</si>
  <si>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</si>
  <si>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</si>
  <si>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</si>
  <si>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</si>
  <si>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</si>
  <si>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</si>
  <si>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</si>
  <si>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</si>
  <si>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</si>
  <si>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</si>
  <si>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</si>
  <si>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</si>
  <si>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</si>
  <si>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</si>
  <si>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</si>
  <si>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</si>
  <si>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</si>
  <si>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</si>
  <si>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</si>
  <si>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</si>
  <si>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</si>
  <si>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</si>
  <si>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</si>
  <si>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</si>
  <si>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沖縄県南城市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</si>
  <si>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</si>
  <si>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</si>
  <si>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</si>
  <si>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</si>
  <si>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</si>
  <si>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</si>
  <si>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</si>
  <si>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</si>
  <si>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</si>
  <si>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</si>
  <si>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</si>
  <si>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</si>
  <si>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</si>
  <si>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</si>
  <si>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</si>
  <si>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</si>
  <si>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</si>
  <si>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</si>
  <si>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</si>
  <si>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</si>
  <si>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汚水処理施設特別会計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</si>
  <si>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</si>
  <si>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</si>
  <si>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</si>
  <si>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</si>
  <si>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</si>
  <si>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</si>
  <si>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</si>
  <si>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</si>
  <si>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</si>
  <si>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</si>
  <si>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</si>
  <si>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</si>
  <si>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</si>
  <si>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</si>
  <si>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</si>
  <si>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</si>
  <si>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</si>
  <si>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</si>
  <si>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</si>
  <si>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</si>
  <si>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</si>
  <si>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</si>
  <si>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</si>
  <si>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</si>
  <si>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</si>
  <si>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</si>
  <si>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</si>
  <si>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</si>
  <si>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</si>
  <si>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</si>
  <si>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</si>
  <si>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</si>
  <si>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</si>
  <si>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</si>
  <si>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</si>
  <si>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</si>
  <si>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</si>
  <si>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</si>
  <si>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</si>
  <si>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</si>
  <si>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</si>
  <si>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</si>
  <si>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</si>
  <si>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</si>
  <si>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</si>
  <si>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</si>
  <si>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</si>
  <si>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</si>
  <si>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</si>
  <si>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</si>
  <si>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</si>
  <si>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</si>
  <si>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</si>
  <si>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</si>
  <si>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</si>
  <si>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</si>
  <si>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</si>
  <si>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</si>
  <si>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</si>
  <si>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</si>
  <si>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</si>
  <si>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</si>
  <si>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</si>
  <si>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</si>
  <si>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</si>
  <si>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</si>
  <si>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</si>
  <si>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</si>
  <si>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</si>
  <si>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</si>
  <si>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</si>
  <si>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</si>
  <si>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</si>
  <si>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</si>
  <si>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</si>
  <si>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</si>
  <si>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</si>
  <si>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</si>
  <si>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</si>
  <si>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</si>
  <si>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</si>
  <si>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</si>
  <si>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</si>
  <si>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</si>
  <si>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</si>
  <si>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</si>
  <si>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</si>
  <si>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</si>
  <si>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</si>
  <si>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</si>
  <si>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</si>
  <si>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</si>
  <si>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</si>
  <si>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</si>
  <si>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</si>
  <si>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</si>
  <si>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</si>
  <si>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</si>
  <si>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</si>
  <si>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</si>
  <si>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</si>
  <si>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</si>
  <si>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</si>
  <si>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</si>
  <si>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</si>
  <si>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</si>
  <si>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</si>
  <si>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</si>
  <si>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</si>
  <si>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</si>
  <si>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</si>
  <si>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</si>
  <si>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</si>
  <si>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</si>
  <si>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</si>
  <si>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</si>
  <si>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</si>
  <si>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</si>
  <si>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</si>
  <si>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</si>
  <si>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</si>
  <si>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</si>
  <si>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</si>
  <si>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</si>
  <si>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</si>
  <si>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</si>
  <si>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</si>
  <si>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</si>
  <si>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</si>
  <si>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</si>
  <si>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</si>
  <si>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</si>
  <si>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</si>
  <si>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</si>
  <si>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</si>
  <si>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</si>
  <si>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</si>
  <si>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</si>
  <si>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</si>
  <si>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</si>
  <si>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</si>
  <si>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</si>
  <si>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</si>
  <si>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</si>
  <si>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</si>
  <si>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</si>
  <si>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</si>
  <si>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</si>
  <si>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</si>
  <si>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</si>
  <si>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</si>
  <si>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</si>
  <si>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国民健康保険事業特別会計</t>
  </si>
  <si>
    <t>▲ 1.10</t>
  </si>
  <si>
    <t>▲ 2.68</t>
  </si>
  <si>
    <t>▲ 2.00</t>
  </si>
  <si>
    <t>▲ 4.48</t>
  </si>
  <si>
    <t>一般会計</t>
  </si>
  <si>
    <t>水道事業会計</t>
  </si>
  <si>
    <t>下水道事業特別会計</t>
  </si>
  <si>
    <t>後期高齢者医療特別会計</t>
  </si>
  <si>
    <t>汚水処理施設特別会計</t>
  </si>
  <si>
    <t>その他会計（赤字）</t>
  </si>
  <si>
    <t>▲ 0.13</t>
  </si>
  <si>
    <t>▲ 0.12</t>
  </si>
  <si>
    <t>その他会計（黒字）</t>
  </si>
  <si>
    <t>島尻消防清掃組合</t>
    <rPh sb="0" eb="2">
      <t>シマジリ</t>
    </rPh>
    <rPh sb="2" eb="4">
      <t>ショウボウ</t>
    </rPh>
    <rPh sb="4" eb="6">
      <t>セイソウ</t>
    </rPh>
    <rPh sb="6" eb="8">
      <t>クミアイ</t>
    </rPh>
    <phoneticPr fontId="2"/>
  </si>
  <si>
    <t>東部清掃施設組合</t>
    <rPh sb="0" eb="2">
      <t>トウブ</t>
    </rPh>
    <rPh sb="2" eb="4">
      <t>セイソウ</t>
    </rPh>
    <rPh sb="4" eb="6">
      <t>シセツ</t>
    </rPh>
    <rPh sb="6" eb="8">
      <t>クミアイ</t>
    </rPh>
    <phoneticPr fontId="2"/>
  </si>
  <si>
    <t>沖縄県市町村総合事務組合</t>
    <rPh sb="0" eb="3">
      <t>オキナワケン</t>
    </rPh>
    <rPh sb="3" eb="6">
      <t>シチョウソン</t>
    </rPh>
    <rPh sb="6" eb="8">
      <t>ソウゴウ</t>
    </rPh>
    <rPh sb="8" eb="10">
      <t>ジム</t>
    </rPh>
    <rPh sb="10" eb="12">
      <t>クミアイ</t>
    </rPh>
    <phoneticPr fontId="2"/>
  </si>
  <si>
    <t>南部広域行政組合</t>
    <rPh sb="0" eb="2">
      <t>ナンブ</t>
    </rPh>
    <rPh sb="2" eb="4">
      <t>コウイキ</t>
    </rPh>
    <rPh sb="4" eb="6">
      <t>ギョウセイ</t>
    </rPh>
    <rPh sb="6" eb="8">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</si>
  <si>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</si>
  <si>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</si>
  <si>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9">
      <t>サイエン</t>
    </rPh>
    <rPh sb="19" eb="21">
      <t>トクベツ</t>
    </rPh>
    <rPh sb="21" eb="23">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</si>
  <si>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</si>
  <si>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</si>
  <si>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</si>
  <si>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</si>
  <si>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</si>
  <si>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t>
    <phoneticPr fontId="2"/>
  </si>
  <si>
    <t>-</t>
    <phoneticPr fontId="2"/>
  </si>
  <si>
    <t>南部広域行政組合(特別会計）</t>
    <rPh sb="0" eb="2">
      <t>ナンブ</t>
    </rPh>
    <rPh sb="2" eb="4">
      <t>コウイキ</t>
    </rPh>
    <rPh sb="4" eb="6">
      <t>ギョウセイ</t>
    </rPh>
    <rPh sb="6" eb="8">
      <t>クミアイ</t>
    </rPh>
    <rPh sb="9" eb="11">
      <t>トクベツ</t>
    </rPh>
    <rPh sb="11" eb="13">
      <t>カイケイ</t>
    </rPh>
    <phoneticPr fontId="2"/>
  </si>
  <si>
    <t>-</t>
    <phoneticPr fontId="2"/>
  </si>
  <si>
    <t>▲482</t>
    <phoneticPr fontId="2"/>
  </si>
  <si>
    <t>-</t>
    <phoneticPr fontId="2"/>
  </si>
  <si>
    <t>沖縄県都市交通災害共済組合</t>
    <rPh sb="0" eb="3">
      <t>オキナワケン</t>
    </rPh>
    <rPh sb="3" eb="5">
      <t>トシ</t>
    </rPh>
    <rPh sb="5" eb="7">
      <t>コウツウ</t>
    </rPh>
    <rPh sb="7" eb="9">
      <t>サイガイ</t>
    </rPh>
    <rPh sb="9" eb="11">
      <t>キョウサイ</t>
    </rPh>
    <rPh sb="11" eb="13">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</si>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</sst>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135417</c:v>
                </c:pt>
                <c:pt idx="1">
                  <c:v>164100</c:v>
                </c:pt>
                <c:pt idx="2">
                  <c:v>79072</c:v>
                </c:pt>
                <c:pt idx="3">
                  <c:v>52436</c:v>
                </c:pt>
                <c:pt idx="4">
                  <c:v>84076</c:v>
                </c:pt>
              </c:numCache>
            </c:numRef>
          </c:val>
          <c:smooth val="0"/>
        </c:ser>
        <c:dLbls>
          <c:showLegendKey val="0"/>
          <c:showVal val="0"/>
          <c:showCatName val="0"/>
          <c:showSerName val="0"/>
          <c:showPercent val="0"/>
          <c:showBubbleSize val="0"/>
        </c:dLbls>
        <c:marker val="1"/>
        <c:smooth val="0"/>
        <c:axId val="126600320"/>
        <c:axId val="126602240"/>
      </c:lineChart>
      <c:catAx>
        <c:axId val="126600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02240"/>
        <c:crosses val="autoZero"/>
        <c:auto val="1"/>
        <c:lblAlgn val="ctr"/>
        <c:lblOffset val="100"/>
        <c:tickLblSkip val="1"/>
        <c:tickMarkSkip val="1"/>
        <c:noMultiLvlLbl val="0"/>
      </c:catAx>
      <c:valAx>
        <c:axId val="12660224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0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5.1100000000000003</c:v>
                </c:pt>
                <c:pt idx="1">
                  <c:v>7.06</c:v>
                </c:pt>
                <c:pt idx="2">
                  <c:v>10.32</c:v>
                </c:pt>
                <c:pt idx="3">
                  <c:v>8.9700000000000006</c:v>
                </c:pt>
                <c:pt idx="4">
                  <c:v>9.7799999999999994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25.43</c:v>
                </c:pt>
                <c:pt idx="1">
                  <c:v>24.13</c:v>
                </c:pt>
                <c:pt idx="2">
                  <c:v>24.61</c:v>
                </c:pt>
                <c:pt idx="3">
                  <c:v>25.98</c:v>
                </c:pt>
                <c:pt idx="4">
                  <c:v>26.7</c:v>
                </c:pt>
              </c:numCache>
            </c:numRef>
          </c:val>
        </c:ser>
        <c:dLbls>
          <c:showLegendKey val="0"/>
          <c:showVal val="0"/>
          <c:showCatName val="0"/>
          <c:showSerName val="0"/>
          <c:showPercent val="0"/>
          <c:showBubbleSize val="0"/>
        </c:dLbls>
        <c:gapWidth val="250"/>
        <c:overlap val="100"/>
        <c:axId val="129970944"/>
        <c:axId val="129972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1.47</c:v>
                </c:pt>
                <c:pt idx="1">
                  <c:v>2.6</c:v>
                </c:pt>
                <c:pt idx="2">
                  <c:v>7.38</c:v>
                </c:pt>
                <c:pt idx="3">
                  <c:v>4.4800000000000004</c:v>
                </c:pt>
                <c:pt idx="4">
                  <c:v>3.77</c:v>
                </c:pt>
              </c:numCache>
            </c:numRef>
          </c:val>
          <c:smooth val="0"/>
        </c:ser>
        <c:dLbls>
          <c:showLegendKey val="0"/>
          <c:showVal val="0"/>
          <c:showCatName val="0"/>
          <c:showSerName val="0"/>
          <c:showPercent val="0"/>
          <c:showBubbleSize val="0"/>
        </c:dLbls>
        <c:marker val="1"/>
        <c:smooth val="0"/>
        <c:axId val="129970944"/>
        <c:axId val="129972864"/>
      </c:lineChart>
      <c:catAx>
        <c:axId val="12997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972864"/>
        <c:crosses val="autoZero"/>
        <c:auto val="1"/>
        <c:lblAlgn val="ctr"/>
        <c:lblOffset val="100"/>
        <c:tickLblSkip val="1"/>
        <c:tickMarkSkip val="1"/>
        <c:noMultiLvlLbl val="0"/>
      </c:catAx>
      <c:valAx>
        <c:axId val="12997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7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c:v>
                </c:pt>
                <c:pt idx="2">
                  <c:v>#N/A</c:v>
                </c:pt>
                <c:pt idx="3">
                  <c:v>0.08</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0.13</c:v>
                </c:pt>
                <c:pt idx="1">
                  <c:v>#N/A</c:v>
                </c:pt>
                <c:pt idx="2">
                  <c:v>0.12</c:v>
                </c:pt>
                <c:pt idx="3">
                  <c:v>#N/A</c:v>
                </c:pt>
                <c:pt idx="4">
                  <c:v>0.12</c:v>
                </c:pt>
                <c:pt idx="5">
                  <c:v>#N/A</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汚水処理施設特別会計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0.06</c:v>
                </c:pt>
                <c:pt idx="4">
                  <c:v>#N/A</c:v>
                </c:pt>
                <c:pt idx="5">
                  <c:v>0.05</c:v>
                </c:pt>
                <c:pt idx="6">
                  <c:v>#N/A</c:v>
                </c:pt>
                <c:pt idx="7">
                  <c:v>0.08</c:v>
                </c:pt>
                <c:pt idx="8">
                  <c:v>#N/A</c:v>
                </c:pt>
                <c:pt idx="9">
                  <c:v>0.06</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0.12</c:v>
                </c:pt>
                <c:pt idx="2">
                  <c:v>#N/A</c:v>
                </c:pt>
                <c:pt idx="3">
                  <c:v>0.14000000000000001</c:v>
                </c:pt>
                <c:pt idx="4">
                  <c:v>#N/A</c:v>
                </c:pt>
                <c:pt idx="5">
                  <c:v>0.11</c:v>
                </c:pt>
                <c:pt idx="6">
                  <c:v>#N/A</c:v>
                </c:pt>
                <c:pt idx="7">
                  <c:v>0.11</c:v>
                </c:pt>
                <c:pt idx="8">
                  <c:v>#N/A</c:v>
                </c:pt>
                <c:pt idx="9">
                  <c:v>0.53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1.25</c:v>
                </c:pt>
                <c:pt idx="2">
                  <c:v>#N/A</c:v>
                </c:pt>
                <c:pt idx="3">
                  <c:v>1.41</c:v>
                </c:pt>
                <c:pt idx="4">
                  <c:v>#N/A</c:v>
                </c:pt>
                <c:pt idx="5">
                  <c:v>1.82</c:v>
                </c:pt>
                <c:pt idx="6">
                  <c:v>#N/A</c:v>
                </c:pt>
                <c:pt idx="7">
                  <c:v>2.19</c:v>
                </c:pt>
                <c:pt idx="8">
                  <c:v>#N/A</c:v>
                </c:pt>
                <c:pt idx="9">
                  <c:v>2.71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5.24</c:v>
                </c:pt>
                <c:pt idx="2">
                  <c:v>#N/A</c:v>
                </c:pt>
                <c:pt idx="3">
                  <c:v>7.18</c:v>
                </c:pt>
                <c:pt idx="4">
                  <c:v>#N/A</c:v>
                </c:pt>
                <c:pt idx="5">
                  <c:v>10.45</c:v>
                </c:pt>
                <c:pt idx="6">
                  <c:v>#N/A</c:v>
                </c:pt>
                <c:pt idx="7">
                  <c:v>8.9700000000000006</c:v>
                </c:pt>
                <c:pt idx="8">
                  <c:v>#N/A</c:v>
                </c:pt>
                <c:pt idx="9">
                  <c:v>9.7799999999999994</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1.1000000000000001</c:v>
                </c:pt>
                <c:pt idx="1">
                  <c:v>#N/A</c:v>
                </c:pt>
                <c:pt idx="2">
                  <c:v>#N/A</c:v>
                </c:pt>
                <c:pt idx="3">
                  <c:v>0.31</c:v>
                </c:pt>
                <c:pt idx="4">
                  <c:v>2.68</c:v>
                </c:pt>
                <c:pt idx="5">
                  <c:v>#N/A</c:v>
                </c:pt>
                <c:pt idx="6">
                  <c:v>2</c:v>
                </c:pt>
                <c:pt idx="7">
                  <c:v>#N/A</c:v>
                </c:pt>
                <c:pt idx="8">
                  <c:v>4.4800000000000004</c:v>
                </c:pt>
                <c:pt idx="9">
                  <c:v>#N/A</c:v>
                </c:pt>
              </c:numCache>
            </c:numRef>
          </c:val>
        </c:ser>
        <c:dLbls>
          <c:showLegendKey val="0"/>
          <c:showVal val="0"/>
          <c:showCatName val="0"/>
          <c:showSerName val="0"/>
          <c:showPercent val="0"/>
          <c:showBubbleSize val="0"/>
        </c:dLbls>
        <c:gapWidth val="150"/>
        <c:overlap val="100"/>
        <c:axId val="130067456"/>
        <c:axId val="130069248"/>
      </c:barChart>
      <c:catAx>
        <c:axId val="13006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069248"/>
        <c:crosses val="autoZero"/>
        <c:auto val="1"/>
        <c:lblAlgn val="ctr"/>
        <c:lblOffset val="100"/>
        <c:tickLblSkip val="1"/>
        <c:tickMarkSkip val="1"/>
        <c:noMultiLvlLbl val="0"/>
      </c:catAx>
      <c:valAx>
        <c:axId val="130069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67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856</c:v>
                </c:pt>
                <c:pt idx="5">
                  <c:v>927</c:v>
                </c:pt>
                <c:pt idx="8">
                  <c:v>1068</c:v>
                </c:pt>
                <c:pt idx="11">
                  <c:v>1242</c:v>
                </c:pt>
                <c:pt idx="14">
                  <c:v>1406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79</c:v>
                </c:pt>
                <c:pt idx="3">
                  <c:v>87</c:v>
                </c:pt>
                <c:pt idx="6">
                  <c:v>85</c:v>
                </c:pt>
                <c:pt idx="9">
                  <c:v>46</c:v>
                </c:pt>
                <c:pt idx="12">
                  <c:v>46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150</c:v>
                </c:pt>
                <c:pt idx="3">
                  <c:v>162</c:v>
                </c:pt>
                <c:pt idx="6">
                  <c:v>178</c:v>
                </c:pt>
                <c:pt idx="9">
                  <c:v>187</c:v>
                </c:pt>
                <c:pt idx="12">
                  <c:v>201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1392</c:v>
                </c:pt>
                <c:pt idx="3">
                  <c:v>1400</c:v>
                </c:pt>
                <c:pt idx="6">
                  <c:v>1494</c:v>
                </c:pt>
                <c:pt idx="9">
                  <c:v>1391</c:v>
                </c:pt>
                <c:pt idx="12">
                  <c:v>1776</c:v>
                </c:pt>
              </c:numCache>
            </c:numRef>
          </c:val>
        </c:ser>
        <c:dLbls>
          <c:showLegendKey val="0"/>
          <c:showVal val="0"/>
          <c:showCatName val="0"/>
          <c:showSerName val="0"/>
          <c:showPercent val="0"/>
          <c:showBubbleSize val="0"/>
        </c:dLbls>
        <c:gapWidth val="100"/>
        <c:overlap val="100"/>
        <c:axId val="130184704"/>
        <c:axId val="130186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767</c:v>
                </c:pt>
                <c:pt idx="2">
                  <c:v>#N/A</c:v>
                </c:pt>
                <c:pt idx="3">
                  <c:v>#N/A</c:v>
                </c:pt>
                <c:pt idx="4">
                  <c:v>722</c:v>
                </c:pt>
                <c:pt idx="5">
                  <c:v>#N/A</c:v>
                </c:pt>
                <c:pt idx="6">
                  <c:v>#N/A</c:v>
                </c:pt>
                <c:pt idx="7">
                  <c:v>689</c:v>
                </c:pt>
                <c:pt idx="8">
                  <c:v>#N/A</c:v>
                </c:pt>
                <c:pt idx="9">
                  <c:v>#N/A</c:v>
                </c:pt>
                <c:pt idx="10">
                  <c:v>382</c:v>
                </c:pt>
                <c:pt idx="11">
                  <c:v>#N/A</c:v>
                </c:pt>
                <c:pt idx="12">
                  <c:v>#N/A</c:v>
                </c:pt>
                <c:pt idx="13">
                  <c:v>617</c:v>
                </c:pt>
                <c:pt idx="14">
                  <c:v>#N/A</c:v>
                </c:pt>
              </c:numCache>
            </c:numRef>
          </c:val>
          <c:smooth val="0"/>
        </c:ser>
        <c:dLbls>
          <c:showLegendKey val="0"/>
          <c:showVal val="0"/>
          <c:showCatName val="0"/>
          <c:showSerName val="0"/>
          <c:showPercent val="0"/>
          <c:showBubbleSize val="0"/>
        </c:dLbls>
        <c:marker val="1"/>
        <c:smooth val="0"/>
        <c:axId val="130184704"/>
        <c:axId val="130186624"/>
      </c:lineChart>
      <c:catAx>
        <c:axId val="13018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186624"/>
        <c:crosses val="autoZero"/>
        <c:auto val="1"/>
        <c:lblAlgn val="ctr"/>
        <c:lblOffset val="100"/>
        <c:tickLblSkip val="1"/>
        <c:tickMarkSkip val="1"/>
        <c:noMultiLvlLbl val="0"/>
      </c:catAx>
      <c:valAx>
        <c:axId val="13018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8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13045</c:v>
                </c:pt>
                <c:pt idx="5">
                  <c:v>15580</c:v>
                </c:pt>
                <c:pt idx="8">
                  <c:v>16383</c:v>
                </c:pt>
                <c:pt idx="11">
                  <c:v>16524</c:v>
                </c:pt>
                <c:pt idx="14">
                  <c:v>17421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44</c:v>
                </c:pt>
                <c:pt idx="5">
                  <c:v>52</c:v>
                </c:pt>
                <c:pt idx="8">
                  <c:v>61</c:v>
                </c:pt>
                <c:pt idx="11">
                  <c:v>85</c:v>
                </c:pt>
                <c:pt idx="14">
                  <c:v>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3494</c:v>
                </c:pt>
                <c:pt idx="5">
                  <c:v>5094</c:v>
                </c:pt>
                <c:pt idx="8">
                  <c:v>5912</c:v>
                </c:pt>
                <c:pt idx="11">
                  <c:v>6531</c:v>
                </c:pt>
                <c:pt idx="14">
                  <c:v>7669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7</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2703</c:v>
                </c:pt>
                <c:pt idx="3">
                  <c:v>2652</c:v>
                </c:pt>
                <c:pt idx="6">
                  <c:v>2394</c:v>
                </c:pt>
                <c:pt idx="9">
                  <c:v>2090</c:v>
                </c:pt>
                <c:pt idx="12">
                  <c:v>2574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420</c:v>
                </c:pt>
                <c:pt idx="3">
                  <c:v>326</c:v>
                </c:pt>
                <c:pt idx="6">
                  <c:v>244</c:v>
                </c:pt>
                <c:pt idx="9">
                  <c:v>206</c:v>
                </c:pt>
                <c:pt idx="12">
                  <c:v>172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3368</c:v>
                </c:pt>
                <c:pt idx="3">
                  <c:v>3483</c:v>
                </c:pt>
                <c:pt idx="6">
                  <c:v>3602</c:v>
                </c:pt>
                <c:pt idx="9">
                  <c:v>3809</c:v>
                </c:pt>
                <c:pt idx="12">
                  <c:v>3811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16960</c:v>
                </c:pt>
                <c:pt idx="3">
                  <c:v>18602</c:v>
                </c:pt>
                <c:pt idx="6">
                  <c:v>18682</c:v>
                </c:pt>
                <c:pt idx="9">
                  <c:v>18323</c:v>
                </c:pt>
                <c:pt idx="12">
                  <c:v>18658</c:v>
                </c:pt>
              </c:numCache>
            </c:numRef>
          </c:val>
        </c:ser>
        <c:dLbls>
          <c:showLegendKey val="0"/>
          <c:showVal val="0"/>
          <c:showCatName val="0"/>
          <c:showSerName val="0"/>
          <c:showPercent val="0"/>
          <c:showBubbleSize val="0"/>
        </c:dLbls>
        <c:gapWidth val="100"/>
        <c:overlap val="100"/>
        <c:axId val="130096512"/>
        <c:axId val="130106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6870</c:v>
                </c:pt>
                <c:pt idx="2">
                  <c:v>#N/A</c:v>
                </c:pt>
                <c:pt idx="3">
                  <c:v>#N/A</c:v>
                </c:pt>
                <c:pt idx="4">
                  <c:v>4337</c:v>
                </c:pt>
                <c:pt idx="5">
                  <c:v>#N/A</c:v>
                </c:pt>
                <c:pt idx="6">
                  <c:v>#N/A</c:v>
                </c:pt>
                <c:pt idx="7">
                  <c:v>2574</c:v>
                </c:pt>
                <c:pt idx="8">
                  <c:v>#N/A</c:v>
                </c:pt>
                <c:pt idx="9">
                  <c:v>#N/A</c:v>
                </c:pt>
                <c:pt idx="10">
                  <c:v>1287</c:v>
                </c:pt>
                <c:pt idx="11">
                  <c:v>#N/A</c:v>
                </c:pt>
                <c:pt idx="12">
                  <c:v>#N/A</c:v>
                </c:pt>
                <c:pt idx="13">
                  <c:v>30</c:v>
                </c:pt>
                <c:pt idx="14">
                  <c:v>#N/A</c:v>
                </c:pt>
              </c:numCache>
            </c:numRef>
          </c:val>
          <c:smooth val="0"/>
        </c:ser>
        <c:dLbls>
          <c:showLegendKey val="0"/>
          <c:showVal val="0"/>
          <c:showCatName val="0"/>
          <c:showSerName val="0"/>
          <c:showPercent val="0"/>
          <c:showBubbleSize val="0"/>
        </c:dLbls>
        <c:marker val="1"/>
        <c:smooth val="0"/>
        <c:axId val="130096512"/>
        <c:axId val="130106880"/>
      </c:lineChart>
      <c:catAx>
        <c:axId val="13009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106880"/>
        <c:crosses val="autoZero"/>
        <c:auto val="1"/>
        <c:lblAlgn val="ctr"/>
        <c:lblOffset val="100"/>
        <c:tickLblSkip val="1"/>
        <c:tickMarkSkip val="1"/>
        <c:noMultiLvlLbl val="0"/>
      </c:catAx>
      <c:valAx>
        <c:axId val="130106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9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41,803
41,687
49.78
21,834,987
20,638,108
1,052,358
10,764,073
18,657,644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市内に中心となる産業がないこと等により、財政基盤が弱く、類似団体の全国平均を下回っている。また、近年における財政力指数の大きな変動もない。組織機構の見直し、定員適正化の推進、税徴収体制の強化、更なる行政改革の推進を実施するとともに、行政の効率化に努め、将来を見据えた財政運営を行いながら財政の健全化に取り込む。</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4" name="直線コネクタ 73"/>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115358</xdr:rowOff>
    </xdr:to>
    <xdr:cxnSp macro="">
      <xdr:nvCxnSpPr>
        <xdr:cNvPr id="77" name="直線コネクタ 76"/>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定員適正化計画の着実な推進により、年々職員数が削減を進めている中で</a:t>
          </a:r>
          <a:endParaRPr kumimoji="1" lang="en-US" altLang="ja-JP" sz="1300">
            <a:latin typeface="ＭＳ Ｐゴシック"/>
          </a:endParaRPr>
        </a:p>
        <a:p>
          <a:r>
            <a:rPr kumimoji="1" lang="ja-JP" altLang="en-US" sz="1300">
              <a:latin typeface="ＭＳ Ｐゴシック"/>
            </a:rPr>
            <a:t>公債費の償還額、扶助費等の経常経費の算出が増加傾向にあり、今後も増加することが見込まれる。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1270</xdr:rowOff>
    </xdr:from>
    <xdr:to>
      <xdr:col>7</xdr:col>
      <xdr:colOff>152400</xdr:colOff>
      <xdr:row>60</xdr:row>
      <xdr:rowOff>18506</xdr:rowOff>
    </xdr:to>
    <xdr:cxnSp macro="">
      <xdr:nvCxnSpPr>
        <xdr:cNvPr id="133" name="直線コネクタ 132"/>
        <xdr:cNvCxnSpPr/>
      </xdr:nvCxnSpPr>
      <xdr:spPr>
        <a:xfrm flipV="1">
          <a:off x="4114800" y="1028827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162378</xdr:rowOff>
    </xdr:from>
    <xdr:to>
      <xdr:col>6</xdr:col>
      <xdr:colOff>0</xdr:colOff>
      <xdr:row>60</xdr:row>
      <xdr:rowOff>18506</xdr:rowOff>
    </xdr:to>
    <xdr:cxnSp macro="">
      <xdr:nvCxnSpPr>
        <xdr:cNvPr id="136" name="直線コネクタ 135"/>
        <xdr:cNvCxnSpPr/>
      </xdr:nvCxnSpPr>
      <xdr:spPr>
        <a:xfrm>
          <a:off x="3225800" y="1027792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10704</xdr:rowOff>
    </xdr:from>
    <xdr:to>
      <xdr:col>4</xdr:col>
      <xdr:colOff>482600</xdr:colOff>
      <xdr:row>59</xdr:row>
      <xdr:rowOff>162378</xdr:rowOff>
    </xdr:to>
    <xdr:cxnSp macro="">
      <xdr:nvCxnSpPr>
        <xdr:cNvPr id="139" name="直線コネクタ 138"/>
        <xdr:cNvCxnSpPr/>
      </xdr:nvCxnSpPr>
      <xdr:spPr>
        <a:xfrm>
          <a:off x="2336800" y="10126254"/>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10704</xdr:rowOff>
    </xdr:from>
    <xdr:to>
      <xdr:col>3</xdr:col>
      <xdr:colOff>279400</xdr:colOff>
      <xdr:row>60</xdr:row>
      <xdr:rowOff>18506</xdr:rowOff>
    </xdr:to>
    <xdr:cxnSp macro="">
      <xdr:nvCxnSpPr>
        <xdr:cNvPr id="142" name="直線コネクタ 141"/>
        <xdr:cNvCxnSpPr/>
      </xdr:nvCxnSpPr>
      <xdr:spPr>
        <a:xfrm flipV="1">
          <a:off x="1447800" y="10126254"/>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121920</xdr:rowOff>
    </xdr:from>
    <xdr:to>
      <xdr:col>7</xdr:col>
      <xdr:colOff>203200</xdr:colOff>
      <xdr:row>60</xdr:row>
      <xdr:rowOff>52070</xdr:rowOff>
    </xdr:to>
    <xdr:sp macro="" textlink="">
      <xdr:nvSpPr>
        <xdr:cNvPr id="152" name="円/楕円 151"/>
        <xdr:cNvSpPr/>
      </xdr:nvSpPr>
      <xdr:spPr>
        <a:xfrm>
          <a:off x="4902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138447</xdr:rowOff>
    </xdr:from>
    <xdr:ext cx="762000" cy="259045"/>
    <xdr:sp macro="" textlink="">
      <xdr:nvSpPr>
        <xdr:cNvPr id="153" name="財政構造の弾力性該当値テキスト"/>
        <xdr:cNvSpPr txBox="1"/>
      </xdr:nvSpPr>
      <xdr:spPr>
        <a:xfrm>
          <a:off x="5041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139156</xdr:rowOff>
    </xdr:from>
    <xdr:to>
      <xdr:col>6</xdr:col>
      <xdr:colOff>50800</xdr:colOff>
      <xdr:row>60</xdr:row>
      <xdr:rowOff>69306</xdr:rowOff>
    </xdr:to>
    <xdr:sp macro="" textlink="">
      <xdr:nvSpPr>
        <xdr:cNvPr id="154" name="円/楕円 153"/>
        <xdr:cNvSpPr/>
      </xdr:nvSpPr>
      <xdr:spPr>
        <a:xfrm>
          <a:off x="4064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79483</xdr:rowOff>
    </xdr:from>
    <xdr:ext cx="736600" cy="259045"/>
    <xdr:sp macro="" textlink="">
      <xdr:nvSpPr>
        <xdr:cNvPr id="155" name="テキスト ボックス 154"/>
        <xdr:cNvSpPr txBox="1"/>
      </xdr:nvSpPr>
      <xdr:spPr>
        <a:xfrm>
          <a:off x="3733800" y="100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111578</xdr:rowOff>
    </xdr:from>
    <xdr:to>
      <xdr:col>4</xdr:col>
      <xdr:colOff>533400</xdr:colOff>
      <xdr:row>60</xdr:row>
      <xdr:rowOff>41728</xdr:rowOff>
    </xdr:to>
    <xdr:sp macro="" textlink="">
      <xdr:nvSpPr>
        <xdr:cNvPr id="156" name="円/楕円 155"/>
        <xdr:cNvSpPr/>
      </xdr:nvSpPr>
      <xdr:spPr>
        <a:xfrm>
          <a:off x="3175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51905</xdr:rowOff>
    </xdr:from>
    <xdr:ext cx="762000" cy="259045"/>
    <xdr:sp macro="" textlink="">
      <xdr:nvSpPr>
        <xdr:cNvPr id="157" name="テキスト ボックス 156"/>
        <xdr:cNvSpPr txBox="1"/>
      </xdr:nvSpPr>
      <xdr:spPr>
        <a:xfrm>
          <a:off x="2844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131354</xdr:rowOff>
    </xdr:from>
    <xdr:to>
      <xdr:col>3</xdr:col>
      <xdr:colOff>330200</xdr:colOff>
      <xdr:row>59</xdr:row>
      <xdr:rowOff>61504</xdr:rowOff>
    </xdr:to>
    <xdr:sp macro="" textlink="">
      <xdr:nvSpPr>
        <xdr:cNvPr id="158" name="円/楕円 157"/>
        <xdr:cNvSpPr/>
      </xdr:nvSpPr>
      <xdr:spPr>
        <a:xfrm>
          <a:off x="2286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71681</xdr:rowOff>
    </xdr:from>
    <xdr:ext cx="762000" cy="259045"/>
    <xdr:sp macro="" textlink="">
      <xdr:nvSpPr>
        <xdr:cNvPr id="159" name="テキスト ボックス 158"/>
        <xdr:cNvSpPr txBox="1"/>
      </xdr:nvSpPr>
      <xdr:spPr>
        <a:xfrm>
          <a:off x="1955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139156</xdr:rowOff>
    </xdr:from>
    <xdr:to>
      <xdr:col>2</xdr:col>
      <xdr:colOff>127000</xdr:colOff>
      <xdr:row>60</xdr:row>
      <xdr:rowOff>69306</xdr:rowOff>
    </xdr:to>
    <xdr:sp macro="" textlink="">
      <xdr:nvSpPr>
        <xdr:cNvPr id="160" name="円/楕円 159"/>
        <xdr:cNvSpPr/>
      </xdr:nvSpPr>
      <xdr:spPr>
        <a:xfrm>
          <a:off x="1397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79483</xdr:rowOff>
    </xdr:from>
    <xdr:ext cx="762000" cy="259045"/>
    <xdr:sp macro="" textlink="">
      <xdr:nvSpPr>
        <xdr:cNvPr id="161" name="テキスト ボックス 160"/>
        <xdr:cNvSpPr txBox="1"/>
      </xdr:nvSpPr>
      <xdr:spPr>
        <a:xfrm>
          <a:off x="1066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[117,577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　近年、人口１人当たりの人件費・物件費及び維持補修費合計の人口１人当たりの金額が類似団体やその金額と比較して、ほぼ毎年、同じ傾向を維持している。その要因として、空調設備にデマンド等を導入したことが効果として挙げら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4147</xdr:rowOff>
    </xdr:from>
    <xdr:to>
      <xdr:col>7</xdr:col>
      <xdr:colOff>152400</xdr:colOff>
      <xdr:row>81</xdr:row>
      <xdr:rowOff>7787</xdr:rowOff>
    </xdr:to>
    <xdr:cxnSp macro="">
      <xdr:nvCxnSpPr>
        <xdr:cNvPr id="195" name="直線コネクタ 194"/>
        <xdr:cNvCxnSpPr/>
      </xdr:nvCxnSpPr>
      <xdr:spPr>
        <a:xfrm>
          <a:off x="4114800" y="13891597"/>
          <a:ext cx="8382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164016</xdr:rowOff>
    </xdr:from>
    <xdr:ext cx="762000" cy="259045"/>
    <xdr:sp macro="" textlink="">
      <xdr:nvSpPr>
        <xdr:cNvPr id="196" name="人件費・物件費等の状況平均値テキスト"/>
        <xdr:cNvSpPr txBox="1"/>
      </xdr:nvSpPr>
      <xdr:spPr>
        <a:xfrm>
          <a:off x="5041900" y="13880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4147</xdr:rowOff>
    </xdr:from>
    <xdr:to>
      <xdr:col>6</xdr:col>
      <xdr:colOff>0</xdr:colOff>
      <xdr:row>81</xdr:row>
      <xdr:rowOff>7871</xdr:rowOff>
    </xdr:to>
    <xdr:cxnSp macro="">
      <xdr:nvCxnSpPr>
        <xdr:cNvPr id="198" name="直線コネクタ 197"/>
        <xdr:cNvCxnSpPr/>
      </xdr:nvCxnSpPr>
      <xdr:spPr>
        <a:xfrm flipV="1">
          <a:off x="3225800" y="13891597"/>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6448</xdr:rowOff>
    </xdr:from>
    <xdr:to>
      <xdr:col>4</xdr:col>
      <xdr:colOff>482600</xdr:colOff>
      <xdr:row>81</xdr:row>
      <xdr:rowOff>7871</xdr:rowOff>
    </xdr:to>
    <xdr:cxnSp macro="">
      <xdr:nvCxnSpPr>
        <xdr:cNvPr id="201" name="直線コネクタ 200"/>
        <xdr:cNvCxnSpPr/>
      </xdr:nvCxnSpPr>
      <xdr:spPr>
        <a:xfrm>
          <a:off x="2336800" y="13893898"/>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6448</xdr:rowOff>
    </xdr:from>
    <xdr:to>
      <xdr:col>3</xdr:col>
      <xdr:colOff>279400</xdr:colOff>
      <xdr:row>81</xdr:row>
      <xdr:rowOff>8579</xdr:rowOff>
    </xdr:to>
    <xdr:cxnSp macro="">
      <xdr:nvCxnSpPr>
        <xdr:cNvPr id="204" name="直線コネクタ 203"/>
        <xdr:cNvCxnSpPr/>
      </xdr:nvCxnSpPr>
      <xdr:spPr>
        <a:xfrm flipV="1">
          <a:off x="1447800" y="13893898"/>
          <a:ext cx="889000" cy="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128437</xdr:rowOff>
    </xdr:from>
    <xdr:to>
      <xdr:col>7</xdr:col>
      <xdr:colOff>203200</xdr:colOff>
      <xdr:row>81</xdr:row>
      <xdr:rowOff>58587</xdr:rowOff>
    </xdr:to>
    <xdr:sp macro="" textlink="">
      <xdr:nvSpPr>
        <xdr:cNvPr id="214" name="円/楕円 213"/>
        <xdr:cNvSpPr/>
      </xdr:nvSpPr>
      <xdr:spPr>
        <a:xfrm>
          <a:off x="4902200" y="138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49714</xdr:rowOff>
    </xdr:from>
    <xdr:ext cx="762000" cy="259045"/>
    <xdr:sp macro="" textlink="">
      <xdr:nvSpPr>
        <xdr:cNvPr id="215" name="人件費・物件費等の状況該当値テキスト"/>
        <xdr:cNvSpPr txBox="1"/>
      </xdr:nvSpPr>
      <xdr:spPr>
        <a:xfrm>
          <a:off x="5041900" y="1376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117,577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124797</xdr:rowOff>
    </xdr:from>
    <xdr:to>
      <xdr:col>6</xdr:col>
      <xdr:colOff>50800</xdr:colOff>
      <xdr:row>81</xdr:row>
      <xdr:rowOff>54947</xdr:rowOff>
    </xdr:to>
    <xdr:sp macro="" textlink="">
      <xdr:nvSpPr>
        <xdr:cNvPr id="216" name="円/楕円 215"/>
        <xdr:cNvSpPr/>
      </xdr:nvSpPr>
      <xdr:spPr>
        <a:xfrm>
          <a:off x="4064000" y="138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65124</xdr:rowOff>
    </xdr:from>
    <xdr:ext cx="736600" cy="259045"/>
    <xdr:sp macro="" textlink="">
      <xdr:nvSpPr>
        <xdr:cNvPr id="217" name="テキスト ボックス 216"/>
        <xdr:cNvSpPr txBox="1"/>
      </xdr:nvSpPr>
      <xdr:spPr>
        <a:xfrm>
          <a:off x="3733800" y="13609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113,050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128521</xdr:rowOff>
    </xdr:from>
    <xdr:to>
      <xdr:col>4</xdr:col>
      <xdr:colOff>533400</xdr:colOff>
      <xdr:row>81</xdr:row>
      <xdr:rowOff>58671</xdr:rowOff>
    </xdr:to>
    <xdr:sp macro="" textlink="">
      <xdr:nvSpPr>
        <xdr:cNvPr id="218" name="円/楕円 217"/>
        <xdr:cNvSpPr/>
      </xdr:nvSpPr>
      <xdr:spPr>
        <a:xfrm>
          <a:off x="3175000" y="1384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68848</xdr:rowOff>
    </xdr:from>
    <xdr:ext cx="762000" cy="259045"/>
    <xdr:sp macro="" textlink="">
      <xdr:nvSpPr>
        <xdr:cNvPr id="219" name="テキスト ボックス 218"/>
        <xdr:cNvSpPr txBox="1"/>
      </xdr:nvSpPr>
      <xdr:spPr>
        <a:xfrm>
          <a:off x="2844800" y="1361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117,680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127098</xdr:rowOff>
    </xdr:from>
    <xdr:to>
      <xdr:col>3</xdr:col>
      <xdr:colOff>330200</xdr:colOff>
      <xdr:row>81</xdr:row>
      <xdr:rowOff>57248</xdr:rowOff>
    </xdr:to>
    <xdr:sp macro="" textlink="">
      <xdr:nvSpPr>
        <xdr:cNvPr id="220" name="円/楕円 219"/>
        <xdr:cNvSpPr/>
      </xdr:nvSpPr>
      <xdr:spPr>
        <a:xfrm>
          <a:off x="2286000" y="1384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67425</xdr:rowOff>
    </xdr:from>
    <xdr:ext cx="762000" cy="259045"/>
    <xdr:sp macro="" textlink="">
      <xdr:nvSpPr>
        <xdr:cNvPr id="221" name="テキスト ボックス 220"/>
        <xdr:cNvSpPr txBox="1"/>
      </xdr:nvSpPr>
      <xdr:spPr>
        <a:xfrm>
          <a:off x="1955800" y="1361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115,911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129229</xdr:rowOff>
    </xdr:from>
    <xdr:to>
      <xdr:col>2</xdr:col>
      <xdr:colOff>127000</xdr:colOff>
      <xdr:row>81</xdr:row>
      <xdr:rowOff>59379</xdr:rowOff>
    </xdr:to>
    <xdr:sp macro="" textlink="">
      <xdr:nvSpPr>
        <xdr:cNvPr id="222" name="円/楕円 221"/>
        <xdr:cNvSpPr/>
      </xdr:nvSpPr>
      <xdr:spPr>
        <a:xfrm>
          <a:off x="1397000" y="138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69556</xdr:rowOff>
    </xdr:from>
    <xdr:ext cx="762000" cy="259045"/>
    <xdr:sp macro="" textlink="">
      <xdr:nvSpPr>
        <xdr:cNvPr id="223" name="テキスト ボックス 222"/>
        <xdr:cNvSpPr txBox="1"/>
      </xdr:nvSpPr>
      <xdr:spPr>
        <a:xfrm>
          <a:off x="1066800" y="1361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今回のラスパイレス指数は、１００を下回っている。本市は、職員数の大幅な削減、独自の手当カットなどを実施するとともに、行政改革や権限移譲などに積極的に取り組んできた経緯がある。</a:t>
          </a:r>
          <a:endParaRPr kumimoji="1" lang="en-US" altLang="ja-JP" sz="1200">
            <a:latin typeface="ＭＳ Ｐゴシック"/>
          </a:endParaRPr>
        </a:p>
        <a:p>
          <a:r>
            <a:rPr kumimoji="1" lang="ja-JP" altLang="en-US" sz="1200">
              <a:latin typeface="ＭＳ Ｐゴシック"/>
            </a:rPr>
            <a:t>　ラスパイレス指数は、地方公務員の給料額を同時の職種、経歴に相当する国家公務員の給料額を１００として比較した場合に算出されるものであり、地方公務員よりも数多い手当が規定されている国家公務員との給与額（給料＋手当）としての単純比較にはならない。しかしながら、ラスパイレス指数を含めた給与水準については、今後とも適正な昇格及び昇給制度を順守するとともに、職員数の削減など給与費全体の抑制を図っていく。</a:t>
          </a:r>
          <a:endParaRPr kumimoji="1" lang="en-US" altLang="ja-JP" sz="12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141816</xdr:rowOff>
    </xdr:from>
    <xdr:to>
      <xdr:col>24</xdr:col>
      <xdr:colOff>558800</xdr:colOff>
      <xdr:row>88</xdr:row>
      <xdr:rowOff>120650</xdr:rowOff>
    </xdr:to>
    <xdr:cxnSp macro="">
      <xdr:nvCxnSpPr>
        <xdr:cNvPr id="257" name="直線コネクタ 256"/>
        <xdr:cNvCxnSpPr/>
      </xdr:nvCxnSpPr>
      <xdr:spPr>
        <a:xfrm flipV="1">
          <a:off x="16179800" y="14886516"/>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92498</xdr:rowOff>
    </xdr:from>
    <xdr:to>
      <xdr:col>23</xdr:col>
      <xdr:colOff>406400</xdr:colOff>
      <xdr:row>88</xdr:row>
      <xdr:rowOff>120650</xdr:rowOff>
    </xdr:to>
    <xdr:cxnSp macro="">
      <xdr:nvCxnSpPr>
        <xdr:cNvPr id="260" name="直線コネクタ 259"/>
        <xdr:cNvCxnSpPr/>
      </xdr:nvCxnSpPr>
      <xdr:spPr>
        <a:xfrm>
          <a:off x="15290800" y="1518009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141816</xdr:rowOff>
    </xdr:from>
    <xdr:to>
      <xdr:col>22</xdr:col>
      <xdr:colOff>203200</xdr:colOff>
      <xdr:row>88</xdr:row>
      <xdr:rowOff>92498</xdr:rowOff>
    </xdr:to>
    <xdr:cxnSp macro="">
      <xdr:nvCxnSpPr>
        <xdr:cNvPr id="263" name="直線コネクタ 262"/>
        <xdr:cNvCxnSpPr/>
      </xdr:nvCxnSpPr>
      <xdr:spPr>
        <a:xfrm>
          <a:off x="14401800" y="14886516"/>
          <a:ext cx="8890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141816</xdr:rowOff>
    </xdr:from>
    <xdr:to>
      <xdr:col>21</xdr:col>
      <xdr:colOff>0</xdr:colOff>
      <xdr:row>86</xdr:row>
      <xdr:rowOff>141816</xdr:rowOff>
    </xdr:to>
    <xdr:cxnSp macro="">
      <xdr:nvCxnSpPr>
        <xdr:cNvPr id="266" name="直線コネクタ 265"/>
        <xdr:cNvCxnSpPr/>
      </xdr:nvCxnSpPr>
      <xdr:spPr>
        <a:xfrm>
          <a:off x="13512800" y="14886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91016</xdr:rowOff>
    </xdr:from>
    <xdr:to>
      <xdr:col>24</xdr:col>
      <xdr:colOff>609600</xdr:colOff>
      <xdr:row>87</xdr:row>
      <xdr:rowOff>21166</xdr:rowOff>
    </xdr:to>
    <xdr:sp macro="" textlink="">
      <xdr:nvSpPr>
        <xdr:cNvPr id="276" name="円/楕円 275"/>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63093</xdr:rowOff>
    </xdr:from>
    <xdr:ext cx="762000" cy="259045"/>
    <xdr:sp macro="" textlink="">
      <xdr:nvSpPr>
        <xdr:cNvPr id="277"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69850</xdr:rowOff>
    </xdr:from>
    <xdr:to>
      <xdr:col>23</xdr:col>
      <xdr:colOff>457200</xdr:colOff>
      <xdr:row>89</xdr:row>
      <xdr:rowOff>0</xdr:rowOff>
    </xdr:to>
    <xdr:sp macro="" textlink="">
      <xdr:nvSpPr>
        <xdr:cNvPr id="278" name="円/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41698</xdr:rowOff>
    </xdr:from>
    <xdr:to>
      <xdr:col>22</xdr:col>
      <xdr:colOff>254000</xdr:colOff>
      <xdr:row>88</xdr:row>
      <xdr:rowOff>143298</xdr:rowOff>
    </xdr:to>
    <xdr:sp macro="" textlink="">
      <xdr:nvSpPr>
        <xdr:cNvPr id="280" name="円/楕円 279"/>
        <xdr:cNvSpPr/>
      </xdr:nvSpPr>
      <xdr:spPr>
        <a:xfrm>
          <a:off x="15240000" y="151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153475</xdr:rowOff>
    </xdr:from>
    <xdr:ext cx="762000" cy="259045"/>
    <xdr:sp macro="" textlink="">
      <xdr:nvSpPr>
        <xdr:cNvPr id="281" name="テキスト ボックス 280"/>
        <xdr:cNvSpPr txBox="1"/>
      </xdr:nvSpPr>
      <xdr:spPr>
        <a:xfrm>
          <a:off x="14909800" y="1489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91016</xdr:rowOff>
    </xdr:from>
    <xdr:to>
      <xdr:col>21</xdr:col>
      <xdr:colOff>50800</xdr:colOff>
      <xdr:row>87</xdr:row>
      <xdr:rowOff>21166</xdr:rowOff>
    </xdr:to>
    <xdr:sp macro="" textlink="">
      <xdr:nvSpPr>
        <xdr:cNvPr id="282" name="円/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5943</xdr:rowOff>
    </xdr:from>
    <xdr:ext cx="762000" cy="259045"/>
    <xdr:sp macro="" textlink="">
      <xdr:nvSpPr>
        <xdr:cNvPr id="283" name="テキスト ボックス 282"/>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91016</xdr:rowOff>
    </xdr:from>
    <xdr:to>
      <xdr:col>19</xdr:col>
      <xdr:colOff>533400</xdr:colOff>
      <xdr:row>87</xdr:row>
      <xdr:rowOff>21166</xdr:rowOff>
    </xdr:to>
    <xdr:sp macro="" textlink="">
      <xdr:nvSpPr>
        <xdr:cNvPr id="284" name="円/楕円 283"/>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5943</xdr:rowOff>
    </xdr:from>
    <xdr:ext cx="762000" cy="259045"/>
    <xdr:sp macro="" textlink="">
      <xdr:nvSpPr>
        <xdr:cNvPr id="285" name="テキスト ボックス 284"/>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本市は、平成１８年１月に４つの町村が合併してできた市である。平成１９年度に策定した定員適正化計画においては、合併前の平成１７年度４月１日を基準日とし、平成２６年４月１日を基準日とし、平成２６年４月１日を目標年次とした。また、行財政改革の推進により、公立保育所の民営化や分庁舎の統廃合等を実施し、現在のところ定員適正化計画における年次目標値をほぼ達成しており、今後とも効率的な行財政運営に努める。</a:t>
          </a:r>
          <a:endParaRPr kumimoji="1" lang="en-US" altLang="ja-JP" sz="1300" baseline="0">
            <a:latin typeface="ＭＳ Ｐゴシック"/>
          </a:endParaRPr>
        </a:p>
        <a:p>
          <a:endParaRPr kumimoji="1" lang="en-US" altLang="ja-JP" sz="1300" baseline="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123069</xdr:rowOff>
    </xdr:from>
    <xdr:to>
      <xdr:col>24</xdr:col>
      <xdr:colOff>558800</xdr:colOff>
      <xdr:row>60</xdr:row>
      <xdr:rowOff>138006</xdr:rowOff>
    </xdr:to>
    <xdr:cxnSp macro="">
      <xdr:nvCxnSpPr>
        <xdr:cNvPr id="322" name="直線コネクタ 321"/>
        <xdr:cNvCxnSpPr/>
      </xdr:nvCxnSpPr>
      <xdr:spPr>
        <a:xfrm flipV="1">
          <a:off x="16179800" y="10410069"/>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138006</xdr:rowOff>
    </xdr:from>
    <xdr:to>
      <xdr:col>23</xdr:col>
      <xdr:colOff>406400</xdr:colOff>
      <xdr:row>61</xdr:row>
      <xdr:rowOff>2177</xdr:rowOff>
    </xdr:to>
    <xdr:cxnSp macro="">
      <xdr:nvCxnSpPr>
        <xdr:cNvPr id="325" name="直線コネクタ 324"/>
        <xdr:cNvCxnSpPr/>
      </xdr:nvCxnSpPr>
      <xdr:spPr>
        <a:xfrm flipV="1">
          <a:off x="15290800" y="10425006"/>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2177</xdr:rowOff>
    </xdr:from>
    <xdr:to>
      <xdr:col>22</xdr:col>
      <xdr:colOff>203200</xdr:colOff>
      <xdr:row>61</xdr:row>
      <xdr:rowOff>32052</xdr:rowOff>
    </xdr:to>
    <xdr:cxnSp macro="">
      <xdr:nvCxnSpPr>
        <xdr:cNvPr id="328" name="直線コネクタ 327"/>
        <xdr:cNvCxnSpPr/>
      </xdr:nvCxnSpPr>
      <xdr:spPr>
        <a:xfrm flipV="1">
          <a:off x="14401800" y="10460627"/>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32052</xdr:rowOff>
    </xdr:from>
    <xdr:to>
      <xdr:col>21</xdr:col>
      <xdr:colOff>0</xdr:colOff>
      <xdr:row>61</xdr:row>
      <xdr:rowOff>64226</xdr:rowOff>
    </xdr:to>
    <xdr:cxnSp macro="">
      <xdr:nvCxnSpPr>
        <xdr:cNvPr id="331" name="直線コネクタ 330"/>
        <xdr:cNvCxnSpPr/>
      </xdr:nvCxnSpPr>
      <xdr:spPr>
        <a:xfrm flipV="1">
          <a:off x="13512800" y="1049050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72269</xdr:rowOff>
    </xdr:from>
    <xdr:to>
      <xdr:col>24</xdr:col>
      <xdr:colOff>609600</xdr:colOff>
      <xdr:row>61</xdr:row>
      <xdr:rowOff>2419</xdr:rowOff>
    </xdr:to>
    <xdr:sp macro="" textlink="">
      <xdr:nvSpPr>
        <xdr:cNvPr id="341" name="円/楕円 340"/>
        <xdr:cNvSpPr/>
      </xdr:nvSpPr>
      <xdr:spPr>
        <a:xfrm>
          <a:off x="169672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88796</xdr:rowOff>
    </xdr:from>
    <xdr:ext cx="762000" cy="259045"/>
    <xdr:sp macro="" textlink="">
      <xdr:nvSpPr>
        <xdr:cNvPr id="342" name="定員管理の状況該当値テキスト"/>
        <xdr:cNvSpPr txBox="1"/>
      </xdr:nvSpPr>
      <xdr:spPr>
        <a:xfrm>
          <a:off x="17106900" y="1020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87206</xdr:rowOff>
    </xdr:from>
    <xdr:to>
      <xdr:col>23</xdr:col>
      <xdr:colOff>457200</xdr:colOff>
      <xdr:row>61</xdr:row>
      <xdr:rowOff>17356</xdr:rowOff>
    </xdr:to>
    <xdr:sp macro="" textlink="">
      <xdr:nvSpPr>
        <xdr:cNvPr id="343" name="円/楕円 342"/>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27533</xdr:rowOff>
    </xdr:from>
    <xdr:ext cx="736600" cy="259045"/>
    <xdr:sp macro="" textlink="">
      <xdr:nvSpPr>
        <xdr:cNvPr id="344" name="テキスト ボックス 343"/>
        <xdr:cNvSpPr txBox="1"/>
      </xdr:nvSpPr>
      <xdr:spPr>
        <a:xfrm>
          <a:off x="15798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122827</xdr:rowOff>
    </xdr:from>
    <xdr:to>
      <xdr:col>22</xdr:col>
      <xdr:colOff>254000</xdr:colOff>
      <xdr:row>61</xdr:row>
      <xdr:rowOff>52977</xdr:rowOff>
    </xdr:to>
    <xdr:sp macro="" textlink="">
      <xdr:nvSpPr>
        <xdr:cNvPr id="345" name="円/楕円 344"/>
        <xdr:cNvSpPr/>
      </xdr:nvSpPr>
      <xdr:spPr>
        <a:xfrm>
          <a:off x="15240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46" name="テキスト ボックス 345"/>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152702</xdr:rowOff>
    </xdr:from>
    <xdr:to>
      <xdr:col>21</xdr:col>
      <xdr:colOff>50800</xdr:colOff>
      <xdr:row>61</xdr:row>
      <xdr:rowOff>82852</xdr:rowOff>
    </xdr:to>
    <xdr:sp macro="" textlink="">
      <xdr:nvSpPr>
        <xdr:cNvPr id="347" name="円/楕円 346"/>
        <xdr:cNvSpPr/>
      </xdr:nvSpPr>
      <xdr:spPr>
        <a:xfrm>
          <a:off x="14351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93029</xdr:rowOff>
    </xdr:from>
    <xdr:ext cx="762000" cy="259045"/>
    <xdr:sp macro="" textlink="">
      <xdr:nvSpPr>
        <xdr:cNvPr id="348" name="テキスト ボックス 347"/>
        <xdr:cNvSpPr txBox="1"/>
      </xdr:nvSpPr>
      <xdr:spPr>
        <a:xfrm>
          <a:off x="14020800" y="1020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49" name="円/楕円 348"/>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125203</xdr:rowOff>
    </xdr:from>
    <xdr:ext cx="762000" cy="259045"/>
    <xdr:sp macro="" textlink="">
      <xdr:nvSpPr>
        <xdr:cNvPr id="350" name="テキスト ボックス 349"/>
        <xdr:cNvSpPr txBox="1"/>
      </xdr:nvSpPr>
      <xdr:spPr>
        <a:xfrm>
          <a:off x="13131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償金免除繰上償還制度を活用し、政府資金の高利率の繰上償還を平成２０年度に実施した。その後も将来における公債費負担軽減を図るべく、任意の繰上償還を毎年度実施している。今後は合併特例事業債の発行期限も延長になることから、老築化が著しい義務教育施設の整備等による大幅な増加が見込まれる。しかしながら、実質公債費比率の抑制を図るべく、減債基金への積立や繰上償還を継続して取り組んで行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168184</xdr:rowOff>
    </xdr:from>
    <xdr:to>
      <xdr:col>24</xdr:col>
      <xdr:colOff>558800</xdr:colOff>
      <xdr:row>37</xdr:row>
      <xdr:rowOff>20864</xdr:rowOff>
    </xdr:to>
    <xdr:cxnSp macro="">
      <xdr:nvCxnSpPr>
        <xdr:cNvPr id="386" name="直線コネクタ 385"/>
        <xdr:cNvCxnSpPr/>
      </xdr:nvCxnSpPr>
      <xdr:spPr>
        <a:xfrm>
          <a:off x="16179800" y="634038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168184</xdr:rowOff>
    </xdr:from>
    <xdr:to>
      <xdr:col>23</xdr:col>
      <xdr:colOff>406400</xdr:colOff>
      <xdr:row>37</xdr:row>
      <xdr:rowOff>44994</xdr:rowOff>
    </xdr:to>
    <xdr:cxnSp macro="">
      <xdr:nvCxnSpPr>
        <xdr:cNvPr id="389" name="直線コネクタ 388"/>
        <xdr:cNvCxnSpPr/>
      </xdr:nvCxnSpPr>
      <xdr:spPr>
        <a:xfrm flipV="1">
          <a:off x="15290800" y="63403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44994</xdr:rowOff>
    </xdr:from>
    <xdr:to>
      <xdr:col>22</xdr:col>
      <xdr:colOff>203200</xdr:colOff>
      <xdr:row>37</xdr:row>
      <xdr:rowOff>72572</xdr:rowOff>
    </xdr:to>
    <xdr:cxnSp macro="">
      <xdr:nvCxnSpPr>
        <xdr:cNvPr id="392" name="直線コネクタ 391"/>
        <xdr:cNvCxnSpPr/>
      </xdr:nvCxnSpPr>
      <xdr:spPr>
        <a:xfrm flipV="1">
          <a:off x="14401800" y="638864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72572</xdr:rowOff>
    </xdr:from>
    <xdr:to>
      <xdr:col>21</xdr:col>
      <xdr:colOff>0</xdr:colOff>
      <xdr:row>37</xdr:row>
      <xdr:rowOff>110490</xdr:rowOff>
    </xdr:to>
    <xdr:cxnSp macro="">
      <xdr:nvCxnSpPr>
        <xdr:cNvPr id="395" name="直線コネクタ 394"/>
        <xdr:cNvCxnSpPr/>
      </xdr:nvCxnSpPr>
      <xdr:spPr>
        <a:xfrm flipV="1">
          <a:off x="13512800" y="641622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141514</xdr:rowOff>
    </xdr:from>
    <xdr:to>
      <xdr:col>24</xdr:col>
      <xdr:colOff>609600</xdr:colOff>
      <xdr:row>37</xdr:row>
      <xdr:rowOff>71664</xdr:rowOff>
    </xdr:to>
    <xdr:sp macro="" textlink="">
      <xdr:nvSpPr>
        <xdr:cNvPr id="405" name="円/楕円 404"/>
        <xdr:cNvSpPr/>
      </xdr:nvSpPr>
      <xdr:spPr>
        <a:xfrm>
          <a:off x="16967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62791</xdr:rowOff>
    </xdr:from>
    <xdr:ext cx="762000" cy="259045"/>
    <xdr:sp macro="" textlink="">
      <xdr:nvSpPr>
        <xdr:cNvPr id="406" name="公債費負担の状況該当値テキスト"/>
        <xdr:cNvSpPr txBox="1"/>
      </xdr:nvSpPr>
      <xdr:spPr>
        <a:xfrm>
          <a:off x="17106900" y="623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117384</xdr:rowOff>
    </xdr:from>
    <xdr:to>
      <xdr:col>23</xdr:col>
      <xdr:colOff>457200</xdr:colOff>
      <xdr:row>37</xdr:row>
      <xdr:rowOff>47534</xdr:rowOff>
    </xdr:to>
    <xdr:sp macro="" textlink="">
      <xdr:nvSpPr>
        <xdr:cNvPr id="407" name="円/楕円 406"/>
        <xdr:cNvSpPr/>
      </xdr:nvSpPr>
      <xdr:spPr>
        <a:xfrm>
          <a:off x="16129000" y="62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57711</xdr:rowOff>
    </xdr:from>
    <xdr:ext cx="736600" cy="259045"/>
    <xdr:sp macro="" textlink="">
      <xdr:nvSpPr>
        <xdr:cNvPr id="408" name="テキスト ボックス 407"/>
        <xdr:cNvSpPr txBox="1"/>
      </xdr:nvSpPr>
      <xdr:spPr>
        <a:xfrm>
          <a:off x="15798800" y="605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165644</xdr:rowOff>
    </xdr:from>
    <xdr:to>
      <xdr:col>22</xdr:col>
      <xdr:colOff>254000</xdr:colOff>
      <xdr:row>37</xdr:row>
      <xdr:rowOff>95794</xdr:rowOff>
    </xdr:to>
    <xdr:sp macro="" textlink="">
      <xdr:nvSpPr>
        <xdr:cNvPr id="409" name="円/楕円 408"/>
        <xdr:cNvSpPr/>
      </xdr:nvSpPr>
      <xdr:spPr>
        <a:xfrm>
          <a:off x="15240000" y="63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105971</xdr:rowOff>
    </xdr:from>
    <xdr:ext cx="762000" cy="259045"/>
    <xdr:sp macro="" textlink="">
      <xdr:nvSpPr>
        <xdr:cNvPr id="410" name="テキスト ボックス 409"/>
        <xdr:cNvSpPr txBox="1"/>
      </xdr:nvSpPr>
      <xdr:spPr>
        <a:xfrm>
          <a:off x="14909800" y="610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21772</xdr:rowOff>
    </xdr:from>
    <xdr:to>
      <xdr:col>21</xdr:col>
      <xdr:colOff>50800</xdr:colOff>
      <xdr:row>37</xdr:row>
      <xdr:rowOff>123372</xdr:rowOff>
    </xdr:to>
    <xdr:sp macro="" textlink="">
      <xdr:nvSpPr>
        <xdr:cNvPr id="411" name="円/楕円 410"/>
        <xdr:cNvSpPr/>
      </xdr:nvSpPr>
      <xdr:spPr>
        <a:xfrm>
          <a:off x="14351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133549</xdr:rowOff>
    </xdr:from>
    <xdr:ext cx="762000" cy="259045"/>
    <xdr:sp macro="" textlink="">
      <xdr:nvSpPr>
        <xdr:cNvPr id="412" name="テキスト ボックス 411"/>
        <xdr:cNvSpPr txBox="1"/>
      </xdr:nvSpPr>
      <xdr:spPr>
        <a:xfrm>
          <a:off x="14020800" y="61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59690</xdr:rowOff>
    </xdr:from>
    <xdr:to>
      <xdr:col>19</xdr:col>
      <xdr:colOff>533400</xdr:colOff>
      <xdr:row>37</xdr:row>
      <xdr:rowOff>161290</xdr:rowOff>
    </xdr:to>
    <xdr:sp macro="" textlink="">
      <xdr:nvSpPr>
        <xdr:cNvPr id="413" name="円/楕円 412"/>
        <xdr:cNvSpPr/>
      </xdr:nvSpPr>
      <xdr:spPr>
        <a:xfrm>
          <a:off x="13462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17</xdr:rowOff>
    </xdr:from>
    <xdr:ext cx="762000" cy="259045"/>
    <xdr:sp macro="" textlink="">
      <xdr:nvSpPr>
        <xdr:cNvPr id="414" name="テキスト ボックス 413"/>
        <xdr:cNvSpPr txBox="1"/>
      </xdr:nvSpPr>
      <xdr:spPr>
        <a:xfrm>
          <a:off x="13131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baseline="0">
              <a:solidFill>
                <a:schemeClr val="dk1"/>
              </a:solidFill>
              <a:effectLst/>
              <a:latin typeface="+mn-lt"/>
              <a:ea typeface="+mn-ea"/>
              <a:cs typeface="+mn-cs"/>
            </a:rPr>
            <a:t>地方債の現在高が増え将来負担額が増加傾向にあるが、減債基金</a:t>
          </a:r>
          <a:r>
            <a:rPr kumimoji="1" lang="ja-JP" altLang="en-US" sz="1100" baseline="0">
              <a:solidFill>
                <a:schemeClr val="dk1"/>
              </a:solidFill>
              <a:effectLst/>
              <a:latin typeface="+mn-lt"/>
              <a:ea typeface="+mn-ea"/>
              <a:cs typeface="+mn-cs"/>
            </a:rPr>
            <a:t>等</a:t>
          </a:r>
          <a:r>
            <a:rPr kumimoji="1" lang="ja-JP" altLang="ja-JP" sz="1100" baseline="0">
              <a:solidFill>
                <a:schemeClr val="dk1"/>
              </a:solidFill>
              <a:effectLst/>
              <a:latin typeface="+mn-lt"/>
              <a:ea typeface="+mn-ea"/>
              <a:cs typeface="+mn-cs"/>
            </a:rPr>
            <a:t>を代表とする充当可能財源等が増加したことにより将来負担率が減少した。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142420</xdr:rowOff>
    </xdr:from>
    <xdr:to>
      <xdr:col>24</xdr:col>
      <xdr:colOff>558800</xdr:colOff>
      <xdr:row>13</xdr:row>
      <xdr:rowOff>169566</xdr:rowOff>
    </xdr:to>
    <xdr:cxnSp macro="">
      <xdr:nvCxnSpPr>
        <xdr:cNvPr id="448" name="直線コネクタ 447"/>
        <xdr:cNvCxnSpPr/>
      </xdr:nvCxnSpPr>
      <xdr:spPr>
        <a:xfrm flipV="1">
          <a:off x="16179800" y="2371270"/>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169566</xdr:rowOff>
    </xdr:from>
    <xdr:to>
      <xdr:col>23</xdr:col>
      <xdr:colOff>406400</xdr:colOff>
      <xdr:row>14</xdr:row>
      <xdr:rowOff>25262</xdr:rowOff>
    </xdr:to>
    <xdr:cxnSp macro="">
      <xdr:nvCxnSpPr>
        <xdr:cNvPr id="451" name="直線コネクタ 450"/>
        <xdr:cNvCxnSpPr/>
      </xdr:nvCxnSpPr>
      <xdr:spPr>
        <a:xfrm flipV="1">
          <a:off x="15290800" y="2398416"/>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25262</xdr:rowOff>
    </xdr:from>
    <xdr:to>
      <xdr:col>22</xdr:col>
      <xdr:colOff>203200</xdr:colOff>
      <xdr:row>14</xdr:row>
      <xdr:rowOff>61256</xdr:rowOff>
    </xdr:to>
    <xdr:cxnSp macro="">
      <xdr:nvCxnSpPr>
        <xdr:cNvPr id="454" name="直線コネクタ 453"/>
        <xdr:cNvCxnSpPr/>
      </xdr:nvCxnSpPr>
      <xdr:spPr>
        <a:xfrm flipV="1">
          <a:off x="14401800" y="2425562"/>
          <a:ext cx="889000" cy="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61256</xdr:rowOff>
    </xdr:from>
    <xdr:to>
      <xdr:col>21</xdr:col>
      <xdr:colOff>0</xdr:colOff>
      <xdr:row>14</xdr:row>
      <xdr:rowOff>123391</xdr:rowOff>
    </xdr:to>
    <xdr:cxnSp macro="">
      <xdr:nvCxnSpPr>
        <xdr:cNvPr id="457" name="直線コネクタ 456"/>
        <xdr:cNvCxnSpPr/>
      </xdr:nvCxnSpPr>
      <xdr:spPr>
        <a:xfrm flipV="1">
          <a:off x="13512800" y="2461556"/>
          <a:ext cx="889000" cy="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91620</xdr:rowOff>
    </xdr:from>
    <xdr:to>
      <xdr:col>24</xdr:col>
      <xdr:colOff>609600</xdr:colOff>
      <xdr:row>14</xdr:row>
      <xdr:rowOff>21770</xdr:rowOff>
    </xdr:to>
    <xdr:sp macro="" textlink="">
      <xdr:nvSpPr>
        <xdr:cNvPr id="467" name="円/楕円 466"/>
        <xdr:cNvSpPr/>
      </xdr:nvSpPr>
      <xdr:spPr>
        <a:xfrm>
          <a:off x="16967200" y="23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12897</xdr:rowOff>
    </xdr:from>
    <xdr:ext cx="762000" cy="259045"/>
    <xdr:sp macro="" textlink="">
      <xdr:nvSpPr>
        <xdr:cNvPr id="468" name="将来負担の状況該当値テキスト"/>
        <xdr:cNvSpPr txBox="1"/>
      </xdr:nvSpPr>
      <xdr:spPr>
        <a:xfrm>
          <a:off x="17106900" y="22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118766</xdr:rowOff>
    </xdr:from>
    <xdr:to>
      <xdr:col>23</xdr:col>
      <xdr:colOff>457200</xdr:colOff>
      <xdr:row>14</xdr:row>
      <xdr:rowOff>48916</xdr:rowOff>
    </xdr:to>
    <xdr:sp macro="" textlink="">
      <xdr:nvSpPr>
        <xdr:cNvPr id="469" name="円/楕円 468"/>
        <xdr:cNvSpPr/>
      </xdr:nvSpPr>
      <xdr:spPr>
        <a:xfrm>
          <a:off x="16129000" y="234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59093</xdr:rowOff>
    </xdr:from>
    <xdr:ext cx="736600" cy="259045"/>
    <xdr:sp macro="" textlink="">
      <xdr:nvSpPr>
        <xdr:cNvPr id="470" name="テキスト ボックス 469"/>
        <xdr:cNvSpPr txBox="1"/>
      </xdr:nvSpPr>
      <xdr:spPr>
        <a:xfrm>
          <a:off x="15798800" y="211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145912</xdr:rowOff>
    </xdr:from>
    <xdr:to>
      <xdr:col>22</xdr:col>
      <xdr:colOff>254000</xdr:colOff>
      <xdr:row>14</xdr:row>
      <xdr:rowOff>76062</xdr:rowOff>
    </xdr:to>
    <xdr:sp macro="" textlink="">
      <xdr:nvSpPr>
        <xdr:cNvPr id="471" name="円/楕円 470"/>
        <xdr:cNvSpPr/>
      </xdr:nvSpPr>
      <xdr:spPr>
        <a:xfrm>
          <a:off x="15240000" y="237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86239</xdr:rowOff>
    </xdr:from>
    <xdr:ext cx="762000" cy="259045"/>
    <xdr:sp macro="" textlink="">
      <xdr:nvSpPr>
        <xdr:cNvPr id="472" name="テキスト ボックス 471"/>
        <xdr:cNvSpPr txBox="1"/>
      </xdr:nvSpPr>
      <xdr:spPr>
        <a:xfrm>
          <a:off x="14909800" y="214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10456</xdr:rowOff>
    </xdr:from>
    <xdr:to>
      <xdr:col>21</xdr:col>
      <xdr:colOff>50800</xdr:colOff>
      <xdr:row>14</xdr:row>
      <xdr:rowOff>112056</xdr:rowOff>
    </xdr:to>
    <xdr:sp macro="" textlink="">
      <xdr:nvSpPr>
        <xdr:cNvPr id="473" name="円/楕円 472"/>
        <xdr:cNvSpPr/>
      </xdr:nvSpPr>
      <xdr:spPr>
        <a:xfrm>
          <a:off x="14351000" y="24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122233</xdr:rowOff>
    </xdr:from>
    <xdr:ext cx="762000" cy="259045"/>
    <xdr:sp macro="" textlink="">
      <xdr:nvSpPr>
        <xdr:cNvPr id="474" name="テキスト ボックス 473"/>
        <xdr:cNvSpPr txBox="1"/>
      </xdr:nvSpPr>
      <xdr:spPr>
        <a:xfrm>
          <a:off x="14020800" y="217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72591</xdr:rowOff>
    </xdr:from>
    <xdr:to>
      <xdr:col>19</xdr:col>
      <xdr:colOff>533400</xdr:colOff>
      <xdr:row>15</xdr:row>
      <xdr:rowOff>2741</xdr:rowOff>
    </xdr:to>
    <xdr:sp macro="" textlink="">
      <xdr:nvSpPr>
        <xdr:cNvPr id="475" name="円/楕円 474"/>
        <xdr:cNvSpPr/>
      </xdr:nvSpPr>
      <xdr:spPr>
        <a:xfrm>
          <a:off x="13462000" y="24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12918</xdr:rowOff>
    </xdr:from>
    <xdr:ext cx="762000" cy="259045"/>
    <xdr:sp macro="" textlink="">
      <xdr:nvSpPr>
        <xdr:cNvPr id="476" name="テキスト ボックス 475"/>
        <xdr:cNvSpPr txBox="1"/>
      </xdr:nvSpPr>
      <xdr:spPr>
        <a:xfrm>
          <a:off x="13131800" y="224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41,803
41,687
49.78
21,834,987
20,638,108
1,052,358
10,764,073
18,657,644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lang="ja-JP" altLang="ja-JP" sz="1100" b="0" i="0" baseline="0">
              <a:solidFill>
                <a:schemeClr val="dk1"/>
              </a:solidFill>
              <a:effectLst/>
              <a:latin typeface="+mn-lt"/>
              <a:ea typeface="+mn-ea"/>
              <a:cs typeface="+mn-cs"/>
            </a:rPr>
            <a:t>経常収支比率における人件費の割合は、平成１９年度に策定した定員適正化計画においては、合併前の平成１７年４月１日を基準日とし、平成２６年４月１日を目標年次としている。また、行財政改革の推進により、公立保育所の民営化</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分庁舎の統廃合</a:t>
          </a:r>
          <a:r>
            <a:rPr lang="ja-JP" altLang="en-US" sz="1100" b="0" i="0" baseline="0">
              <a:solidFill>
                <a:schemeClr val="dk1"/>
              </a:solidFill>
              <a:effectLst/>
              <a:latin typeface="+mn-lt"/>
              <a:ea typeface="+mn-ea"/>
              <a:cs typeface="+mn-cs"/>
            </a:rPr>
            <a:t>及び給食センター民営化</a:t>
          </a:r>
          <a:r>
            <a:rPr lang="ja-JP" altLang="ja-JP" sz="1100" b="0" i="0" baseline="0">
              <a:solidFill>
                <a:schemeClr val="dk1"/>
              </a:solidFill>
              <a:effectLst/>
              <a:latin typeface="+mn-lt"/>
              <a:ea typeface="+mn-ea"/>
              <a:cs typeface="+mn-cs"/>
            </a:rPr>
            <a:t>を実施し、現在のところ定員適正化計画における年次目標値をほぼ達成しており、今後とも効率的な行財政運営と人件費の抑制に努める。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113284</xdr:rowOff>
    </xdr:from>
    <xdr:to>
      <xdr:col>7</xdr:col>
      <xdr:colOff>15875</xdr:colOff>
      <xdr:row>36</xdr:row>
      <xdr:rowOff>136144</xdr:rowOff>
    </xdr:to>
    <xdr:cxnSp macro="">
      <xdr:nvCxnSpPr>
        <xdr:cNvPr id="63" name="直線コネクタ 62"/>
        <xdr:cNvCxnSpPr/>
      </xdr:nvCxnSpPr>
      <xdr:spPr>
        <a:xfrm flipV="1">
          <a:off x="3987800" y="62854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113284</xdr:rowOff>
    </xdr:from>
    <xdr:to>
      <xdr:col>5</xdr:col>
      <xdr:colOff>549275</xdr:colOff>
      <xdr:row>36</xdr:row>
      <xdr:rowOff>136144</xdr:rowOff>
    </xdr:to>
    <xdr:cxnSp macro="">
      <xdr:nvCxnSpPr>
        <xdr:cNvPr id="66" name="直線コネクタ 65"/>
        <xdr:cNvCxnSpPr/>
      </xdr:nvCxnSpPr>
      <xdr:spPr>
        <a:xfrm>
          <a:off x="3098800" y="6285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36</xdr:row>
      <xdr:rowOff>127000</xdr:rowOff>
    </xdr:to>
    <xdr:cxnSp macro="">
      <xdr:nvCxnSpPr>
        <xdr:cNvPr id="69" name="直線コネクタ 68"/>
        <xdr:cNvCxnSpPr/>
      </xdr:nvCxnSpPr>
      <xdr:spPr>
        <a:xfrm flipV="1">
          <a:off x="2209800" y="6285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120142</xdr:rowOff>
    </xdr:to>
    <xdr:cxnSp macro="">
      <xdr:nvCxnSpPr>
        <xdr:cNvPr id="72" name="直線コネクタ 71"/>
        <xdr:cNvCxnSpPr/>
      </xdr:nvCxnSpPr>
      <xdr:spPr>
        <a:xfrm flipV="1">
          <a:off x="1320800" y="629920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2" name="円/楕円 81"/>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79011</xdr:rowOff>
    </xdr:from>
    <xdr:ext cx="762000" cy="259045"/>
    <xdr:sp macro="" textlink="">
      <xdr:nvSpPr>
        <xdr:cNvPr id="83"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85344</xdr:rowOff>
    </xdr:from>
    <xdr:to>
      <xdr:col>5</xdr:col>
      <xdr:colOff>600075</xdr:colOff>
      <xdr:row>37</xdr:row>
      <xdr:rowOff>15494</xdr:rowOff>
    </xdr:to>
    <xdr:sp macro="" textlink="">
      <xdr:nvSpPr>
        <xdr:cNvPr id="84" name="円/楕円 83"/>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25671</xdr:rowOff>
    </xdr:from>
    <xdr:ext cx="736600" cy="259045"/>
    <xdr:sp macro="" textlink="">
      <xdr:nvSpPr>
        <xdr:cNvPr id="85" name="テキスト ボックス 84"/>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6" name="円/楕円 85"/>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7" name="テキスト ボックス 86"/>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8" name="円/楕円 87"/>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89" name="テキスト ボックス 88"/>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69342</xdr:rowOff>
    </xdr:from>
    <xdr:to>
      <xdr:col>1</xdr:col>
      <xdr:colOff>676275</xdr:colOff>
      <xdr:row>37</xdr:row>
      <xdr:rowOff>170942</xdr:rowOff>
    </xdr:to>
    <xdr:sp macro="" textlink="">
      <xdr:nvSpPr>
        <xdr:cNvPr id="90" name="円/楕円 89"/>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9669</xdr:rowOff>
    </xdr:from>
    <xdr:ext cx="762000" cy="259045"/>
    <xdr:sp macro="" textlink="">
      <xdr:nvSpPr>
        <xdr:cNvPr id="91" name="テキスト ボックス 90"/>
        <xdr:cNvSpPr txBox="1"/>
      </xdr:nvSpPr>
      <xdr:spPr>
        <a:xfrm>
          <a:off x="939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物件費については、前年度決算までと一転して</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となった。その要因として小中学校のパソコン購入事業等が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したことが挙げられる。特に増加</a:t>
          </a:r>
          <a:r>
            <a:rPr lang="ja-JP" altLang="en-US" sz="1100" b="0" i="0" baseline="0">
              <a:solidFill>
                <a:schemeClr val="dk1"/>
              </a:solidFill>
              <a:effectLst/>
              <a:latin typeface="+mn-lt"/>
              <a:ea typeface="+mn-ea"/>
              <a:cs typeface="+mn-cs"/>
            </a:rPr>
            <a:t>した要因</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小中学校の学習用パソコンの入替や学校の改築等による大型の備品購入費が要因と</a:t>
          </a:r>
          <a:r>
            <a:rPr lang="ja-JP" altLang="en-US" sz="1100" b="0" i="0" baseline="0">
              <a:solidFill>
                <a:schemeClr val="dk1"/>
              </a:solidFill>
              <a:effectLst/>
              <a:latin typeface="+mn-lt"/>
              <a:ea typeface="+mn-ea"/>
              <a:cs typeface="+mn-cs"/>
            </a:rPr>
            <a:t>考えられる</a:t>
          </a:r>
          <a:r>
            <a:rPr lang="ja-JP" altLang="ja-JP" sz="1100" b="0" i="0" baseline="0">
              <a:solidFill>
                <a:schemeClr val="dk1"/>
              </a:solidFill>
              <a:effectLst/>
              <a:latin typeface="+mn-lt"/>
              <a:ea typeface="+mn-ea"/>
              <a:cs typeface="+mn-cs"/>
            </a:rPr>
            <a:t>。</a:t>
          </a:r>
          <a:endParaRPr lang="ja-JP" altLang="ja-JP" sz="1400">
            <a:effectLst/>
          </a:endParaRPr>
        </a:p>
        <a:p>
          <a:r>
            <a:rPr kumimoji="1" lang="ja-JP" altLang="en-US" sz="1300" baseline="0">
              <a:latin typeface="ＭＳ Ｐゴシック"/>
            </a:rPr>
            <a:t> </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116114</xdr:rowOff>
    </xdr:from>
    <xdr:to>
      <xdr:col>24</xdr:col>
      <xdr:colOff>31750</xdr:colOff>
      <xdr:row>15</xdr:row>
      <xdr:rowOff>107950</xdr:rowOff>
    </xdr:to>
    <xdr:cxnSp macro="">
      <xdr:nvCxnSpPr>
        <xdr:cNvPr id="126" name="直線コネクタ 125"/>
        <xdr:cNvCxnSpPr/>
      </xdr:nvCxnSpPr>
      <xdr:spPr>
        <a:xfrm>
          <a:off x="15671800" y="25164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15</xdr:row>
      <xdr:rowOff>75293</xdr:rowOff>
    </xdr:to>
    <xdr:cxnSp macro="">
      <xdr:nvCxnSpPr>
        <xdr:cNvPr id="129" name="直線コネクタ 128"/>
        <xdr:cNvCxnSpPr/>
      </xdr:nvCxnSpPr>
      <xdr:spPr>
        <a:xfrm flipV="1">
          <a:off x="14782800" y="25164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29029</xdr:rowOff>
    </xdr:from>
    <xdr:to>
      <xdr:col>21</xdr:col>
      <xdr:colOff>361950</xdr:colOff>
      <xdr:row>15</xdr:row>
      <xdr:rowOff>75293</xdr:rowOff>
    </xdr:to>
    <xdr:cxnSp macro="">
      <xdr:nvCxnSpPr>
        <xdr:cNvPr id="132" name="直線コネクタ 131"/>
        <xdr:cNvCxnSpPr/>
      </xdr:nvCxnSpPr>
      <xdr:spPr>
        <a:xfrm>
          <a:off x="13893800" y="24293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29029</xdr:rowOff>
    </xdr:from>
    <xdr:to>
      <xdr:col>20</xdr:col>
      <xdr:colOff>158750</xdr:colOff>
      <xdr:row>14</xdr:row>
      <xdr:rowOff>94343</xdr:rowOff>
    </xdr:to>
    <xdr:cxnSp macro="">
      <xdr:nvCxnSpPr>
        <xdr:cNvPr id="135" name="直線コネクタ 134"/>
        <xdr:cNvCxnSpPr/>
      </xdr:nvCxnSpPr>
      <xdr:spPr>
        <a:xfrm flipV="1">
          <a:off x="13004800" y="24293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37" name="テキスト ボックス 13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5" name="円/楕円 144"/>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6"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65314</xdr:rowOff>
    </xdr:from>
    <xdr:to>
      <xdr:col>22</xdr:col>
      <xdr:colOff>615950</xdr:colOff>
      <xdr:row>14</xdr:row>
      <xdr:rowOff>166914</xdr:rowOff>
    </xdr:to>
    <xdr:sp macro="" textlink="">
      <xdr:nvSpPr>
        <xdr:cNvPr id="147" name="円/楕円 146"/>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5641</xdr:rowOff>
    </xdr:from>
    <xdr:ext cx="736600" cy="259045"/>
    <xdr:sp macro="" textlink="">
      <xdr:nvSpPr>
        <xdr:cNvPr id="148" name="テキスト ボックス 147"/>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49" name="円/楕円 148"/>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136270</xdr:rowOff>
    </xdr:from>
    <xdr:ext cx="762000" cy="259045"/>
    <xdr:sp macro="" textlink="">
      <xdr:nvSpPr>
        <xdr:cNvPr id="150" name="テキスト ボックス 149"/>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149679</xdr:rowOff>
    </xdr:from>
    <xdr:to>
      <xdr:col>20</xdr:col>
      <xdr:colOff>209550</xdr:colOff>
      <xdr:row>14</xdr:row>
      <xdr:rowOff>79829</xdr:rowOff>
    </xdr:to>
    <xdr:sp macro="" textlink="">
      <xdr:nvSpPr>
        <xdr:cNvPr id="151" name="円/楕円 150"/>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90006</xdr:rowOff>
    </xdr:from>
    <xdr:ext cx="762000" cy="259045"/>
    <xdr:sp macro="" textlink="">
      <xdr:nvSpPr>
        <xdr:cNvPr id="152" name="テキスト ボックス 151"/>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53" name="円/楕円 152"/>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54" name="テキスト ボックス 153"/>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lang="ja-JP" altLang="ja-JP" sz="1100" b="0" i="0" baseline="0">
              <a:solidFill>
                <a:schemeClr val="dk1"/>
              </a:solidFill>
              <a:effectLst/>
              <a:latin typeface="+mn-lt"/>
              <a:ea typeface="+mn-ea"/>
              <a:cs typeface="+mn-cs"/>
            </a:rPr>
            <a:t>扶助費に係る経常収支比率が類似団体平均を上回り、かつ上昇傾向にある要因として、児童福祉費と生活保護費が挙げられる。扶助費については、国、県の福祉政策や人口構造にも大きく左右されることから、財政を急激に圧迫することがないよう注視して行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25400</xdr:rowOff>
    </xdr:to>
    <xdr:cxnSp macro="">
      <xdr:nvCxnSpPr>
        <xdr:cNvPr id="187" name="直線コネクタ 186"/>
        <xdr:cNvCxnSpPr/>
      </xdr:nvCxnSpPr>
      <xdr:spPr>
        <a:xfrm flipV="1">
          <a:off x="3987800" y="9956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82550</xdr:rowOff>
    </xdr:from>
    <xdr:to>
      <xdr:col>5</xdr:col>
      <xdr:colOff>549275</xdr:colOff>
      <xdr:row>58</xdr:row>
      <xdr:rowOff>25400</xdr:rowOff>
    </xdr:to>
    <xdr:cxnSp macro="">
      <xdr:nvCxnSpPr>
        <xdr:cNvPr id="190" name="直線コネクタ 189"/>
        <xdr:cNvCxnSpPr/>
      </xdr:nvCxnSpPr>
      <xdr:spPr>
        <a:xfrm>
          <a:off x="3098800" y="985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82550</xdr:rowOff>
    </xdr:from>
    <xdr:to>
      <xdr:col>4</xdr:col>
      <xdr:colOff>346075</xdr:colOff>
      <xdr:row>57</xdr:row>
      <xdr:rowOff>82550</xdr:rowOff>
    </xdr:to>
    <xdr:cxnSp macro="">
      <xdr:nvCxnSpPr>
        <xdr:cNvPr id="193" name="直線コネクタ 192"/>
        <xdr:cNvCxnSpPr/>
      </xdr:nvCxnSpPr>
      <xdr:spPr>
        <a:xfrm>
          <a:off x="2209800" y="985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82550</xdr:rowOff>
    </xdr:to>
    <xdr:cxnSp macro="">
      <xdr:nvCxnSpPr>
        <xdr:cNvPr id="196" name="直線コネクタ 195"/>
        <xdr:cNvCxnSpPr/>
      </xdr:nvCxnSpPr>
      <xdr:spPr>
        <a:xfrm>
          <a:off x="1320800" y="9728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6" name="円/楕円 205"/>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7"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146050</xdr:rowOff>
    </xdr:from>
    <xdr:to>
      <xdr:col>5</xdr:col>
      <xdr:colOff>600075</xdr:colOff>
      <xdr:row>58</xdr:row>
      <xdr:rowOff>76200</xdr:rowOff>
    </xdr:to>
    <xdr:sp macro="" textlink="">
      <xdr:nvSpPr>
        <xdr:cNvPr id="208" name="円/楕円 207"/>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60977</xdr:rowOff>
    </xdr:from>
    <xdr:ext cx="736600" cy="259045"/>
    <xdr:sp macro="" textlink="">
      <xdr:nvSpPr>
        <xdr:cNvPr id="209" name="テキスト ボックス 208"/>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31750</xdr:rowOff>
    </xdr:from>
    <xdr:to>
      <xdr:col>4</xdr:col>
      <xdr:colOff>396875</xdr:colOff>
      <xdr:row>57</xdr:row>
      <xdr:rowOff>133350</xdr:rowOff>
    </xdr:to>
    <xdr:sp macro="" textlink="">
      <xdr:nvSpPr>
        <xdr:cNvPr id="210" name="円/楕円 209"/>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118127</xdr:rowOff>
    </xdr:from>
    <xdr:ext cx="762000" cy="259045"/>
    <xdr:sp macro="" textlink="">
      <xdr:nvSpPr>
        <xdr:cNvPr id="211" name="テキスト ボックス 210"/>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31750</xdr:rowOff>
    </xdr:from>
    <xdr:to>
      <xdr:col>3</xdr:col>
      <xdr:colOff>193675</xdr:colOff>
      <xdr:row>57</xdr:row>
      <xdr:rowOff>133350</xdr:rowOff>
    </xdr:to>
    <xdr:sp macro="" textlink="">
      <xdr:nvSpPr>
        <xdr:cNvPr id="212" name="円/楕円 211"/>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118127</xdr:rowOff>
    </xdr:from>
    <xdr:ext cx="762000" cy="259045"/>
    <xdr:sp macro="" textlink="">
      <xdr:nvSpPr>
        <xdr:cNvPr id="213" name="テキスト ボックス 212"/>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4" name="円/楕円 213"/>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5" name="テキスト ボックス 21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その他に係る経常収支比率については</a:t>
          </a:r>
          <a:r>
            <a:rPr lang="ja-JP" altLang="en-US" sz="1100" b="0" i="0" baseline="0">
              <a:solidFill>
                <a:schemeClr val="dk1"/>
              </a:solidFill>
              <a:effectLst/>
              <a:latin typeface="+mn-lt"/>
              <a:ea typeface="+mn-ea"/>
              <a:cs typeface="+mn-cs"/>
            </a:rPr>
            <a:t>、前回より減少し</a:t>
          </a:r>
          <a:r>
            <a:rPr lang="ja-JP" altLang="ja-JP" sz="1100" b="0" i="0" baseline="0">
              <a:solidFill>
                <a:schemeClr val="dk1"/>
              </a:solidFill>
              <a:effectLst/>
              <a:latin typeface="+mn-lt"/>
              <a:ea typeface="+mn-ea"/>
              <a:cs typeface="+mn-cs"/>
            </a:rPr>
            <a:t>ている。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ながら、国民健康保険事業会計の財政状況の抜本的な改善がみられないことと、下水道事業会計への基準外繰出金が年々増加傾向にあり、一般会計への負担が大きくなる傾向にあり、今後の大きな懸念事項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56</xdr:row>
      <xdr:rowOff>134620</xdr:rowOff>
    </xdr:to>
    <xdr:cxnSp macro="">
      <xdr:nvCxnSpPr>
        <xdr:cNvPr id="248" name="直線コネクタ 247"/>
        <xdr:cNvCxnSpPr/>
      </xdr:nvCxnSpPr>
      <xdr:spPr>
        <a:xfrm flipV="1">
          <a:off x="15671800" y="95834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134620</xdr:rowOff>
    </xdr:to>
    <xdr:cxnSp macro="">
      <xdr:nvCxnSpPr>
        <xdr:cNvPr id="251" name="直線コネクタ 250"/>
        <xdr:cNvCxnSpPr/>
      </xdr:nvCxnSpPr>
      <xdr:spPr>
        <a:xfrm>
          <a:off x="14782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127000</xdr:rowOff>
    </xdr:to>
    <xdr:cxnSp macro="">
      <xdr:nvCxnSpPr>
        <xdr:cNvPr id="254" name="直線コネクタ 253"/>
        <xdr:cNvCxnSpPr/>
      </xdr:nvCxnSpPr>
      <xdr:spPr>
        <a:xfrm>
          <a:off x="13893800" y="9674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88900</xdr:rowOff>
    </xdr:to>
    <xdr:cxnSp macro="">
      <xdr:nvCxnSpPr>
        <xdr:cNvPr id="257" name="直線コネクタ 256"/>
        <xdr:cNvCxnSpPr/>
      </xdr:nvCxnSpPr>
      <xdr:spPr>
        <a:xfrm flipV="1">
          <a:off x="13004800" y="967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7" name="円/楕円 266"/>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68"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69" name="円/楕円 268"/>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0" name="テキスト ボックス 269"/>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1" name="円/楕円 270"/>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2" name="テキスト ボックス 271"/>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3" name="円/楕円 272"/>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4" name="テキスト ボックス 273"/>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5" name="円/楕円 274"/>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6" name="テキスト ボックス 275"/>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補助費等については、公立保育所の民営化の推進により、法人保育園運営負担金の増が顕著であるが、全体的に見ると横ばいの傾向にある。今後とも補助金団体等への補助金の支出については、必要に応じて抑制を図っていく。</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また、平成２４年度には、第２次補助金適正化計画を策定し、平成２５年度予算より実施している。</a:t>
          </a:r>
          <a:endParaRPr lang="ja-JP" altLang="ja-JP" sz="1400">
            <a:effectLst/>
          </a:endParaRPr>
        </a:p>
        <a:p>
          <a:r>
            <a:rPr kumimoji="1" lang="ja-JP" altLang="en-US" sz="1300" baseline="0">
              <a:latin typeface="ＭＳ Ｐゴシック"/>
            </a:rPr>
            <a:t> </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36</xdr:row>
      <xdr:rowOff>3556</xdr:rowOff>
    </xdr:to>
    <xdr:cxnSp macro="">
      <xdr:nvCxnSpPr>
        <xdr:cNvPr id="306" name="直線コネクタ 305"/>
        <xdr:cNvCxnSpPr/>
      </xdr:nvCxnSpPr>
      <xdr:spPr>
        <a:xfrm>
          <a:off x="15671800" y="6157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36</xdr:row>
      <xdr:rowOff>35560</xdr:rowOff>
    </xdr:to>
    <xdr:cxnSp macro="">
      <xdr:nvCxnSpPr>
        <xdr:cNvPr id="309" name="直線コネクタ 308"/>
        <xdr:cNvCxnSpPr/>
      </xdr:nvCxnSpPr>
      <xdr:spPr>
        <a:xfrm flipV="1">
          <a:off x="14782800" y="6157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36</xdr:row>
      <xdr:rowOff>35560</xdr:rowOff>
    </xdr:to>
    <xdr:cxnSp macro="">
      <xdr:nvCxnSpPr>
        <xdr:cNvPr id="312" name="直線コネクタ 311"/>
        <xdr:cNvCxnSpPr/>
      </xdr:nvCxnSpPr>
      <xdr:spPr>
        <a:xfrm>
          <a:off x="13893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170434</xdr:rowOff>
    </xdr:from>
    <xdr:to>
      <xdr:col>20</xdr:col>
      <xdr:colOff>158750</xdr:colOff>
      <xdr:row>36</xdr:row>
      <xdr:rowOff>40132</xdr:rowOff>
    </xdr:to>
    <xdr:cxnSp macro="">
      <xdr:nvCxnSpPr>
        <xdr:cNvPr id="315" name="直線コネクタ 314"/>
        <xdr:cNvCxnSpPr/>
      </xdr:nvCxnSpPr>
      <xdr:spPr>
        <a:xfrm flipV="1">
          <a:off x="13004800" y="6171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5" name="円/楕円 324"/>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26"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105918</xdr:rowOff>
    </xdr:from>
    <xdr:to>
      <xdr:col>22</xdr:col>
      <xdr:colOff>615950</xdr:colOff>
      <xdr:row>36</xdr:row>
      <xdr:rowOff>36068</xdr:rowOff>
    </xdr:to>
    <xdr:sp macro="" textlink="">
      <xdr:nvSpPr>
        <xdr:cNvPr id="327" name="円/楕円 326"/>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46245</xdr:rowOff>
    </xdr:from>
    <xdr:ext cx="736600" cy="259045"/>
    <xdr:sp macro="" textlink="">
      <xdr:nvSpPr>
        <xdr:cNvPr id="328" name="テキスト ボックス 327"/>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29" name="円/楕円 328"/>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0" name="テキスト ボックス 329"/>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31" name="円/楕円 330"/>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32" name="テキスト ボックス 331"/>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33" name="円/楕円 332"/>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34" name="テキスト ボックス 333"/>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0" lang="ja-JP" altLang="en-US" sz="1100" b="0" i="0" baseline="0">
              <a:solidFill>
                <a:schemeClr val="dk1"/>
              </a:solidFill>
              <a:effectLst/>
              <a:latin typeface="+mn-lt"/>
              <a:ea typeface="+mn-ea"/>
              <a:cs typeface="+mn-cs"/>
            </a:rPr>
            <a:t>合併特例事業債の発行が増加している。今後も合併特例事業債の元利金償還により公債費の割合は増加する傾向にある。今後も引き続き将来負担を軽減するため、任意の繰上償還に取り組みたい。</a:t>
          </a:r>
          <a:endParaRPr kumimoji="0"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125095</xdr:rowOff>
    </xdr:from>
    <xdr:to>
      <xdr:col>7</xdr:col>
      <xdr:colOff>15875</xdr:colOff>
      <xdr:row>74</xdr:row>
      <xdr:rowOff>128905</xdr:rowOff>
    </xdr:to>
    <xdr:cxnSp macro="">
      <xdr:nvCxnSpPr>
        <xdr:cNvPr id="366" name="直線コネクタ 365"/>
        <xdr:cNvCxnSpPr/>
      </xdr:nvCxnSpPr>
      <xdr:spPr>
        <a:xfrm>
          <a:off x="3987800" y="128123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94615</xdr:rowOff>
    </xdr:from>
    <xdr:to>
      <xdr:col>5</xdr:col>
      <xdr:colOff>549275</xdr:colOff>
      <xdr:row>74</xdr:row>
      <xdr:rowOff>125095</xdr:rowOff>
    </xdr:to>
    <xdr:cxnSp macro="">
      <xdr:nvCxnSpPr>
        <xdr:cNvPr id="369" name="直線コネクタ 368"/>
        <xdr:cNvCxnSpPr/>
      </xdr:nvCxnSpPr>
      <xdr:spPr>
        <a:xfrm>
          <a:off x="3098800" y="127819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71755</xdr:rowOff>
    </xdr:from>
    <xdr:to>
      <xdr:col>4</xdr:col>
      <xdr:colOff>346075</xdr:colOff>
      <xdr:row>74</xdr:row>
      <xdr:rowOff>94615</xdr:rowOff>
    </xdr:to>
    <xdr:cxnSp macro="">
      <xdr:nvCxnSpPr>
        <xdr:cNvPr id="372" name="直線コネクタ 371"/>
        <xdr:cNvCxnSpPr/>
      </xdr:nvCxnSpPr>
      <xdr:spPr>
        <a:xfrm>
          <a:off x="2209800" y="127590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71755</xdr:rowOff>
    </xdr:from>
    <xdr:to>
      <xdr:col>3</xdr:col>
      <xdr:colOff>142875</xdr:colOff>
      <xdr:row>74</xdr:row>
      <xdr:rowOff>88900</xdr:rowOff>
    </xdr:to>
    <xdr:cxnSp macro="">
      <xdr:nvCxnSpPr>
        <xdr:cNvPr id="375" name="直線コネクタ 374"/>
        <xdr:cNvCxnSpPr/>
      </xdr:nvCxnSpPr>
      <xdr:spPr>
        <a:xfrm flipV="1">
          <a:off x="1320800" y="12759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78105</xdr:rowOff>
    </xdr:from>
    <xdr:to>
      <xdr:col>7</xdr:col>
      <xdr:colOff>66675</xdr:colOff>
      <xdr:row>75</xdr:row>
      <xdr:rowOff>8255</xdr:rowOff>
    </xdr:to>
    <xdr:sp macro="" textlink="">
      <xdr:nvSpPr>
        <xdr:cNvPr id="385" name="円/楕円 384"/>
        <xdr:cNvSpPr/>
      </xdr:nvSpPr>
      <xdr:spPr>
        <a:xfrm>
          <a:off x="47752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94632</xdr:rowOff>
    </xdr:from>
    <xdr:ext cx="762000" cy="259045"/>
    <xdr:sp macro="" textlink="">
      <xdr:nvSpPr>
        <xdr:cNvPr id="386" name="公債費該当値テキスト"/>
        <xdr:cNvSpPr txBox="1"/>
      </xdr:nvSpPr>
      <xdr:spPr>
        <a:xfrm>
          <a:off x="4914900" y="1261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74295</xdr:rowOff>
    </xdr:from>
    <xdr:to>
      <xdr:col>5</xdr:col>
      <xdr:colOff>600075</xdr:colOff>
      <xdr:row>75</xdr:row>
      <xdr:rowOff>4445</xdr:rowOff>
    </xdr:to>
    <xdr:sp macro="" textlink="">
      <xdr:nvSpPr>
        <xdr:cNvPr id="387" name="円/楕円 386"/>
        <xdr:cNvSpPr/>
      </xdr:nvSpPr>
      <xdr:spPr>
        <a:xfrm>
          <a:off x="3937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14622</xdr:rowOff>
    </xdr:from>
    <xdr:ext cx="736600" cy="259045"/>
    <xdr:sp macro="" textlink="">
      <xdr:nvSpPr>
        <xdr:cNvPr id="388" name="テキスト ボックス 387"/>
        <xdr:cNvSpPr txBox="1"/>
      </xdr:nvSpPr>
      <xdr:spPr>
        <a:xfrm>
          <a:off x="3606800" y="12530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43815</xdr:rowOff>
    </xdr:from>
    <xdr:to>
      <xdr:col>4</xdr:col>
      <xdr:colOff>396875</xdr:colOff>
      <xdr:row>74</xdr:row>
      <xdr:rowOff>145415</xdr:rowOff>
    </xdr:to>
    <xdr:sp macro="" textlink="">
      <xdr:nvSpPr>
        <xdr:cNvPr id="389" name="円/楕円 388"/>
        <xdr:cNvSpPr/>
      </xdr:nvSpPr>
      <xdr:spPr>
        <a:xfrm>
          <a:off x="3048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155592</xdr:rowOff>
    </xdr:from>
    <xdr:ext cx="762000" cy="259045"/>
    <xdr:sp macro="" textlink="">
      <xdr:nvSpPr>
        <xdr:cNvPr id="390" name="テキスト ボックス 389"/>
        <xdr:cNvSpPr txBox="1"/>
      </xdr:nvSpPr>
      <xdr:spPr>
        <a:xfrm>
          <a:off x="2717800" y="124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20955</xdr:rowOff>
    </xdr:from>
    <xdr:to>
      <xdr:col>3</xdr:col>
      <xdr:colOff>193675</xdr:colOff>
      <xdr:row>74</xdr:row>
      <xdr:rowOff>122555</xdr:rowOff>
    </xdr:to>
    <xdr:sp macro="" textlink="">
      <xdr:nvSpPr>
        <xdr:cNvPr id="391" name="円/楕円 390"/>
        <xdr:cNvSpPr/>
      </xdr:nvSpPr>
      <xdr:spPr>
        <a:xfrm>
          <a:off x="21590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132732</xdr:rowOff>
    </xdr:from>
    <xdr:ext cx="762000" cy="259045"/>
    <xdr:sp macro="" textlink="">
      <xdr:nvSpPr>
        <xdr:cNvPr id="392" name="テキスト ボックス 391"/>
        <xdr:cNvSpPr txBox="1"/>
      </xdr:nvSpPr>
      <xdr:spPr>
        <a:xfrm>
          <a:off x="1828800" y="1247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38100</xdr:rowOff>
    </xdr:from>
    <xdr:to>
      <xdr:col>1</xdr:col>
      <xdr:colOff>676275</xdr:colOff>
      <xdr:row>74</xdr:row>
      <xdr:rowOff>139700</xdr:rowOff>
    </xdr:to>
    <xdr:sp macro="" textlink="">
      <xdr:nvSpPr>
        <xdr:cNvPr id="393" name="円/楕円 392"/>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149877</xdr:rowOff>
    </xdr:from>
    <xdr:ext cx="762000" cy="259045"/>
    <xdr:sp macro="" textlink="">
      <xdr:nvSpPr>
        <xdr:cNvPr id="394" name="テキスト ボックス 393"/>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lang="ja-JP" altLang="ja-JP" sz="1100" b="0" i="0" baseline="0">
              <a:solidFill>
                <a:schemeClr val="dk1"/>
              </a:solidFill>
              <a:effectLst/>
              <a:latin typeface="+mn-lt"/>
              <a:ea typeface="+mn-ea"/>
              <a:cs typeface="+mn-cs"/>
            </a:rPr>
            <a:t>　公債費以外の経常収支比率については、全国市平均及び類似団体平均を下回っており、財政の硬直化率については良い結果となっているが、今後の財政状況を勘案すると予断できない状況が続くものと思わ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20320</xdr:rowOff>
    </xdr:from>
    <xdr:to>
      <xdr:col>24</xdr:col>
      <xdr:colOff>31750</xdr:colOff>
      <xdr:row>76</xdr:row>
      <xdr:rowOff>46989</xdr:rowOff>
    </xdr:to>
    <xdr:cxnSp macro="">
      <xdr:nvCxnSpPr>
        <xdr:cNvPr id="427" name="直線コネクタ 426"/>
        <xdr:cNvCxnSpPr/>
      </xdr:nvCxnSpPr>
      <xdr:spPr>
        <a:xfrm flipV="1">
          <a:off x="15671800" y="130505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46989</xdr:rowOff>
    </xdr:from>
    <xdr:to>
      <xdr:col>22</xdr:col>
      <xdr:colOff>565150</xdr:colOff>
      <xdr:row>76</xdr:row>
      <xdr:rowOff>77470</xdr:rowOff>
    </xdr:to>
    <xdr:cxnSp macro="">
      <xdr:nvCxnSpPr>
        <xdr:cNvPr id="430" name="直線コネクタ 429"/>
        <xdr:cNvCxnSpPr/>
      </xdr:nvCxnSpPr>
      <xdr:spPr>
        <a:xfrm flipV="1">
          <a:off x="14782800" y="130771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127000</xdr:rowOff>
    </xdr:from>
    <xdr:to>
      <xdr:col>21</xdr:col>
      <xdr:colOff>361950</xdr:colOff>
      <xdr:row>76</xdr:row>
      <xdr:rowOff>77470</xdr:rowOff>
    </xdr:to>
    <xdr:cxnSp macro="">
      <xdr:nvCxnSpPr>
        <xdr:cNvPr id="433" name="直線コネクタ 432"/>
        <xdr:cNvCxnSpPr/>
      </xdr:nvCxnSpPr>
      <xdr:spPr>
        <a:xfrm>
          <a:off x="13893800" y="129857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76</xdr:row>
      <xdr:rowOff>119380</xdr:rowOff>
    </xdr:to>
    <xdr:cxnSp macro="">
      <xdr:nvCxnSpPr>
        <xdr:cNvPr id="436" name="直線コネクタ 435"/>
        <xdr:cNvCxnSpPr/>
      </xdr:nvCxnSpPr>
      <xdr:spPr>
        <a:xfrm flipV="1">
          <a:off x="13004800" y="129857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46" name="円/楕円 445"/>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157497</xdr:rowOff>
    </xdr:from>
    <xdr:ext cx="762000" cy="259045"/>
    <xdr:sp macro="" textlink="">
      <xdr:nvSpPr>
        <xdr:cNvPr id="447" name="公債費以外該当値テキスト"/>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167639</xdr:rowOff>
    </xdr:from>
    <xdr:to>
      <xdr:col>22</xdr:col>
      <xdr:colOff>615950</xdr:colOff>
      <xdr:row>76</xdr:row>
      <xdr:rowOff>97789</xdr:rowOff>
    </xdr:to>
    <xdr:sp macro="" textlink="">
      <xdr:nvSpPr>
        <xdr:cNvPr id="448" name="円/楕円 447"/>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107967</xdr:rowOff>
    </xdr:from>
    <xdr:ext cx="736600" cy="259045"/>
    <xdr:sp macro="" textlink="">
      <xdr:nvSpPr>
        <xdr:cNvPr id="449" name="テキスト ボックス 448"/>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26670</xdr:rowOff>
    </xdr:from>
    <xdr:to>
      <xdr:col>21</xdr:col>
      <xdr:colOff>412750</xdr:colOff>
      <xdr:row>76</xdr:row>
      <xdr:rowOff>128270</xdr:rowOff>
    </xdr:to>
    <xdr:sp macro="" textlink="">
      <xdr:nvSpPr>
        <xdr:cNvPr id="450" name="円/楕円 449"/>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138447</xdr:rowOff>
    </xdr:from>
    <xdr:ext cx="762000" cy="259045"/>
    <xdr:sp macro="" textlink="">
      <xdr:nvSpPr>
        <xdr:cNvPr id="451" name="テキスト ボックス 450"/>
        <xdr:cNvSpPr txBox="1"/>
      </xdr:nvSpPr>
      <xdr:spPr>
        <a:xfrm>
          <a:off x="14401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76200</xdr:rowOff>
    </xdr:from>
    <xdr:to>
      <xdr:col>20</xdr:col>
      <xdr:colOff>209550</xdr:colOff>
      <xdr:row>76</xdr:row>
      <xdr:rowOff>6350</xdr:rowOff>
    </xdr:to>
    <xdr:sp macro="" textlink="">
      <xdr:nvSpPr>
        <xdr:cNvPr id="452" name="円/楕円 451"/>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16527</xdr:rowOff>
    </xdr:from>
    <xdr:ext cx="762000" cy="259045"/>
    <xdr:sp macro="" textlink="">
      <xdr:nvSpPr>
        <xdr:cNvPr id="453" name="テキスト ボックス 452"/>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68580</xdr:rowOff>
    </xdr:from>
    <xdr:to>
      <xdr:col>19</xdr:col>
      <xdr:colOff>6350</xdr:colOff>
      <xdr:row>76</xdr:row>
      <xdr:rowOff>170180</xdr:rowOff>
    </xdr:to>
    <xdr:sp macro="" textlink="">
      <xdr:nvSpPr>
        <xdr:cNvPr id="454" name="円/楕円 453"/>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8907</xdr:rowOff>
    </xdr:from>
    <xdr:ext cx="762000" cy="259045"/>
    <xdr:sp macro="" textlink="">
      <xdr:nvSpPr>
        <xdr:cNvPr id="455" name="テキスト ボックス 454"/>
        <xdr:cNvSpPr txBox="1"/>
      </xdr:nvSpPr>
      <xdr:spPr>
        <a:xfrm>
          <a:off x="12623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沖縄県南城市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137363</xdr:rowOff>
    </xdr:from>
    <xdr:to>
      <xdr:col>4</xdr:col>
      <xdr:colOff>1117600</xdr:colOff>
      <xdr:row>18</xdr:row>
      <xdr:rowOff>157353</xdr:rowOff>
    </xdr:to>
    <xdr:cxnSp macro="">
      <xdr:nvCxnSpPr>
        <xdr:cNvPr id="50" name="直線コネクタ 49"/>
        <xdr:cNvCxnSpPr/>
      </xdr:nvCxnSpPr>
      <xdr:spPr bwMode="auto">
        <a:xfrm>
          <a:off x="5003800" y="3271088"/>
          <a:ext cx="647700" cy="19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87744</xdr:rowOff>
    </xdr:from>
    <xdr:to>
      <xdr:col>4</xdr:col>
      <xdr:colOff>469900</xdr:colOff>
      <xdr:row>18</xdr:row>
      <xdr:rowOff>137363</xdr:rowOff>
    </xdr:to>
    <xdr:cxnSp macro="">
      <xdr:nvCxnSpPr>
        <xdr:cNvPr id="53" name="直線コネクタ 52"/>
        <xdr:cNvCxnSpPr/>
      </xdr:nvCxnSpPr>
      <xdr:spPr bwMode="auto">
        <a:xfrm>
          <a:off x="4305300" y="3221469"/>
          <a:ext cx="698500" cy="49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64402</xdr:rowOff>
    </xdr:from>
    <xdr:to>
      <xdr:col>3</xdr:col>
      <xdr:colOff>904875</xdr:colOff>
      <xdr:row>18</xdr:row>
      <xdr:rowOff>87744</xdr:rowOff>
    </xdr:to>
    <xdr:cxnSp macro="">
      <xdr:nvCxnSpPr>
        <xdr:cNvPr id="56" name="直線コネクタ 55"/>
        <xdr:cNvCxnSpPr/>
      </xdr:nvCxnSpPr>
      <xdr:spPr bwMode="auto">
        <a:xfrm>
          <a:off x="3606800" y="3198127"/>
          <a:ext cx="698500" cy="2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28245</xdr:rowOff>
    </xdr:from>
    <xdr:to>
      <xdr:col>3</xdr:col>
      <xdr:colOff>206375</xdr:colOff>
      <xdr:row>18</xdr:row>
      <xdr:rowOff>64402</xdr:rowOff>
    </xdr:to>
    <xdr:cxnSp macro="">
      <xdr:nvCxnSpPr>
        <xdr:cNvPr id="59" name="直線コネクタ 58"/>
        <xdr:cNvCxnSpPr/>
      </xdr:nvCxnSpPr>
      <xdr:spPr bwMode="auto">
        <a:xfrm>
          <a:off x="2908300" y="3161970"/>
          <a:ext cx="698500" cy="3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106553</xdr:rowOff>
    </xdr:from>
    <xdr:to>
      <xdr:col>5</xdr:col>
      <xdr:colOff>34925</xdr:colOff>
      <xdr:row>19</xdr:row>
      <xdr:rowOff>36703</xdr:rowOff>
    </xdr:to>
    <xdr:sp macro="" textlink="">
      <xdr:nvSpPr>
        <xdr:cNvPr id="69" name="円/楕円 68"/>
        <xdr:cNvSpPr/>
      </xdr:nvSpPr>
      <xdr:spPr bwMode="auto">
        <a:xfrm>
          <a:off x="5600700" y="3240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78630</xdr:rowOff>
    </xdr:from>
    <xdr:ext cx="762000" cy="259045"/>
    <xdr:sp macro="" textlink="">
      <xdr:nvSpPr>
        <xdr:cNvPr id="70" name="人口1人当たり決算額の推移該当値テキスト130"/>
        <xdr:cNvSpPr txBox="1"/>
      </xdr:nvSpPr>
      <xdr:spPr>
        <a:xfrm>
          <a:off x="5740400" y="321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86563</xdr:rowOff>
    </xdr:from>
    <xdr:to>
      <xdr:col>4</xdr:col>
      <xdr:colOff>520700</xdr:colOff>
      <xdr:row>19</xdr:row>
      <xdr:rowOff>16713</xdr:rowOff>
    </xdr:to>
    <xdr:sp macro="" textlink="">
      <xdr:nvSpPr>
        <xdr:cNvPr id="71" name="円/楕円 70"/>
        <xdr:cNvSpPr/>
      </xdr:nvSpPr>
      <xdr:spPr bwMode="auto">
        <a:xfrm>
          <a:off x="4953000" y="3220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1490</xdr:rowOff>
    </xdr:from>
    <xdr:ext cx="736600" cy="259045"/>
    <xdr:sp macro="" textlink="">
      <xdr:nvSpPr>
        <xdr:cNvPr id="72" name="テキスト ボックス 71"/>
        <xdr:cNvSpPr txBox="1"/>
      </xdr:nvSpPr>
      <xdr:spPr>
        <a:xfrm>
          <a:off x="4622800" y="330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82,434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36944</xdr:rowOff>
    </xdr:from>
    <xdr:to>
      <xdr:col>3</xdr:col>
      <xdr:colOff>955675</xdr:colOff>
      <xdr:row>18</xdr:row>
      <xdr:rowOff>138544</xdr:rowOff>
    </xdr:to>
    <xdr:sp macro="" textlink="">
      <xdr:nvSpPr>
        <xdr:cNvPr id="73" name="円/楕円 72"/>
        <xdr:cNvSpPr/>
      </xdr:nvSpPr>
      <xdr:spPr bwMode="auto">
        <a:xfrm>
          <a:off x="4254500" y="317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123321</xdr:rowOff>
    </xdr:from>
    <xdr:ext cx="762000" cy="259045"/>
    <xdr:sp macro="" textlink="">
      <xdr:nvSpPr>
        <xdr:cNvPr id="74" name="テキスト ボックス 73"/>
        <xdr:cNvSpPr txBox="1"/>
      </xdr:nvSpPr>
      <xdr:spPr>
        <a:xfrm>
          <a:off x="3924300" y="325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86,341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13602</xdr:rowOff>
    </xdr:from>
    <xdr:to>
      <xdr:col>3</xdr:col>
      <xdr:colOff>257175</xdr:colOff>
      <xdr:row>18</xdr:row>
      <xdr:rowOff>115202</xdr:rowOff>
    </xdr:to>
    <xdr:sp macro="" textlink="">
      <xdr:nvSpPr>
        <xdr:cNvPr id="75" name="円/楕円 74"/>
        <xdr:cNvSpPr/>
      </xdr:nvSpPr>
      <xdr:spPr bwMode="auto">
        <a:xfrm>
          <a:off x="3556000" y="314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99979</xdr:rowOff>
    </xdr:from>
    <xdr:ext cx="762000" cy="259045"/>
    <xdr:sp macro="" textlink="">
      <xdr:nvSpPr>
        <xdr:cNvPr id="76" name="テキスト ボックス 75"/>
        <xdr:cNvSpPr txBox="1"/>
      </xdr:nvSpPr>
      <xdr:spPr>
        <a:xfrm>
          <a:off x="3225800" y="323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88,179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148895</xdr:rowOff>
    </xdr:from>
    <xdr:to>
      <xdr:col>2</xdr:col>
      <xdr:colOff>692150</xdr:colOff>
      <xdr:row>18</xdr:row>
      <xdr:rowOff>79045</xdr:rowOff>
    </xdr:to>
    <xdr:sp macro="" textlink="">
      <xdr:nvSpPr>
        <xdr:cNvPr id="77" name="円/楕円 76"/>
        <xdr:cNvSpPr/>
      </xdr:nvSpPr>
      <xdr:spPr bwMode="auto">
        <a:xfrm>
          <a:off x="2857500" y="311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63822</xdr:rowOff>
    </xdr:from>
    <xdr:ext cx="762000" cy="259045"/>
    <xdr:sp macro="" textlink="">
      <xdr:nvSpPr>
        <xdr:cNvPr id="78" name="テキスト ボックス 77"/>
        <xdr:cNvSpPr txBox="1"/>
      </xdr:nvSpPr>
      <xdr:spPr>
        <a:xfrm>
          <a:off x="2527300" y="319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32500</xdr:rowOff>
    </xdr:from>
    <xdr:to>
      <xdr:col>4</xdr:col>
      <xdr:colOff>1117600</xdr:colOff>
      <xdr:row>38</xdr:row>
      <xdr:rowOff>53631</xdr:rowOff>
    </xdr:to>
    <xdr:cxnSp macro="">
      <xdr:nvCxnSpPr>
        <xdr:cNvPr id="112" name="直線コネクタ 111"/>
        <xdr:cNvCxnSpPr/>
      </xdr:nvCxnSpPr>
      <xdr:spPr bwMode="auto">
        <a:xfrm flipV="1">
          <a:off x="5003800" y="7500100"/>
          <a:ext cx="647700" cy="21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24717</xdr:rowOff>
    </xdr:from>
    <xdr:to>
      <xdr:col>4</xdr:col>
      <xdr:colOff>469900</xdr:colOff>
      <xdr:row>38</xdr:row>
      <xdr:rowOff>53631</xdr:rowOff>
    </xdr:to>
    <xdr:cxnSp macro="">
      <xdr:nvCxnSpPr>
        <xdr:cNvPr id="115" name="直線コネクタ 114"/>
        <xdr:cNvCxnSpPr/>
      </xdr:nvCxnSpPr>
      <xdr:spPr bwMode="auto">
        <a:xfrm>
          <a:off x="4305300" y="7492317"/>
          <a:ext cx="698500" cy="28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21517</xdr:rowOff>
    </xdr:from>
    <xdr:to>
      <xdr:col>3</xdr:col>
      <xdr:colOff>904875</xdr:colOff>
      <xdr:row>38</xdr:row>
      <xdr:rowOff>24717</xdr:rowOff>
    </xdr:to>
    <xdr:cxnSp macro="">
      <xdr:nvCxnSpPr>
        <xdr:cNvPr id="118" name="直線コネクタ 117"/>
        <xdr:cNvCxnSpPr/>
      </xdr:nvCxnSpPr>
      <xdr:spPr bwMode="auto">
        <a:xfrm>
          <a:off x="3606800" y="7489117"/>
          <a:ext cx="698500" cy="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17150</xdr:rowOff>
    </xdr:from>
    <xdr:to>
      <xdr:col>3</xdr:col>
      <xdr:colOff>206375</xdr:colOff>
      <xdr:row>38</xdr:row>
      <xdr:rowOff>21517</xdr:rowOff>
    </xdr:to>
    <xdr:cxnSp macro="">
      <xdr:nvCxnSpPr>
        <xdr:cNvPr id="121" name="直線コネクタ 120"/>
        <xdr:cNvCxnSpPr/>
      </xdr:nvCxnSpPr>
      <xdr:spPr bwMode="auto">
        <a:xfrm>
          <a:off x="2908300" y="7484750"/>
          <a:ext cx="698500" cy="4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324600</xdr:rowOff>
    </xdr:from>
    <xdr:to>
      <xdr:col>5</xdr:col>
      <xdr:colOff>34925</xdr:colOff>
      <xdr:row>38</xdr:row>
      <xdr:rowOff>83300</xdr:rowOff>
    </xdr:to>
    <xdr:sp macro="" textlink="">
      <xdr:nvSpPr>
        <xdr:cNvPr id="131" name="円/楕円 130"/>
        <xdr:cNvSpPr/>
      </xdr:nvSpPr>
      <xdr:spPr bwMode="auto">
        <a:xfrm>
          <a:off x="5600700" y="744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233177</xdr:rowOff>
    </xdr:from>
    <xdr:ext cx="762000" cy="259045"/>
    <xdr:sp macro="" textlink="">
      <xdr:nvSpPr>
        <xdr:cNvPr id="132" name="人口1人当たり決算額の推移該当値テキスト445"/>
        <xdr:cNvSpPr txBox="1"/>
      </xdr:nvSpPr>
      <xdr:spPr>
        <a:xfrm>
          <a:off x="5740400" y="7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14,803</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2831</xdr:rowOff>
    </xdr:from>
    <xdr:to>
      <xdr:col>4</xdr:col>
      <xdr:colOff>520700</xdr:colOff>
      <xdr:row>38</xdr:row>
      <xdr:rowOff>104431</xdr:rowOff>
    </xdr:to>
    <xdr:sp macro="" textlink="">
      <xdr:nvSpPr>
        <xdr:cNvPr id="133" name="円/楕円 132"/>
        <xdr:cNvSpPr/>
      </xdr:nvSpPr>
      <xdr:spPr bwMode="auto">
        <a:xfrm>
          <a:off x="4953000" y="747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89208</xdr:rowOff>
    </xdr:from>
    <xdr:ext cx="736600" cy="259045"/>
    <xdr:sp macro="" textlink="">
      <xdr:nvSpPr>
        <xdr:cNvPr id="134" name="テキスト ボックス 133"/>
        <xdr:cNvSpPr txBox="1"/>
      </xdr:nvSpPr>
      <xdr:spPr>
        <a:xfrm>
          <a:off x="4622800" y="7556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316817</xdr:rowOff>
    </xdr:from>
    <xdr:to>
      <xdr:col>3</xdr:col>
      <xdr:colOff>955675</xdr:colOff>
      <xdr:row>38</xdr:row>
      <xdr:rowOff>75517</xdr:rowOff>
    </xdr:to>
    <xdr:sp macro="" textlink="">
      <xdr:nvSpPr>
        <xdr:cNvPr id="135" name="円/楕円 134"/>
        <xdr:cNvSpPr/>
      </xdr:nvSpPr>
      <xdr:spPr bwMode="auto">
        <a:xfrm>
          <a:off x="4254500" y="744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60294</xdr:rowOff>
    </xdr:from>
    <xdr:ext cx="762000" cy="259045"/>
    <xdr:sp macro="" textlink="">
      <xdr:nvSpPr>
        <xdr:cNvPr id="136" name="テキスト ボックス 135"/>
        <xdr:cNvSpPr txBox="1"/>
      </xdr:nvSpPr>
      <xdr:spPr>
        <a:xfrm>
          <a:off x="3924300" y="752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313617</xdr:rowOff>
    </xdr:from>
    <xdr:to>
      <xdr:col>3</xdr:col>
      <xdr:colOff>257175</xdr:colOff>
      <xdr:row>38</xdr:row>
      <xdr:rowOff>72317</xdr:rowOff>
    </xdr:to>
    <xdr:sp macro="" textlink="">
      <xdr:nvSpPr>
        <xdr:cNvPr id="137" name="円/楕円 136"/>
        <xdr:cNvSpPr/>
      </xdr:nvSpPr>
      <xdr:spPr bwMode="auto">
        <a:xfrm>
          <a:off x="3556000" y="7438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57094</xdr:rowOff>
    </xdr:from>
    <xdr:ext cx="762000" cy="259045"/>
    <xdr:sp macro="" textlink="">
      <xdr:nvSpPr>
        <xdr:cNvPr id="138" name="テキスト ボックス 137"/>
        <xdr:cNvSpPr txBox="1"/>
      </xdr:nvSpPr>
      <xdr:spPr>
        <a:xfrm>
          <a:off x="3225800" y="752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309250</xdr:rowOff>
    </xdr:from>
    <xdr:to>
      <xdr:col>2</xdr:col>
      <xdr:colOff>692150</xdr:colOff>
      <xdr:row>38</xdr:row>
      <xdr:rowOff>67950</xdr:rowOff>
    </xdr:to>
    <xdr:sp macro="" textlink="">
      <xdr:nvSpPr>
        <xdr:cNvPr id="139" name="円/楕円 138"/>
        <xdr:cNvSpPr/>
      </xdr:nvSpPr>
      <xdr:spPr bwMode="auto">
        <a:xfrm>
          <a:off x="2857500" y="743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52727</xdr:rowOff>
    </xdr:from>
    <xdr:ext cx="762000" cy="259045"/>
    <xdr:sp macro="" textlink="">
      <xdr:nvSpPr>
        <xdr:cNvPr id="140" name="テキスト ボックス 139"/>
        <xdr:cNvSpPr txBox="1"/>
      </xdr:nvSpPr>
      <xdr:spPr>
        <a:xfrm>
          <a:off x="2527300" y="752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平成２２年度以降における財政調整基金残高とそれに対する標準財政規模比はほぼ横ばいとなっている。その要因としては、実質収支額及び実質単年度収支の改善が挙げられる。今後の見通しとしてはあと数年間は同じような状況が続くものと思われるが、普通交付税の合併算定替の段階的な削減に比例した厳しい状況が予想さ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aseline="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国民健康保険事業特別会計においては、医療費高騰を抑制すべく健康づくり事業、健診やその後のフォローアップについても力を注いでいるところである。しかしながら、本市の産業構造上、第１次産業に従事する市民の割合の高齢化率が高いことから、働き盛り世帯の国保加入者が少ない。また、国民健康保険の制度上、その会計が黒字になることが極めてまれな状態であると思われることから、今後も赤字額を算出することは避けられそうに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aseline="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元利償還金については合併特例債の据え置き期間により減少傾向にあったが、今後は合併特例債の本格的な元利金償還が始まることにより、右肩上がりで増加することになる。そのような急激な公債費負担を軽減するべく、繰上償還の積極的な実施や、減債基金への積立を実施している。</a:t>
          </a:r>
          <a:endParaRPr lang="ja-JP" altLang="ja-JP" sz="1400">
            <a:effectLst/>
          </a:endParaRPr>
        </a:p>
        <a:p>
          <a:pPr rtl="0"/>
          <a:r>
            <a:rPr lang="ja-JP" altLang="ja-JP" sz="1100" b="0" i="0" baseline="0">
              <a:solidFill>
                <a:schemeClr val="dk1"/>
              </a:solidFill>
              <a:effectLst/>
              <a:latin typeface="+mn-lt"/>
              <a:ea typeface="+mn-ea"/>
              <a:cs typeface="+mn-cs"/>
            </a:rPr>
            <a:t>　また、合併特例債を有効に活用することにより、普通交付税算入公債費等の割合を増やしていく作業も同時並行的に実施している。</a:t>
          </a:r>
          <a:endParaRPr lang="ja-JP" altLang="ja-JP" sz="1400">
            <a:effectLst/>
          </a:endParaRPr>
        </a:p>
        <a:p>
          <a:pPr rtl="0"/>
          <a:r>
            <a:rPr lang="ja-JP" altLang="ja-JP" sz="1100" b="0" i="0" baseline="0">
              <a:solidFill>
                <a:schemeClr val="dk1"/>
              </a:solidFill>
              <a:effectLst/>
              <a:latin typeface="+mn-lt"/>
              <a:ea typeface="+mn-ea"/>
              <a:cs typeface="+mn-cs"/>
            </a:rPr>
            <a:t>　そのような取り組みにより、実質公債費比率において</a:t>
          </a:r>
          <a:r>
            <a:rPr lang="ja-JP" altLang="en-US" sz="1100" b="0" i="0" baseline="0">
              <a:solidFill>
                <a:schemeClr val="dk1"/>
              </a:solidFill>
              <a:effectLst/>
              <a:latin typeface="+mn-lt"/>
              <a:ea typeface="+mn-ea"/>
              <a:cs typeface="+mn-cs"/>
            </a:rPr>
            <a:t>横ばい</a:t>
          </a:r>
          <a:r>
            <a:rPr lang="ja-JP" altLang="ja-JP" sz="1100" b="0" i="0" baseline="0">
              <a:solidFill>
                <a:schemeClr val="dk1"/>
              </a:solidFill>
              <a:effectLst/>
              <a:latin typeface="+mn-lt"/>
              <a:ea typeface="+mn-ea"/>
              <a:cs typeface="+mn-cs"/>
            </a:rPr>
            <a:t>を維持し、改善傾向</a:t>
          </a:r>
          <a:r>
            <a:rPr lang="ja-JP" altLang="en-US" sz="1100" b="0" i="0" baseline="0">
              <a:solidFill>
                <a:schemeClr val="dk1"/>
              </a:solidFill>
              <a:effectLst/>
              <a:latin typeface="+mn-lt"/>
              <a:ea typeface="+mn-ea"/>
              <a:cs typeface="+mn-cs"/>
            </a:rPr>
            <a:t>を維持しつつ</a:t>
          </a:r>
          <a:r>
            <a:rPr lang="ja-JP" altLang="ja-JP" sz="1100" b="0" i="0" baseline="0">
              <a:solidFill>
                <a:schemeClr val="dk1"/>
              </a:solidFill>
              <a:effectLst/>
              <a:latin typeface="+mn-lt"/>
              <a:ea typeface="+mn-ea"/>
              <a:cs typeface="+mn-cs"/>
            </a:rPr>
            <a:t>ある。しかしながら、平成２５年度決算以降については、相当額の新発債を抑制又は任意の繰上償還を実施しなければ、これ以上の実質公債費比率の低下は見込めない状態となるばかりでなく、徐々に悪化することは避けられそうに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毎年低下しているところであるが、将来負担額は増加の一途を辿っている。それを補っているのが主に充当可能財源及び基準財政需要額算入見込額である。</a:t>
          </a:r>
          <a:endParaRPr lang="ja-JP" altLang="ja-JP" sz="1400">
            <a:effectLst/>
          </a:endParaRPr>
        </a:p>
        <a:p>
          <a:pPr rtl="0"/>
          <a:r>
            <a:rPr lang="ja-JP" altLang="ja-JP" sz="1100" b="0" i="0" baseline="0">
              <a:solidFill>
                <a:schemeClr val="dk1"/>
              </a:solidFill>
              <a:effectLst/>
              <a:latin typeface="+mn-lt"/>
              <a:ea typeface="+mn-ea"/>
              <a:cs typeface="+mn-cs"/>
            </a:rPr>
            <a:t>　この状況は普通交付税合併算定替の満額が保障される平成２７年度の翌年頃まで続くことが予想されるが、それ以降についてはこれまでのような規模での基金積立は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非常に厳しい財政状況になることが予想される。</a:t>
          </a:r>
          <a:endParaRPr lang="ja-JP" altLang="ja-JP" sz="1400">
            <a:effectLst/>
          </a:endParaRPr>
        </a:p>
        <a:p>
          <a:pPr rtl="0"/>
          <a:r>
            <a:rPr lang="ja-JP" altLang="ja-JP" sz="1100" b="0" i="0" baseline="0">
              <a:solidFill>
                <a:schemeClr val="dk1"/>
              </a:solidFill>
              <a:effectLst/>
              <a:latin typeface="+mn-lt"/>
              <a:ea typeface="+mn-ea"/>
              <a:cs typeface="+mn-cs"/>
            </a:rPr>
            <a:t>　将来負担比率の低率での維持については、新発債の抑制を図りつつ、決算剰余金等を活用して減債基金の積立や繰上償還を実施することなどの取り組みを併せて実施することが有効である。今後も地方債残高の抑制に努めるとともに、公営企業債等への繰入見込額に対しては、地方債管理に係る事務についての更なる改善策を検討するとともに、定員適正化計画に基づき計画的な職員数の削減による退職手当負担見込額の縮小を着実に実施して行く。</a:t>
          </a:r>
          <a:endParaRPr lang="ja-JP" altLang="ja-JP" sz="1400">
            <a:effectLst/>
          </a:endParaRPr>
        </a:p>
        <a:p>
          <a:r>
            <a:rPr kumimoji="1" lang="ja-JP" altLang="en-US" sz="1400" baseline="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60"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21834987</v>
      </c>
      <c r="BO4" s="379"/>
      <c r="BP4" s="379"/>
      <c r="BQ4" s="379"/>
      <c r="BR4" s="379"/>
      <c r="BS4" s="379"/>
      <c r="BT4" s="379"/>
      <c r="BU4" s="380"/>
      <c r="BV4" s="378">
        <v>19728705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9.8000000000000007</v>
      </c>
      <c r="CU4" s="554"/>
      <c r="CV4" s="554"/>
      <c r="CW4" s="554"/>
      <c r="CX4" s="554"/>
      <c r="CY4" s="554"/>
      <c r="CZ4" s="554"/>
      <c r="DA4" s="555"/>
      <c r="DB4" s="553">
        <v>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20638108</v>
      </c>
      <c r="BO5" s="384"/>
      <c r="BP5" s="384"/>
      <c r="BQ5" s="384"/>
      <c r="BR5" s="384"/>
      <c r="BS5" s="384"/>
      <c r="BT5" s="384"/>
      <c r="BU5" s="385"/>
      <c r="BV5" s="383">
        <v>18602846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80.3</v>
      </c>
      <c r="CU5" s="354"/>
      <c r="CV5" s="354"/>
      <c r="CW5" s="354"/>
      <c r="CX5" s="354"/>
      <c r="CY5" s="354"/>
      <c r="CZ5" s="354"/>
      <c r="DA5" s="355"/>
      <c r="DB5" s="353">
        <v>80.8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1196879</v>
      </c>
      <c r="BO6" s="384"/>
      <c r="BP6" s="384"/>
      <c r="BQ6" s="384"/>
      <c r="BR6" s="384"/>
      <c r="BS6" s="384"/>
      <c r="BT6" s="384"/>
      <c r="BU6" s="385"/>
      <c r="BV6" s="383">
        <v>1125859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84.5</v>
      </c>
      <c r="CU6" s="528"/>
      <c r="CV6" s="528"/>
      <c r="CW6" s="528"/>
      <c r="CX6" s="528"/>
      <c r="CY6" s="528"/>
      <c r="CZ6" s="528"/>
      <c r="DA6" s="529"/>
      <c r="DB6" s="527">
        <v>85.2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144521</v>
      </c>
      <c r="BO7" s="384"/>
      <c r="BP7" s="384"/>
      <c r="BQ7" s="384"/>
      <c r="BR7" s="384"/>
      <c r="BS7" s="384"/>
      <c r="BT7" s="384"/>
      <c r="BU7" s="385"/>
      <c r="BV7" s="383">
        <v>182020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10764073</v>
      </c>
      <c r="CU7" s="384"/>
      <c r="CV7" s="384"/>
      <c r="CW7" s="384"/>
      <c r="CX7" s="384"/>
      <c r="CY7" s="384"/>
      <c r="CZ7" s="384"/>
      <c r="DA7" s="385"/>
      <c r="DB7" s="383">
        <v>10521458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1052358</v>
      </c>
      <c r="BO8" s="384"/>
      <c r="BP8" s="384"/>
      <c r="BQ8" s="384"/>
      <c r="BR8" s="384"/>
      <c r="BS8" s="384"/>
      <c r="BT8" s="384"/>
      <c r="BU8" s="385"/>
      <c r="BV8" s="383">
        <v>943839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0.34</v>
      </c>
      <c r="CU8" s="491"/>
      <c r="CV8" s="491"/>
      <c r="CW8" s="491"/>
      <c r="CX8" s="491"/>
      <c r="CY8" s="491"/>
      <c r="CZ8" s="491"/>
      <c r="DA8" s="492"/>
      <c r="DB8" s="490">
        <v>0.34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39758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108519</v>
      </c>
      <c r="BO9" s="384"/>
      <c r="BP9" s="384"/>
      <c r="BQ9" s="384"/>
      <c r="BR9" s="384"/>
      <c r="BS9" s="384"/>
      <c r="BT9" s="384"/>
      <c r="BU9" s="385"/>
      <c r="BV9" s="383">
        <v>-138331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14.1</v>
      </c>
      <c r="CU9" s="354"/>
      <c r="CV9" s="354"/>
      <c r="CW9" s="354"/>
      <c r="CX9" s="354"/>
      <c r="CY9" s="354"/>
      <c r="CZ9" s="354"/>
      <c r="DA9" s="355"/>
      <c r="DB9" s="353">
        <v>16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39651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721722</v>
      </c>
      <c r="BO10" s="384"/>
      <c r="BP10" s="384"/>
      <c r="BQ10" s="384"/>
      <c r="BR10" s="384"/>
      <c r="BS10" s="384"/>
      <c r="BT10" s="384"/>
      <c r="BU10" s="385"/>
      <c r="BV10" s="383">
        <v>714056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156146</v>
      </c>
      <c r="BO11" s="384"/>
      <c r="BP11" s="384"/>
      <c r="BQ11" s="384"/>
      <c r="BR11" s="384"/>
      <c r="BS11" s="384"/>
      <c r="BT11" s="384"/>
      <c r="BU11" s="385"/>
      <c r="BV11" s="383">
        <v>455673</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41803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581101</v>
      </c>
      <c r="BO12" s="384"/>
      <c r="BP12" s="384"/>
      <c r="BQ12" s="384"/>
      <c r="BR12" s="384"/>
      <c r="BS12" s="384"/>
      <c r="BT12" s="384"/>
      <c r="BU12" s="385"/>
      <c r="BV12" s="383">
        <v>560446</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41687</v>
      </c>
      <c r="S13" s="483"/>
      <c r="T13" s="483"/>
      <c r="U13" s="483"/>
      <c r="V13" s="484"/>
      <c r="W13" s="470" t="s">
        <v>124</v>
      </c>
      <c r="X13" s="396"/>
      <c r="Y13" s="396"/>
      <c r="Z13" s="396"/>
      <c r="AA13" s="396"/>
      <c r="AB13" s="397"/>
      <c r="AC13" s="359">
        <v>1942</v>
      </c>
      <c r="AD13" s="360"/>
      <c r="AE13" s="360"/>
      <c r="AF13" s="360"/>
      <c r="AG13" s="361"/>
      <c r="AH13" s="359">
        <v>2131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405286</v>
      </c>
      <c r="BO13" s="384"/>
      <c r="BP13" s="384"/>
      <c r="BQ13" s="384"/>
      <c r="BR13" s="384"/>
      <c r="BS13" s="384"/>
      <c r="BT13" s="384"/>
      <c r="BU13" s="385"/>
      <c r="BV13" s="383">
        <v>470952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v>
      </c>
      <c r="CU13" s="354"/>
      <c r="CV13" s="354"/>
      <c r="CW13" s="354"/>
      <c r="CX13" s="354"/>
      <c r="CY13" s="354"/>
      <c r="CZ13" s="354"/>
      <c r="DA13" s="355"/>
      <c r="DB13" s="353">
        <v>6.3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41351</v>
      </c>
      <c r="S14" s="483"/>
      <c r="T14" s="483"/>
      <c r="U14" s="483"/>
      <c r="V14" s="484"/>
      <c r="W14" s="485"/>
      <c r="X14" s="399"/>
      <c r="Y14" s="399"/>
      <c r="Z14" s="399"/>
      <c r="AA14" s="399"/>
      <c r="AB14" s="400"/>
      <c r="AC14" s="475">
        <v>11.5</v>
      </c>
      <c r="AD14" s="476"/>
      <c r="AE14" s="476"/>
      <c r="AF14" s="476"/>
      <c r="AG14" s="477"/>
      <c r="AH14" s="475">
        <v>12.4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0.3</v>
      </c>
      <c r="CU14" s="454"/>
      <c r="CV14" s="454"/>
      <c r="CW14" s="454"/>
      <c r="CX14" s="454"/>
      <c r="CY14" s="454"/>
      <c r="CZ14" s="454"/>
      <c r="DA14" s="455"/>
      <c r="DB14" s="486">
        <v>13.8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41237</v>
      </c>
      <c r="S15" s="483"/>
      <c r="T15" s="483"/>
      <c r="U15" s="483"/>
      <c r="V15" s="484"/>
      <c r="W15" s="470" t="s">
        <v>131</v>
      </c>
      <c r="X15" s="396"/>
      <c r="Y15" s="396"/>
      <c r="Z15" s="396"/>
      <c r="AA15" s="396"/>
      <c r="AB15" s="397"/>
      <c r="AC15" s="359">
        <v>3042</v>
      </c>
      <c r="AD15" s="360"/>
      <c r="AE15" s="360"/>
      <c r="AF15" s="360"/>
      <c r="AG15" s="361"/>
      <c r="AH15" s="359">
        <v>3315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2576245</v>
      </c>
      <c r="BO15" s="379"/>
      <c r="BP15" s="379"/>
      <c r="BQ15" s="379"/>
      <c r="BR15" s="379"/>
      <c r="BS15" s="379"/>
      <c r="BT15" s="379"/>
      <c r="BU15" s="380"/>
      <c r="BV15" s="378">
        <v>2483402</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18.100000000000001</v>
      </c>
      <c r="AD16" s="476"/>
      <c r="AE16" s="476"/>
      <c r="AF16" s="476"/>
      <c r="AG16" s="477"/>
      <c r="AH16" s="475">
        <v>19.3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7567541</v>
      </c>
      <c r="BO16" s="384"/>
      <c r="BP16" s="384"/>
      <c r="BQ16" s="384"/>
      <c r="BR16" s="384"/>
      <c r="BS16" s="384"/>
      <c r="BT16" s="384"/>
      <c r="BU16" s="385"/>
      <c r="BV16" s="383">
        <v>7397837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11860</v>
      </c>
      <c r="AD17" s="360"/>
      <c r="AE17" s="360"/>
      <c r="AF17" s="360"/>
      <c r="AG17" s="361"/>
      <c r="AH17" s="359">
        <v>11634</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3306155</v>
      </c>
      <c r="BO17" s="384"/>
      <c r="BP17" s="384"/>
      <c r="BQ17" s="384"/>
      <c r="BR17" s="384"/>
      <c r="BS17" s="384"/>
      <c r="BT17" s="384"/>
      <c r="BU17" s="385"/>
      <c r="BV17" s="383">
        <v>3179629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49.78</v>
      </c>
      <c r="M18" s="446"/>
      <c r="N18" s="446"/>
      <c r="O18" s="446"/>
      <c r="P18" s="446"/>
      <c r="Q18" s="446"/>
      <c r="R18" s="447"/>
      <c r="S18" s="447"/>
      <c r="T18" s="447"/>
      <c r="U18" s="447"/>
      <c r="V18" s="448"/>
      <c r="W18" s="462"/>
      <c r="X18" s="463"/>
      <c r="Y18" s="463"/>
      <c r="Z18" s="463"/>
      <c r="AA18" s="463"/>
      <c r="AB18" s="471"/>
      <c r="AC18" s="347">
        <v>70.400000000000006</v>
      </c>
      <c r="AD18" s="348"/>
      <c r="AE18" s="348"/>
      <c r="AF18" s="348"/>
      <c r="AG18" s="449"/>
      <c r="AH18" s="347">
        <v>67.7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8795340</v>
      </c>
      <c r="BO18" s="384"/>
      <c r="BP18" s="384"/>
      <c r="BQ18" s="384"/>
      <c r="BR18" s="384"/>
      <c r="BS18" s="384"/>
      <c r="BT18" s="384"/>
      <c r="BU18" s="385"/>
      <c r="BV18" s="383">
        <v>8529242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799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13582742</v>
      </c>
      <c r="BO19" s="384"/>
      <c r="BP19" s="384"/>
      <c r="BQ19" s="384"/>
      <c r="BR19" s="384"/>
      <c r="BS19" s="384"/>
      <c r="BT19" s="384"/>
      <c r="BU19" s="385"/>
      <c r="BV19" s="383">
        <v>13321596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12676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18657644</v>
      </c>
      <c r="BO23" s="384"/>
      <c r="BP23" s="384"/>
      <c r="BQ23" s="384"/>
      <c r="BR23" s="384"/>
      <c r="BS23" s="384"/>
      <c r="BT23" s="384"/>
      <c r="BU23" s="385"/>
      <c r="BV23" s="383">
        <v>18323058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8400</v>
      </c>
      <c r="R24" s="360"/>
      <c r="S24" s="360"/>
      <c r="T24" s="360"/>
      <c r="U24" s="360"/>
      <c r="V24" s="361"/>
      <c r="W24" s="425"/>
      <c r="X24" s="416"/>
      <c r="Y24" s="417"/>
      <c r="Z24" s="356" t="s">
        <v>154</v>
      </c>
      <c r="AA24" s="357"/>
      <c r="AB24" s="357"/>
      <c r="AC24" s="357"/>
      <c r="AD24" s="357"/>
      <c r="AE24" s="357"/>
      <c r="AF24" s="357"/>
      <c r="AG24" s="358"/>
      <c r="AH24" s="359">
        <v>279</v>
      </c>
      <c r="AI24" s="360"/>
      <c r="AJ24" s="360"/>
      <c r="AK24" s="360"/>
      <c r="AL24" s="361"/>
      <c r="AM24" s="359">
        <v>868806</v>
      </c>
      <c r="AN24" s="360"/>
      <c r="AO24" s="360"/>
      <c r="AP24" s="360"/>
      <c r="AQ24" s="360"/>
      <c r="AR24" s="361"/>
      <c r="AS24" s="359">
        <v>3114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15074626</v>
      </c>
      <c r="BO24" s="384"/>
      <c r="BP24" s="384"/>
      <c r="BQ24" s="384"/>
      <c r="BR24" s="384"/>
      <c r="BS24" s="384"/>
      <c r="BT24" s="384"/>
      <c r="BU24" s="385"/>
      <c r="BV24" s="383">
        <v>14302848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6920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39532</v>
      </c>
      <c r="BO25" s="379"/>
      <c r="BP25" s="379"/>
      <c r="BQ25" s="379"/>
      <c r="BR25" s="379"/>
      <c r="BS25" s="379"/>
      <c r="BT25" s="379"/>
      <c r="BU25" s="380"/>
      <c r="BV25" s="378">
        <v>58608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6330</v>
      </c>
      <c r="R26" s="360"/>
      <c r="S26" s="360"/>
      <c r="T26" s="360"/>
      <c r="U26" s="360"/>
      <c r="V26" s="361"/>
      <c r="W26" s="425"/>
      <c r="X26" s="416"/>
      <c r="Y26" s="417"/>
      <c r="Z26" s="356" t="s">
        <v>160</v>
      </c>
      <c r="AA26" s="436"/>
      <c r="AB26" s="436"/>
      <c r="AC26" s="436"/>
      <c r="AD26" s="436"/>
      <c r="AE26" s="436"/>
      <c r="AF26" s="436"/>
      <c r="AG26" s="437"/>
      <c r="AH26" s="359">
        <v>7</v>
      </c>
      <c r="AI26" s="360"/>
      <c r="AJ26" s="360"/>
      <c r="AK26" s="360"/>
      <c r="AL26" s="361"/>
      <c r="AM26" s="359">
        <v>21742</v>
      </c>
      <c r="AN26" s="360"/>
      <c r="AO26" s="360"/>
      <c r="AP26" s="360"/>
      <c r="AQ26" s="360"/>
      <c r="AR26" s="361"/>
      <c r="AS26" s="359">
        <v>3106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3780</v>
      </c>
      <c r="R27" s="360"/>
      <c r="S27" s="360"/>
      <c r="T27" s="360"/>
      <c r="U27" s="360"/>
      <c r="V27" s="361"/>
      <c r="W27" s="425"/>
      <c r="X27" s="416"/>
      <c r="Y27" s="417"/>
      <c r="Z27" s="356" t="s">
        <v>163</v>
      </c>
      <c r="AA27" s="357"/>
      <c r="AB27" s="357"/>
      <c r="AC27" s="357"/>
      <c r="AD27" s="357"/>
      <c r="AE27" s="357"/>
      <c r="AF27" s="357"/>
      <c r="AG27" s="358"/>
      <c r="AH27" s="359">
        <v>20</v>
      </c>
      <c r="AI27" s="360"/>
      <c r="AJ27" s="360"/>
      <c r="AK27" s="360"/>
      <c r="AL27" s="361"/>
      <c r="AM27" s="359">
        <v>57761</v>
      </c>
      <c r="AN27" s="360"/>
      <c r="AO27" s="360"/>
      <c r="AP27" s="360"/>
      <c r="AQ27" s="360"/>
      <c r="AR27" s="361"/>
      <c r="AS27" s="359">
        <v>2888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84</v>
      </c>
      <c r="BO27" s="387"/>
      <c r="BP27" s="387"/>
      <c r="BQ27" s="387"/>
      <c r="BR27" s="387"/>
      <c r="BS27" s="387"/>
      <c r="BT27" s="387"/>
      <c r="BU27" s="388"/>
      <c r="BV27" s="386">
        <v>84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3380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2874435</v>
      </c>
      <c r="BO28" s="379"/>
      <c r="BP28" s="379"/>
      <c r="BQ28" s="379"/>
      <c r="BR28" s="379"/>
      <c r="BS28" s="379"/>
      <c r="BT28" s="379"/>
      <c r="BU28" s="380"/>
      <c r="BV28" s="378">
        <v>2733814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3090</v>
      </c>
      <c r="R29" s="360"/>
      <c r="S29" s="360"/>
      <c r="T29" s="360"/>
      <c r="U29" s="360"/>
      <c r="V29" s="361"/>
      <c r="W29" s="425"/>
      <c r="X29" s="416"/>
      <c r="Y29" s="417"/>
      <c r="Z29" s="356" t="s">
        <v>170</v>
      </c>
      <c r="AA29" s="357"/>
      <c r="AB29" s="357"/>
      <c r="AC29" s="357"/>
      <c r="AD29" s="357"/>
      <c r="AE29" s="357"/>
      <c r="AF29" s="357"/>
      <c r="AG29" s="358"/>
      <c r="AH29" s="359">
        <v>299</v>
      </c>
      <c r="AI29" s="360"/>
      <c r="AJ29" s="360"/>
      <c r="AK29" s="360"/>
      <c r="AL29" s="361"/>
      <c r="AM29" s="359">
        <v>926567</v>
      </c>
      <c r="AN29" s="360"/>
      <c r="AO29" s="360"/>
      <c r="AP29" s="360"/>
      <c r="AQ29" s="360"/>
      <c r="AR29" s="361"/>
      <c r="AS29" s="359">
        <v>3099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2481438</v>
      </c>
      <c r="BO29" s="384"/>
      <c r="BP29" s="384"/>
      <c r="BQ29" s="384"/>
      <c r="BR29" s="384"/>
      <c r="BS29" s="384"/>
      <c r="BT29" s="384"/>
      <c r="BU29" s="385"/>
      <c r="BV29" s="383">
        <v>1923896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4226455</v>
      </c>
      <c r="BO30" s="387"/>
      <c r="BP30" s="387"/>
      <c r="BQ30" s="387"/>
      <c r="BR30" s="387"/>
      <c r="BS30" s="387"/>
      <c r="BT30" s="387"/>
      <c r="BU30" s="388"/>
      <c r="BV30" s="386">
        <v>3282096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島尻消防清掃組合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汚水処理施設特別会計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東部清掃施設組合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沖縄県市町村総合事務組合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南部広域行政組合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南部広域行政組合(特別会計）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南部広域市町村圏事務組合（一般会計）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南部広域市町村圏事務組合（ふるさと市町村圏基金特別会計）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南部広域市町村圏事務組合（いなんせ斎苑特別会計）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沖縄県介護保険広域連合（一般会計）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沖縄県介護保険広域連合（特別会計）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1" zoomScaleNormal="71" zoomScaleSheetLayoutView="100" workbookViewId="0">
      <selection activeCell="L50" sqref="L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16960</v>
      </c>
      <c r="J41" s="83">
        <v>18602</v>
      </c>
      <c r="K41" s="83">
        <v>18682</v>
      </c>
      <c r="L41" s="83">
        <v>18323</v>
      </c>
      <c r="M41" s="84">
        <v>18658</v>
      </c>
    </row>
    <row r="42" spans="2:13" ht="27.75" customHeight="1">
      <c r="B42" s="1169"/>
      <c r="C42" s="1170"/>
      <c r="D42" s="85"/>
      <c r="E42" s="1173" t="s">
        <v>26</v>
      </c>
      <c r="F42" s="1173"/>
      <c r="G42" s="1173"/>
      <c r="H42" s="1174"/>
      <c r="I42" s="86">
        <v>2</v>
      </c>
      <c r="J42" s="87" t="s">
        <v>476</v>
      </c>
      <c r="K42" s="87" t="s">
        <v>476</v>
      </c>
      <c r="L42" s="87" t="s">
        <v>476</v>
      </c>
      <c r="M42" s="88" t="s">
        <v>476</v>
      </c>
    </row>
    <row r="43" spans="2:13" ht="27.75" customHeight="1">
      <c r="B43" s="1169"/>
      <c r="C43" s="1170"/>
      <c r="D43" s="85"/>
      <c r="E43" s="1173" t="s">
        <v>27</v>
      </c>
      <c r="F43" s="1173"/>
      <c r="G43" s="1173"/>
      <c r="H43" s="1174"/>
      <c r="I43" s="86">
        <v>3368</v>
      </c>
      <c r="J43" s="87">
        <v>3483</v>
      </c>
      <c r="K43" s="87">
        <v>3602</v>
      </c>
      <c r="L43" s="87">
        <v>3809</v>
      </c>
      <c r="M43" s="88">
        <v>3811</v>
      </c>
    </row>
    <row r="44" spans="2:13" ht="27.75" customHeight="1">
      <c r="B44" s="1169"/>
      <c r="C44" s="1170"/>
      <c r="D44" s="85"/>
      <c r="E44" s="1173" t="s">
        <v>28</v>
      </c>
      <c r="F44" s="1173"/>
      <c r="G44" s="1173"/>
      <c r="H44" s="1174"/>
      <c r="I44" s="86">
        <v>420</v>
      </c>
      <c r="J44" s="87">
        <v>326</v>
      </c>
      <c r="K44" s="87">
        <v>244</v>
      </c>
      <c r="L44" s="87">
        <v>206</v>
      </c>
      <c r="M44" s="88">
        <v>172</v>
      </c>
    </row>
    <row r="45" spans="2:13" ht="27.75" customHeight="1">
      <c r="B45" s="1169"/>
      <c r="C45" s="1170"/>
      <c r="D45" s="85"/>
      <c r="E45" s="1173" t="s">
        <v>29</v>
      </c>
      <c r="F45" s="1173"/>
      <c r="G45" s="1173"/>
      <c r="H45" s="1174"/>
      <c r="I45" s="86">
        <v>2703</v>
      </c>
      <c r="J45" s="87">
        <v>2652</v>
      </c>
      <c r="K45" s="87">
        <v>2394</v>
      </c>
      <c r="L45" s="87">
        <v>2090</v>
      </c>
      <c r="M45" s="88">
        <v>2574</v>
      </c>
    </row>
    <row r="46" spans="2:13" ht="27.75" customHeight="1">
      <c r="B46" s="1169"/>
      <c r="C46" s="1170"/>
      <c r="D46" s="85"/>
      <c r="E46" s="1173" t="s">
        <v>30</v>
      </c>
      <c r="F46" s="1173"/>
      <c r="G46" s="1173"/>
      <c r="H46" s="1174"/>
      <c r="I46" s="86" t="s">
        <v>476</v>
      </c>
      <c r="J46" s="87" t="s">
        <v>476</v>
      </c>
      <c r="K46" s="87">
        <v>7</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3494</v>
      </c>
      <c r="J49" s="87">
        <v>5094</v>
      </c>
      <c r="K49" s="87">
        <v>5912</v>
      </c>
      <c r="L49" s="87">
        <v>6531</v>
      </c>
      <c r="M49" s="88">
        <v>7669</v>
      </c>
    </row>
    <row r="50" spans="2:13" ht="27.75" customHeight="1">
      <c r="B50" s="1169"/>
      <c r="C50" s="1170"/>
      <c r="D50" s="85"/>
      <c r="E50" s="1173" t="s">
        <v>35</v>
      </c>
      <c r="F50" s="1173"/>
      <c r="G50" s="1173"/>
      <c r="H50" s="1174"/>
      <c r="I50" s="86">
        <v>44</v>
      </c>
      <c r="J50" s="87">
        <v>52</v>
      </c>
      <c r="K50" s="87">
        <v>61</v>
      </c>
      <c r="L50" s="87">
        <v>85</v>
      </c>
      <c r="M50" s="88">
        <v>95</v>
      </c>
    </row>
    <row r="51" spans="2:13" ht="27.75" customHeight="1">
      <c r="B51" s="1171"/>
      <c r="C51" s="1172"/>
      <c r="D51" s="85"/>
      <c r="E51" s="1173" t="s">
        <v>36</v>
      </c>
      <c r="F51" s="1173"/>
      <c r="G51" s="1173"/>
      <c r="H51" s="1174"/>
      <c r="I51" s="86">
        <v>13045</v>
      </c>
      <c r="J51" s="87">
        <v>15580</v>
      </c>
      <c r="K51" s="87">
        <v>16383</v>
      </c>
      <c r="L51" s="87">
        <v>16524</v>
      </c>
      <c r="M51" s="88">
        <v>17421</v>
      </c>
    </row>
    <row r="52" spans="2:13" ht="27.75" customHeight="1" thickBot="1">
      <c r="B52" s="1175" t="s">
        <v>37</v>
      </c>
      <c r="C52" s="1176"/>
      <c r="D52" s="90"/>
      <c r="E52" s="1177" t="s">
        <v>38</v>
      </c>
      <c r="F52" s="1177"/>
      <c r="G52" s="1177"/>
      <c r="H52" s="1178"/>
      <c r="I52" s="91">
        <v>6870</v>
      </c>
      <c r="J52" s="92">
        <v>4337</v>
      </c>
      <c r="K52" s="92">
        <v>2574</v>
      </c>
      <c r="L52" s="92">
        <v>1287</v>
      </c>
      <c r="M52" s="93">
        <v>30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135417</v>
      </c>
      <c r="E3" s="116"/>
      <c r="F3" s="117">
        <v>76282</v>
      </c>
      <c r="G3" s="118"/>
      <c r="H3" s="119"/>
    </row>
    <row r="4" spans="1:8">
      <c r="A4" s="120"/>
      <c r="B4" s="121"/>
      <c r="C4" s="122"/>
      <c r="D4" s="123">
        <v>44654</v>
      </c>
      <c r="E4" s="124"/>
      <c r="F4" s="125">
        <v>41092</v>
      </c>
      <c r="G4" s="126"/>
      <c r="H4" s="127"/>
    </row>
    <row r="5" spans="1:8">
      <c r="A5" s="108" t="s">
        <v>510</v>
      </c>
      <c r="B5" s="113"/>
      <c r="C5" s="114"/>
      <c r="D5" s="115">
        <v>164100</v>
      </c>
      <c r="E5" s="116"/>
      <c r="F5" s="117">
        <v>78670</v>
      </c>
      <c r="G5" s="118"/>
      <c r="H5" s="119"/>
    </row>
    <row r="6" spans="1:8">
      <c r="A6" s="120"/>
      <c r="B6" s="121"/>
      <c r="C6" s="122"/>
      <c r="D6" s="123">
        <v>51484</v>
      </c>
      <c r="E6" s="124"/>
      <c r="F6" s="125">
        <v>38094</v>
      </c>
      <c r="G6" s="126"/>
      <c r="H6" s="127"/>
    </row>
    <row r="7" spans="1:8">
      <c r="A7" s="108" t="s">
        <v>511</v>
      </c>
      <c r="B7" s="113"/>
      <c r="C7" s="114"/>
      <c r="D7" s="115">
        <v>79072</v>
      </c>
      <c r="E7" s="116"/>
      <c r="F7" s="117">
        <v>67201</v>
      </c>
      <c r="G7" s="118"/>
      <c r="H7" s="119"/>
    </row>
    <row r="8" spans="1:8">
      <c r="A8" s="120"/>
      <c r="B8" s="121"/>
      <c r="C8" s="122"/>
      <c r="D8" s="123">
        <v>20513</v>
      </c>
      <c r="E8" s="124"/>
      <c r="F8" s="125">
        <v>35210</v>
      </c>
      <c r="G8" s="126"/>
      <c r="H8" s="127"/>
    </row>
    <row r="9" spans="1:8">
      <c r="A9" s="108" t="s">
        <v>512</v>
      </c>
      <c r="B9" s="113"/>
      <c r="C9" s="114"/>
      <c r="D9" s="115">
        <v>52436</v>
      </c>
      <c r="E9" s="116"/>
      <c r="F9" s="117">
        <v>75709</v>
      </c>
      <c r="G9" s="118"/>
      <c r="H9" s="119"/>
    </row>
    <row r="10" spans="1:8">
      <c r="A10" s="120"/>
      <c r="B10" s="121"/>
      <c r="C10" s="122"/>
      <c r="D10" s="123">
        <v>15962</v>
      </c>
      <c r="E10" s="124"/>
      <c r="F10" s="125">
        <v>35212</v>
      </c>
      <c r="G10" s="126"/>
      <c r="H10" s="127"/>
    </row>
    <row r="11" spans="1:8">
      <c r="A11" s="108" t="s">
        <v>513</v>
      </c>
      <c r="B11" s="113"/>
      <c r="C11" s="114"/>
      <c r="D11" s="115">
        <v>84076</v>
      </c>
      <c r="E11" s="116"/>
      <c r="F11" s="117">
        <v>90961</v>
      </c>
      <c r="G11" s="118"/>
      <c r="H11" s="119"/>
    </row>
    <row r="12" spans="1:8">
      <c r="A12" s="120"/>
      <c r="B12" s="121"/>
      <c r="C12" s="128"/>
      <c r="D12" s="123">
        <v>27271</v>
      </c>
      <c r="E12" s="124"/>
      <c r="F12" s="125">
        <v>37720</v>
      </c>
      <c r="G12" s="126"/>
      <c r="H12" s="127"/>
    </row>
    <row r="13" spans="1:8">
      <c r="A13" s="108"/>
      <c r="B13" s="113"/>
      <c r="C13" s="129"/>
      <c r="D13" s="130">
        <v>103020</v>
      </c>
      <c r="E13" s="131"/>
      <c r="F13" s="132">
        <v>77765</v>
      </c>
      <c r="G13" s="133"/>
      <c r="H13" s="119"/>
    </row>
    <row r="14" spans="1:8">
      <c r="A14" s="120"/>
      <c r="B14" s="121"/>
      <c r="C14" s="122"/>
      <c r="D14" s="123">
        <v>31977</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5.1100000000000003</v>
      </c>
      <c r="C19" s="134">
        <f>ROUND(VALUE(SUBSTITUTE(実質収支比率等に係る経年分析!G$48,"▲","-")),2)</f>
        <v>7.06</v>
      </c>
      <c r="D19" s="134">
        <f>ROUND(VALUE(SUBSTITUTE(実質収支比率等に係る経年分析!H$48,"▲","-")),2)</f>
        <v>10.32</v>
      </c>
      <c r="E19" s="134">
        <f>ROUND(VALUE(SUBSTITUTE(実質収支比率等に係る経年分析!I$48,"▲","-")),2)</f>
        <v>8.9700000000000006</v>
      </c>
      <c r="F19" s="134">
        <f>ROUND(VALUE(SUBSTITUTE(実質収支比率等に係る経年分析!J$48,"▲","-")),2)</f>
        <v>9.7799999999999994</v>
      </c>
    </row>
    <row r="20" spans="1:11">
      <c r="A20" s="134" t="s">
        <v>43</v>
      </c>
      <c r="B20" s="134">
        <f>ROUND(VALUE(SUBSTITUTE(実質収支比率等に係る経年分析!F$47,"▲","-")),2)</f>
        <v>25.43</v>
      </c>
      <c r="C20" s="134">
        <f>ROUND(VALUE(SUBSTITUTE(実質収支比率等に係る経年分析!G$47,"▲","-")),2)</f>
        <v>24.13</v>
      </c>
      <c r="D20" s="134">
        <f>ROUND(VALUE(SUBSTITUTE(実質収支比率等に係る経年分析!H$47,"▲","-")),2)</f>
        <v>24.61</v>
      </c>
      <c r="E20" s="134">
        <f>ROUND(VALUE(SUBSTITUTE(実質収支比率等に係る経年分析!I$47,"▲","-")),2)</f>
        <v>25.98</v>
      </c>
      <c r="F20" s="134">
        <f>ROUND(VALUE(SUBSTITUTE(実質収支比率等に係る経年分析!J$47,"▲","-")),2)</f>
        <v>26.7</v>
      </c>
    </row>
    <row r="21" spans="1:11">
      <c r="A21" s="134" t="s">
        <v>44</v>
      </c>
      <c r="B21" s="134">
        <f>IF(ISNUMBER(VALUE(SUBSTITUTE(実質収支比率等に係る経年分析!F$49,"▲","-"))),ROUND(VALUE(SUBSTITUTE(実質収支比率等に係る経年分析!F$49,"▲","-")),2),NA())</f>
        <v>1.47</v>
      </c>
      <c r="C21" s="134">
        <f>IF(ISNUMBER(VALUE(SUBSTITUTE(実質収支比率等に係る経年分析!G$49,"▲","-"))),ROUND(VALUE(SUBSTITUTE(実質収支比率等に係る経年分析!G$49,"▲","-")),2),NA())</f>
        <v>2.6</v>
      </c>
      <c r="D21" s="134">
        <f>IF(ISNUMBER(VALUE(SUBSTITUTE(実質収支比率等に係る経年分析!H$49,"▲","-"))),ROUND(VALUE(SUBSTITUTE(実質収支比率等に係る経年分析!H$49,"▲","-")),2),NA())</f>
        <v>7.38</v>
      </c>
      <c r="E21" s="134">
        <f>IF(ISNUMBER(VALUE(SUBSTITUTE(実質収支比率等に係る経年分析!I$49,"▲","-"))),ROUND(VALUE(SUBSTITUTE(実質収支比率等に係る経年分析!I$49,"▲","-")),2),NA())</f>
        <v>4.4800000000000004</v>
      </c>
      <c r="F21" s="134">
        <f>IF(ISNUMBER(VALUE(SUBSTITUTE(実質収支比率等に係る経年分析!J$49,"▲","-"))),ROUND(VALUE(SUBSTITUTE(実質収支比率等に係る経年分析!J$49,"▲","-")),2),NA())</f>
        <v>3.77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0.13</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0.12</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0.12</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汚水処理施設特別会計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0.53</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8.9700000000000006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9.7799999999999994</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1.1000000000000001</v>
      </c>
      <c r="C36" s="135" t="e">
        <f>IF(ROUND(VALUE(SUBSTITUTE(連結実質赤字比率に係る赤字・黒字の構成分析!F$34,"▲", "-")), 2) &gt;= 0, ABS(ROUND(VALUE(SUBSTITUTE(連結実質赤字比率に係る赤字・黒字の構成分析!F$34,"▲", "-")), 2)), NA())</f>
        <v>#N/A</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0.31</v>
      </c>
      <c r="F36" s="135">
        <f>IF(ROUND(VALUE(SUBSTITUTE(連結実質赤字比率に係る赤字・黒字の構成分析!H$34,"▲", "-")), 2) &lt; 0, ABS(ROUND(VALUE(SUBSTITUTE(連結実質赤字比率に係る赤字・黒字の構成分析!H$34,"▲", "-")), 2)), NA())</f>
        <v>2.68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4.4800000000000004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856</v>
      </c>
      <c r="E42" s="136"/>
      <c r="F42" s="136"/>
      <c r="G42" s="136">
        <f>'実質公債費比率（分子）の構造'!L$52</f>
        <v>927</v>
      </c>
      <c r="H42" s="136"/>
      <c r="I42" s="136"/>
      <c r="J42" s="136">
        <f>'実質公債費比率（分子）の構造'!M$52</f>
        <v>1068</v>
      </c>
      <c r="K42" s="136"/>
      <c r="L42" s="136"/>
      <c r="M42" s="136">
        <f>'実質公債費比率（分子）の構造'!N$52</f>
        <v>1242</v>
      </c>
      <c r="N42" s="136"/>
      <c r="O42" s="136"/>
      <c r="P42" s="136">
        <f>'実質公債費比率（分子）の構造'!O$52</f>
        <v>1406</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79</v>
      </c>
      <c r="C45" s="136"/>
      <c r="D45" s="136"/>
      <c r="E45" s="136">
        <f>'実質公債費比率（分子）の構造'!L$49</f>
        <v>87</v>
      </c>
      <c r="F45" s="136"/>
      <c r="G45" s="136"/>
      <c r="H45" s="136">
        <f>'実質公債費比率（分子）の構造'!M$49</f>
        <v>85</v>
      </c>
      <c r="I45" s="136"/>
      <c r="J45" s="136"/>
      <c r="K45" s="136">
        <f>'実質公債費比率（分子）の構造'!N$49</f>
        <v>46</v>
      </c>
      <c r="L45" s="136"/>
      <c r="M45" s="136"/>
      <c r="N45" s="136">
        <f>'実質公債費比率（分子）の構造'!O$49</f>
        <v>46</v>
      </c>
      <c r="O45" s="136"/>
      <c r="P45" s="136"/>
    </row>
    <row r="46" spans="1:16">
      <c r="A46" s="136" t="s">
        <v>55</v>
      </c>
      <c r="B46" s="136">
        <f>'実質公債費比率（分子）の構造'!K$48</f>
        <v>150</v>
      </c>
      <c r="C46" s="136"/>
      <c r="D46" s="136"/>
      <c r="E46" s="136">
        <f>'実質公債費比率（分子）の構造'!L$48</f>
        <v>162</v>
      </c>
      <c r="F46" s="136"/>
      <c r="G46" s="136"/>
      <c r="H46" s="136">
        <f>'実質公債費比率（分子）の構造'!M$48</f>
        <v>178</v>
      </c>
      <c r="I46" s="136"/>
      <c r="J46" s="136"/>
      <c r="K46" s="136">
        <f>'実質公債費比率（分子）の構造'!N$48</f>
        <v>187</v>
      </c>
      <c r="L46" s="136"/>
      <c r="M46" s="136"/>
      <c r="N46" s="136">
        <f>'実質公債費比率（分子）の構造'!O$48</f>
        <v>201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1392</v>
      </c>
      <c r="C49" s="136"/>
      <c r="D49" s="136"/>
      <c r="E49" s="136">
        <f>'実質公債費比率（分子）の構造'!L$45</f>
        <v>1400</v>
      </c>
      <c r="F49" s="136"/>
      <c r="G49" s="136"/>
      <c r="H49" s="136">
        <f>'実質公債費比率（分子）の構造'!M$45</f>
        <v>1494</v>
      </c>
      <c r="I49" s="136"/>
      <c r="J49" s="136"/>
      <c r="K49" s="136">
        <f>'実質公債費比率（分子）の構造'!N$45</f>
        <v>1391</v>
      </c>
      <c r="L49" s="136"/>
      <c r="M49" s="136"/>
      <c r="N49" s="136">
        <f>'実質公債費比率（分子）の構造'!O$45</f>
        <v>1776</v>
      </c>
      <c r="O49" s="136"/>
      <c r="P49" s="136"/>
    </row>
    <row r="50" spans="1:16">
      <c r="A50" s="136" t="s">
        <v>59</v>
      </c>
      <c r="B50" s="136" t="e">
        <f>NA()</f>
        <v>#N/A</v>
      </c>
      <c r="C50" s="136">
        <f>IF(ISNUMBER('実質公債費比率（分子）の構造'!K$53),'実質公債費比率（分子）の構造'!K$53,NA())</f>
        <v>767</v>
      </c>
      <c r="D50" s="136" t="e">
        <f>NA()</f>
        <v>#N/A</v>
      </c>
      <c r="E50" s="136" t="e">
        <f>NA()</f>
        <v>#N/A</v>
      </c>
      <c r="F50" s="136">
        <f>IF(ISNUMBER('実質公債費比率（分子）の構造'!L$53),'実質公債費比率（分子）の構造'!L$53,NA())</f>
        <v>722</v>
      </c>
      <c r="G50" s="136" t="e">
        <f>NA()</f>
        <v>#N/A</v>
      </c>
      <c r="H50" s="136" t="e">
        <f>NA()</f>
        <v>#N/A</v>
      </c>
      <c r="I50" s="136">
        <f>IF(ISNUMBER('実質公債費比率（分子）の構造'!M$53),'実質公債費比率（分子）の構造'!M$53,NA())</f>
        <v>689</v>
      </c>
      <c r="J50" s="136" t="e">
        <f>NA()</f>
        <v>#N/A</v>
      </c>
      <c r="K50" s="136" t="e">
        <f>NA()</f>
        <v>#N/A</v>
      </c>
      <c r="L50" s="136">
        <f>IF(ISNUMBER('実質公債費比率（分子）の構造'!N$53),'実質公債費比率（分子）の構造'!N$53,NA())</f>
        <v>382</v>
      </c>
      <c r="M50" s="136" t="e">
        <f>NA()</f>
        <v>#N/A</v>
      </c>
      <c r="N50" s="136" t="e">
        <f>NA()</f>
        <v>#N/A</v>
      </c>
      <c r="O50" s="136">
        <f>IF(ISNUMBER('実質公債費比率（分子）の構造'!O$53),'実質公債費比率（分子）の構造'!O$53,NA())</f>
        <v>617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13045</v>
      </c>
      <c r="E56" s="135"/>
      <c r="F56" s="135"/>
      <c r="G56" s="135">
        <f>'将来負担比率（分子）の構造'!J$51</f>
        <v>15580</v>
      </c>
      <c r="H56" s="135"/>
      <c r="I56" s="135"/>
      <c r="J56" s="135">
        <f>'将来負担比率（分子）の構造'!K$51</f>
        <v>16383</v>
      </c>
      <c r="K56" s="135"/>
      <c r="L56" s="135"/>
      <c r="M56" s="135">
        <f>'将来負担比率（分子）の構造'!L$51</f>
        <v>16524</v>
      </c>
      <c r="N56" s="135"/>
      <c r="O56" s="135"/>
      <c r="P56" s="135">
        <f>'将来負担比率（分子）の構造'!M$51</f>
        <v>17421</v>
      </c>
    </row>
    <row r="57" spans="1:16">
      <c r="A57" s="135" t="s">
        <v>35</v>
      </c>
      <c r="B57" s="135"/>
      <c r="C57" s="135"/>
      <c r="D57" s="135">
        <f>'将来負担比率（分子）の構造'!I$50</f>
        <v>44</v>
      </c>
      <c r="E57" s="135"/>
      <c r="F57" s="135"/>
      <c r="G57" s="135">
        <f>'将来負担比率（分子）の構造'!J$50</f>
        <v>52</v>
      </c>
      <c r="H57" s="135"/>
      <c r="I57" s="135"/>
      <c r="J57" s="135">
        <f>'将来負担比率（分子）の構造'!K$50</f>
        <v>61</v>
      </c>
      <c r="K57" s="135"/>
      <c r="L57" s="135"/>
      <c r="M57" s="135">
        <f>'将来負担比率（分子）の構造'!L$50</f>
        <v>85</v>
      </c>
      <c r="N57" s="135"/>
      <c r="O57" s="135"/>
      <c r="P57" s="135">
        <f>'将来負担比率（分子）の構造'!M$50</f>
        <v>95</v>
      </c>
    </row>
    <row r="58" spans="1:16">
      <c r="A58" s="135" t="s">
        <v>34</v>
      </c>
      <c r="B58" s="135"/>
      <c r="C58" s="135"/>
      <c r="D58" s="135">
        <f>'将来負担比率（分子）の構造'!I$49</f>
        <v>3494</v>
      </c>
      <c r="E58" s="135"/>
      <c r="F58" s="135"/>
      <c r="G58" s="135">
        <f>'将来負担比率（分子）の構造'!J$49</f>
        <v>5094</v>
      </c>
      <c r="H58" s="135"/>
      <c r="I58" s="135"/>
      <c r="J58" s="135">
        <f>'将来負担比率（分子）の構造'!K$49</f>
        <v>5912</v>
      </c>
      <c r="K58" s="135"/>
      <c r="L58" s="135"/>
      <c r="M58" s="135">
        <f>'将来負担比率（分子）の構造'!L$49</f>
        <v>6531</v>
      </c>
      <c r="N58" s="135"/>
      <c r="O58" s="135"/>
      <c r="P58" s="135">
        <f>'将来負担比率（分子）の構造'!M$49</f>
        <v>7669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f>'将来負担比率（分子）の構造'!K$46</f>
        <v>7</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2703</v>
      </c>
      <c r="C62" s="135"/>
      <c r="D62" s="135"/>
      <c r="E62" s="135">
        <f>'将来負担比率（分子）の構造'!J$45</f>
        <v>2652</v>
      </c>
      <c r="F62" s="135"/>
      <c r="G62" s="135"/>
      <c r="H62" s="135">
        <f>'将来負担比率（分子）の構造'!K$45</f>
        <v>2394</v>
      </c>
      <c r="I62" s="135"/>
      <c r="J62" s="135"/>
      <c r="K62" s="135">
        <f>'将来負担比率（分子）の構造'!L$45</f>
        <v>2090</v>
      </c>
      <c r="L62" s="135"/>
      <c r="M62" s="135"/>
      <c r="N62" s="135">
        <f>'将来負担比率（分子）の構造'!M$45</f>
        <v>2574</v>
      </c>
      <c r="O62" s="135"/>
      <c r="P62" s="135"/>
    </row>
    <row r="63" spans="1:16">
      <c r="A63" s="135" t="s">
        <v>28</v>
      </c>
      <c r="B63" s="135">
        <f>'将来負担比率（分子）の構造'!I$44</f>
        <v>420</v>
      </c>
      <c r="C63" s="135"/>
      <c r="D63" s="135"/>
      <c r="E63" s="135">
        <f>'将来負担比率（分子）の構造'!J$44</f>
        <v>326</v>
      </c>
      <c r="F63" s="135"/>
      <c r="G63" s="135"/>
      <c r="H63" s="135">
        <f>'将来負担比率（分子）の構造'!K$44</f>
        <v>244</v>
      </c>
      <c r="I63" s="135"/>
      <c r="J63" s="135"/>
      <c r="K63" s="135">
        <f>'将来負担比率（分子）の構造'!L$44</f>
        <v>206</v>
      </c>
      <c r="L63" s="135"/>
      <c r="M63" s="135"/>
      <c r="N63" s="135">
        <f>'将来負担比率（分子）の構造'!M$44</f>
        <v>172</v>
      </c>
      <c r="O63" s="135"/>
      <c r="P63" s="135"/>
    </row>
    <row r="64" spans="1:16">
      <c r="A64" s="135" t="s">
        <v>27</v>
      </c>
      <c r="B64" s="135">
        <f>'将来負担比率（分子）の構造'!I$43</f>
        <v>3368</v>
      </c>
      <c r="C64" s="135"/>
      <c r="D64" s="135"/>
      <c r="E64" s="135">
        <f>'将来負担比率（分子）の構造'!J$43</f>
        <v>3483</v>
      </c>
      <c r="F64" s="135"/>
      <c r="G64" s="135"/>
      <c r="H64" s="135">
        <f>'将来負担比率（分子）の構造'!K$43</f>
        <v>3602</v>
      </c>
      <c r="I64" s="135"/>
      <c r="J64" s="135"/>
      <c r="K64" s="135">
        <f>'将来負担比率（分子）の構造'!L$43</f>
        <v>3809</v>
      </c>
      <c r="L64" s="135"/>
      <c r="M64" s="135"/>
      <c r="N64" s="135">
        <f>'将来負担比率（分子）の構造'!M$43</f>
        <v>3811</v>
      </c>
      <c r="O64" s="135"/>
      <c r="P64" s="135"/>
    </row>
    <row r="65" spans="1:16">
      <c r="A65" s="135" t="s">
        <v>26</v>
      </c>
      <c r="B65" s="135">
        <f>'将来負担比率（分子）の構造'!I$42</f>
        <v>2</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16960</v>
      </c>
      <c r="C66" s="135"/>
      <c r="D66" s="135"/>
      <c r="E66" s="135">
        <f>'将来負担比率（分子）の構造'!J$41</f>
        <v>18602</v>
      </c>
      <c r="F66" s="135"/>
      <c r="G66" s="135"/>
      <c r="H66" s="135">
        <f>'将来負担比率（分子）の構造'!K$41</f>
        <v>18682</v>
      </c>
      <c r="I66" s="135"/>
      <c r="J66" s="135"/>
      <c r="K66" s="135">
        <f>'将来負担比率（分子）の構造'!L$41</f>
        <v>18323</v>
      </c>
      <c r="L66" s="135"/>
      <c r="M66" s="135"/>
      <c r="N66" s="135">
        <f>'将来負担比率（分子）の構造'!M$41</f>
        <v>18658</v>
      </c>
      <c r="O66" s="135"/>
      <c r="P66" s="135"/>
    </row>
    <row r="67" spans="1:16">
      <c r="A67" s="135" t="s">
        <v>63</v>
      </c>
      <c r="B67" s="135" t="e">
        <f>NA()</f>
        <v>#N/A</v>
      </c>
      <c r="C67" s="135">
        <f>IF(ISNUMBER('将来負担比率（分子）の構造'!I$52), IF('将来負担比率（分子）の構造'!I$52 &lt; 0, 0, '将来負担比率（分子）の構造'!I$52), NA())</f>
        <v>6870</v>
      </c>
      <c r="D67" s="135" t="e">
        <f>NA()</f>
        <v>#N/A</v>
      </c>
      <c r="E67" s="135" t="e">
        <f>NA()</f>
        <v>#N/A</v>
      </c>
      <c r="F67" s="135">
        <f>IF(ISNUMBER('将来負担比率（分子）の構造'!J$52), IF('将来負担比率（分子）の構造'!J$52 &lt; 0, 0, '将来負担比率（分子）の構造'!J$52), NA())</f>
        <v>4337</v>
      </c>
      <c r="G67" s="135" t="e">
        <f>NA()</f>
        <v>#N/A</v>
      </c>
      <c r="H67" s="135" t="e">
        <f>NA()</f>
        <v>#N/A</v>
      </c>
      <c r="I67" s="135">
        <f>IF(ISNUMBER('将来負担比率（分子）の構造'!K$52), IF('将来負担比率（分子）の構造'!K$52 &lt; 0, 0, '将来負担比率（分子）の構造'!K$52), NA())</f>
        <v>2574</v>
      </c>
      <c r="J67" s="135" t="e">
        <f>NA()</f>
        <v>#N/A</v>
      </c>
      <c r="K67" s="135" t="e">
        <f>NA()</f>
        <v>#N/A</v>
      </c>
      <c r="L67" s="135">
        <f>IF(ISNUMBER('将来負担比率（分子）の構造'!L$52), IF('将来負担比率（分子）の構造'!L$52 &lt; 0, 0, '将来負担比率（分子）の構造'!L$52), NA())</f>
        <v>1287</v>
      </c>
      <c r="M67" s="135" t="e">
        <f>NA()</f>
        <v>#N/A</v>
      </c>
      <c r="N67" s="135" t="e">
        <f>NA()</f>
        <v>#N/A</v>
      </c>
      <c r="O67" s="135">
        <f>IF(ISNUMBER('将来負担比率（分子）の構造'!M$52), IF('将来負担比率（分子）の構造'!M$52 &lt; 0, 0, '将来負担比率（分子）の構造'!M$52), NA())</f>
        <v>30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2918062</v>
      </c>
      <c r="S5" s="637"/>
      <c r="T5" s="637"/>
      <c r="U5" s="637"/>
      <c r="V5" s="637"/>
      <c r="W5" s="637"/>
      <c r="X5" s="637"/>
      <c r="Y5" s="684"/>
      <c r="Z5" s="697">
        <v>13.4</v>
      </c>
      <c r="AA5" s="697"/>
      <c r="AB5" s="697"/>
      <c r="AC5" s="697"/>
      <c r="AD5" s="698">
        <v>2918062</v>
      </c>
      <c r="AE5" s="698"/>
      <c r="AF5" s="698"/>
      <c r="AG5" s="698"/>
      <c r="AH5" s="698"/>
      <c r="AI5" s="698"/>
      <c r="AJ5" s="698"/>
      <c r="AK5" s="698"/>
      <c r="AL5" s="685">
        <v>28</v>
      </c>
      <c r="AM5" s="654"/>
      <c r="AN5" s="654"/>
      <c r="AO5" s="686"/>
      <c r="AP5" s="673" t="s">
        <v>208</v>
      </c>
      <c r="AQ5" s="674"/>
      <c r="AR5" s="674"/>
      <c r="AS5" s="674"/>
      <c r="AT5" s="674"/>
      <c r="AU5" s="674"/>
      <c r="AV5" s="674"/>
      <c r="AW5" s="674"/>
      <c r="AX5" s="674"/>
      <c r="AY5" s="674"/>
      <c r="AZ5" s="674"/>
      <c r="BA5" s="674"/>
      <c r="BB5" s="674"/>
      <c r="BC5" s="674"/>
      <c r="BD5" s="674"/>
      <c r="BE5" s="674"/>
      <c r="BF5" s="675"/>
      <c r="BG5" s="586">
        <v>2909280</v>
      </c>
      <c r="BH5" s="587"/>
      <c r="BI5" s="587"/>
      <c r="BJ5" s="587"/>
      <c r="BK5" s="587"/>
      <c r="BL5" s="587"/>
      <c r="BM5" s="587"/>
      <c r="BN5" s="588"/>
      <c r="BO5" s="639">
        <v>99.7</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123437</v>
      </c>
      <c r="S6" s="587"/>
      <c r="T6" s="587"/>
      <c r="U6" s="587"/>
      <c r="V6" s="587"/>
      <c r="W6" s="587"/>
      <c r="X6" s="587"/>
      <c r="Y6" s="588"/>
      <c r="Z6" s="639">
        <v>0.6</v>
      </c>
      <c r="AA6" s="639"/>
      <c r="AB6" s="639"/>
      <c r="AC6" s="639"/>
      <c r="AD6" s="640">
        <v>123437</v>
      </c>
      <c r="AE6" s="640"/>
      <c r="AF6" s="640"/>
      <c r="AG6" s="640"/>
      <c r="AH6" s="640"/>
      <c r="AI6" s="640"/>
      <c r="AJ6" s="640"/>
      <c r="AK6" s="640"/>
      <c r="AL6" s="609">
        <v>1.2</v>
      </c>
      <c r="AM6" s="641"/>
      <c r="AN6" s="641"/>
      <c r="AO6" s="642"/>
      <c r="AP6" s="583" t="s">
        <v>214</v>
      </c>
      <c r="AQ6" s="584"/>
      <c r="AR6" s="584"/>
      <c r="AS6" s="584"/>
      <c r="AT6" s="584"/>
      <c r="AU6" s="584"/>
      <c r="AV6" s="584"/>
      <c r="AW6" s="584"/>
      <c r="AX6" s="584"/>
      <c r="AY6" s="584"/>
      <c r="AZ6" s="584"/>
      <c r="BA6" s="584"/>
      <c r="BB6" s="584"/>
      <c r="BC6" s="584"/>
      <c r="BD6" s="584"/>
      <c r="BE6" s="584"/>
      <c r="BF6" s="585"/>
      <c r="BG6" s="586">
        <v>2909280</v>
      </c>
      <c r="BH6" s="587"/>
      <c r="BI6" s="587"/>
      <c r="BJ6" s="587"/>
      <c r="BK6" s="587"/>
      <c r="BL6" s="587"/>
      <c r="BM6" s="587"/>
      <c r="BN6" s="588"/>
      <c r="BO6" s="639">
        <v>99.7</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184516</v>
      </c>
      <c r="CS6" s="587"/>
      <c r="CT6" s="587"/>
      <c r="CU6" s="587"/>
      <c r="CV6" s="587"/>
      <c r="CW6" s="587"/>
      <c r="CX6" s="587"/>
      <c r="CY6" s="588"/>
      <c r="CZ6" s="639">
        <v>0.9</v>
      </c>
      <c r="DA6" s="639"/>
      <c r="DB6" s="639"/>
      <c r="DC6" s="639"/>
      <c r="DD6" s="592" t="s">
        <v>209</v>
      </c>
      <c r="DE6" s="587"/>
      <c r="DF6" s="587"/>
      <c r="DG6" s="587"/>
      <c r="DH6" s="587"/>
      <c r="DI6" s="587"/>
      <c r="DJ6" s="587"/>
      <c r="DK6" s="587"/>
      <c r="DL6" s="587"/>
      <c r="DM6" s="587"/>
      <c r="DN6" s="587"/>
      <c r="DO6" s="587"/>
      <c r="DP6" s="588"/>
      <c r="DQ6" s="592">
        <v>184516</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6200</v>
      </c>
      <c r="S7" s="587"/>
      <c r="T7" s="587"/>
      <c r="U7" s="587"/>
      <c r="V7" s="587"/>
      <c r="W7" s="587"/>
      <c r="X7" s="587"/>
      <c r="Y7" s="588"/>
      <c r="Z7" s="639">
        <v>0</v>
      </c>
      <c r="AA7" s="639"/>
      <c r="AB7" s="639"/>
      <c r="AC7" s="639"/>
      <c r="AD7" s="640">
        <v>6200</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1103004</v>
      </c>
      <c r="BH7" s="587"/>
      <c r="BI7" s="587"/>
      <c r="BJ7" s="587"/>
      <c r="BK7" s="587"/>
      <c r="BL7" s="587"/>
      <c r="BM7" s="587"/>
      <c r="BN7" s="588"/>
      <c r="BO7" s="639">
        <v>37.799999999999997</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4715949</v>
      </c>
      <c r="CS7" s="587"/>
      <c r="CT7" s="587"/>
      <c r="CU7" s="587"/>
      <c r="CV7" s="587"/>
      <c r="CW7" s="587"/>
      <c r="CX7" s="587"/>
      <c r="CY7" s="588"/>
      <c r="CZ7" s="639">
        <v>22.9</v>
      </c>
      <c r="DA7" s="639"/>
      <c r="DB7" s="639"/>
      <c r="DC7" s="639"/>
      <c r="DD7" s="592">
        <v>359890</v>
      </c>
      <c r="DE7" s="587"/>
      <c r="DF7" s="587"/>
      <c r="DG7" s="587"/>
      <c r="DH7" s="587"/>
      <c r="DI7" s="587"/>
      <c r="DJ7" s="587"/>
      <c r="DK7" s="587"/>
      <c r="DL7" s="587"/>
      <c r="DM7" s="587"/>
      <c r="DN7" s="587"/>
      <c r="DO7" s="587"/>
      <c r="DP7" s="588"/>
      <c r="DQ7" s="592">
        <v>3516091</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4410</v>
      </c>
      <c r="S8" s="587"/>
      <c r="T8" s="587"/>
      <c r="U8" s="587"/>
      <c r="V8" s="587"/>
      <c r="W8" s="587"/>
      <c r="X8" s="587"/>
      <c r="Y8" s="588"/>
      <c r="Z8" s="639">
        <v>0</v>
      </c>
      <c r="AA8" s="639"/>
      <c r="AB8" s="639"/>
      <c r="AC8" s="639"/>
      <c r="AD8" s="640">
        <v>4410</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46214</v>
      </c>
      <c r="BH8" s="587"/>
      <c r="BI8" s="587"/>
      <c r="BJ8" s="587"/>
      <c r="BK8" s="587"/>
      <c r="BL8" s="587"/>
      <c r="BM8" s="587"/>
      <c r="BN8" s="588"/>
      <c r="BO8" s="639">
        <v>1.6</v>
      </c>
      <c r="BP8" s="639"/>
      <c r="BQ8" s="639"/>
      <c r="BR8" s="639"/>
      <c r="BS8" s="592" t="s">
        <v>221</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6985644</v>
      </c>
      <c r="CS8" s="587"/>
      <c r="CT8" s="587"/>
      <c r="CU8" s="587"/>
      <c r="CV8" s="587"/>
      <c r="CW8" s="587"/>
      <c r="CX8" s="587"/>
      <c r="CY8" s="588"/>
      <c r="CZ8" s="639">
        <v>33.799999999999997</v>
      </c>
      <c r="DA8" s="639"/>
      <c r="DB8" s="639"/>
      <c r="DC8" s="639"/>
      <c r="DD8" s="592">
        <v>376829</v>
      </c>
      <c r="DE8" s="587"/>
      <c r="DF8" s="587"/>
      <c r="DG8" s="587"/>
      <c r="DH8" s="587"/>
      <c r="DI8" s="587"/>
      <c r="DJ8" s="587"/>
      <c r="DK8" s="587"/>
      <c r="DL8" s="587"/>
      <c r="DM8" s="587"/>
      <c r="DN8" s="587"/>
      <c r="DO8" s="587"/>
      <c r="DP8" s="588"/>
      <c r="DQ8" s="592">
        <v>3185425</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7236</v>
      </c>
      <c r="S9" s="587"/>
      <c r="T9" s="587"/>
      <c r="U9" s="587"/>
      <c r="V9" s="587"/>
      <c r="W9" s="587"/>
      <c r="X9" s="587"/>
      <c r="Y9" s="588"/>
      <c r="Z9" s="639">
        <v>0</v>
      </c>
      <c r="AA9" s="639"/>
      <c r="AB9" s="639"/>
      <c r="AC9" s="639"/>
      <c r="AD9" s="640">
        <v>7236</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956770</v>
      </c>
      <c r="BH9" s="587"/>
      <c r="BI9" s="587"/>
      <c r="BJ9" s="587"/>
      <c r="BK9" s="587"/>
      <c r="BL9" s="587"/>
      <c r="BM9" s="587"/>
      <c r="BN9" s="588"/>
      <c r="BO9" s="639">
        <v>32.799999999999997</v>
      </c>
      <c r="BP9" s="639"/>
      <c r="BQ9" s="639"/>
      <c r="BR9" s="639"/>
      <c r="BS9" s="592" t="s">
        <v>221</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989094</v>
      </c>
      <c r="CS9" s="587"/>
      <c r="CT9" s="587"/>
      <c r="CU9" s="587"/>
      <c r="CV9" s="587"/>
      <c r="CW9" s="587"/>
      <c r="CX9" s="587"/>
      <c r="CY9" s="588"/>
      <c r="CZ9" s="639">
        <v>4.8</v>
      </c>
      <c r="DA9" s="639"/>
      <c r="DB9" s="639"/>
      <c r="DC9" s="639"/>
      <c r="DD9" s="592">
        <v>44512</v>
      </c>
      <c r="DE9" s="587"/>
      <c r="DF9" s="587"/>
      <c r="DG9" s="587"/>
      <c r="DH9" s="587"/>
      <c r="DI9" s="587"/>
      <c r="DJ9" s="587"/>
      <c r="DK9" s="587"/>
      <c r="DL9" s="587"/>
      <c r="DM9" s="587"/>
      <c r="DN9" s="587"/>
      <c r="DO9" s="587"/>
      <c r="DP9" s="588"/>
      <c r="DQ9" s="592">
        <v>668092</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240918</v>
      </c>
      <c r="S10" s="587"/>
      <c r="T10" s="587"/>
      <c r="U10" s="587"/>
      <c r="V10" s="587"/>
      <c r="W10" s="587"/>
      <c r="X10" s="587"/>
      <c r="Y10" s="588"/>
      <c r="Z10" s="639">
        <v>1.1000000000000001</v>
      </c>
      <c r="AA10" s="639"/>
      <c r="AB10" s="639"/>
      <c r="AC10" s="639"/>
      <c r="AD10" s="640">
        <v>240918</v>
      </c>
      <c r="AE10" s="640"/>
      <c r="AF10" s="640"/>
      <c r="AG10" s="640"/>
      <c r="AH10" s="640"/>
      <c r="AI10" s="640"/>
      <c r="AJ10" s="640"/>
      <c r="AK10" s="640"/>
      <c r="AL10" s="609">
        <v>2.2999999999999998</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53185</v>
      </c>
      <c r="BH10" s="587"/>
      <c r="BI10" s="587"/>
      <c r="BJ10" s="587"/>
      <c r="BK10" s="587"/>
      <c r="BL10" s="587"/>
      <c r="BM10" s="587"/>
      <c r="BN10" s="588"/>
      <c r="BO10" s="639">
        <v>1.8</v>
      </c>
      <c r="BP10" s="639"/>
      <c r="BQ10" s="639"/>
      <c r="BR10" s="639"/>
      <c r="BS10" s="592" t="s">
        <v>221</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64122</v>
      </c>
      <c r="CS10" s="587"/>
      <c r="CT10" s="587"/>
      <c r="CU10" s="587"/>
      <c r="CV10" s="587"/>
      <c r="CW10" s="587"/>
      <c r="CX10" s="587"/>
      <c r="CY10" s="588"/>
      <c r="CZ10" s="639">
        <v>0.3</v>
      </c>
      <c r="DA10" s="639"/>
      <c r="DB10" s="639"/>
      <c r="DC10" s="639"/>
      <c r="DD10" s="592" t="s">
        <v>221</v>
      </c>
      <c r="DE10" s="587"/>
      <c r="DF10" s="587"/>
      <c r="DG10" s="587"/>
      <c r="DH10" s="587"/>
      <c r="DI10" s="587"/>
      <c r="DJ10" s="587"/>
      <c r="DK10" s="587"/>
      <c r="DL10" s="587"/>
      <c r="DM10" s="587"/>
      <c r="DN10" s="587"/>
      <c r="DO10" s="587"/>
      <c r="DP10" s="588"/>
      <c r="DQ10" s="592">
        <v>8477</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66279</v>
      </c>
      <c r="S11" s="587"/>
      <c r="T11" s="587"/>
      <c r="U11" s="587"/>
      <c r="V11" s="587"/>
      <c r="W11" s="587"/>
      <c r="X11" s="587"/>
      <c r="Y11" s="588"/>
      <c r="Z11" s="639">
        <v>0.3</v>
      </c>
      <c r="AA11" s="639"/>
      <c r="AB11" s="639"/>
      <c r="AC11" s="639"/>
      <c r="AD11" s="640">
        <v>66279</v>
      </c>
      <c r="AE11" s="640"/>
      <c r="AF11" s="640"/>
      <c r="AG11" s="640"/>
      <c r="AH11" s="640"/>
      <c r="AI11" s="640"/>
      <c r="AJ11" s="640"/>
      <c r="AK11" s="640"/>
      <c r="AL11" s="609">
        <v>0.6</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46835</v>
      </c>
      <c r="BH11" s="587"/>
      <c r="BI11" s="587"/>
      <c r="BJ11" s="587"/>
      <c r="BK11" s="587"/>
      <c r="BL11" s="587"/>
      <c r="BM11" s="587"/>
      <c r="BN11" s="588"/>
      <c r="BO11" s="639">
        <v>1.6</v>
      </c>
      <c r="BP11" s="639"/>
      <c r="BQ11" s="639"/>
      <c r="BR11" s="639"/>
      <c r="BS11" s="592" t="s">
        <v>221</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1361987</v>
      </c>
      <c r="CS11" s="587"/>
      <c r="CT11" s="587"/>
      <c r="CU11" s="587"/>
      <c r="CV11" s="587"/>
      <c r="CW11" s="587"/>
      <c r="CX11" s="587"/>
      <c r="CY11" s="588"/>
      <c r="CZ11" s="639">
        <v>6.6</v>
      </c>
      <c r="DA11" s="639"/>
      <c r="DB11" s="639"/>
      <c r="DC11" s="639"/>
      <c r="DD11" s="592">
        <v>1087380</v>
      </c>
      <c r="DE11" s="587"/>
      <c r="DF11" s="587"/>
      <c r="DG11" s="587"/>
      <c r="DH11" s="587"/>
      <c r="DI11" s="587"/>
      <c r="DJ11" s="587"/>
      <c r="DK11" s="587"/>
      <c r="DL11" s="587"/>
      <c r="DM11" s="587"/>
      <c r="DN11" s="587"/>
      <c r="DO11" s="587"/>
      <c r="DP11" s="588"/>
      <c r="DQ11" s="592">
        <v>314415</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1464865</v>
      </c>
      <c r="BH12" s="587"/>
      <c r="BI12" s="587"/>
      <c r="BJ12" s="587"/>
      <c r="BK12" s="587"/>
      <c r="BL12" s="587"/>
      <c r="BM12" s="587"/>
      <c r="BN12" s="588"/>
      <c r="BO12" s="639">
        <v>50.2</v>
      </c>
      <c r="BP12" s="639"/>
      <c r="BQ12" s="639"/>
      <c r="BR12" s="639"/>
      <c r="BS12" s="592" t="s">
        <v>221</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454679</v>
      </c>
      <c r="CS12" s="587"/>
      <c r="CT12" s="587"/>
      <c r="CU12" s="587"/>
      <c r="CV12" s="587"/>
      <c r="CW12" s="587"/>
      <c r="CX12" s="587"/>
      <c r="CY12" s="588"/>
      <c r="CZ12" s="639">
        <v>2.2000000000000002</v>
      </c>
      <c r="DA12" s="639"/>
      <c r="DB12" s="639"/>
      <c r="DC12" s="639"/>
      <c r="DD12" s="592">
        <v>229616</v>
      </c>
      <c r="DE12" s="587"/>
      <c r="DF12" s="587"/>
      <c r="DG12" s="587"/>
      <c r="DH12" s="587"/>
      <c r="DI12" s="587"/>
      <c r="DJ12" s="587"/>
      <c r="DK12" s="587"/>
      <c r="DL12" s="587"/>
      <c r="DM12" s="587"/>
      <c r="DN12" s="587"/>
      <c r="DO12" s="587"/>
      <c r="DP12" s="588"/>
      <c r="DQ12" s="592">
        <v>131592</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26249</v>
      </c>
      <c r="S13" s="587"/>
      <c r="T13" s="587"/>
      <c r="U13" s="587"/>
      <c r="V13" s="587"/>
      <c r="W13" s="587"/>
      <c r="X13" s="587"/>
      <c r="Y13" s="588"/>
      <c r="Z13" s="639">
        <v>0.1</v>
      </c>
      <c r="AA13" s="639"/>
      <c r="AB13" s="639"/>
      <c r="AC13" s="639"/>
      <c r="AD13" s="640">
        <v>26249</v>
      </c>
      <c r="AE13" s="640"/>
      <c r="AF13" s="640"/>
      <c r="AG13" s="640"/>
      <c r="AH13" s="640"/>
      <c r="AI13" s="640"/>
      <c r="AJ13" s="640"/>
      <c r="AK13" s="640"/>
      <c r="AL13" s="609">
        <v>0.3</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1444878</v>
      </c>
      <c r="BH13" s="587"/>
      <c r="BI13" s="587"/>
      <c r="BJ13" s="587"/>
      <c r="BK13" s="587"/>
      <c r="BL13" s="587"/>
      <c r="BM13" s="587"/>
      <c r="BN13" s="588"/>
      <c r="BO13" s="639">
        <v>49.5</v>
      </c>
      <c r="BP13" s="639"/>
      <c r="BQ13" s="639"/>
      <c r="BR13" s="639"/>
      <c r="BS13" s="592" t="s">
        <v>221</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1123877</v>
      </c>
      <c r="CS13" s="587"/>
      <c r="CT13" s="587"/>
      <c r="CU13" s="587"/>
      <c r="CV13" s="587"/>
      <c r="CW13" s="587"/>
      <c r="CX13" s="587"/>
      <c r="CY13" s="588"/>
      <c r="CZ13" s="639">
        <v>5.4</v>
      </c>
      <c r="DA13" s="639"/>
      <c r="DB13" s="639"/>
      <c r="DC13" s="639"/>
      <c r="DD13" s="592">
        <v>659889</v>
      </c>
      <c r="DE13" s="587"/>
      <c r="DF13" s="587"/>
      <c r="DG13" s="587"/>
      <c r="DH13" s="587"/>
      <c r="DI13" s="587"/>
      <c r="DJ13" s="587"/>
      <c r="DK13" s="587"/>
      <c r="DL13" s="587"/>
      <c r="DM13" s="587"/>
      <c r="DN13" s="587"/>
      <c r="DO13" s="587"/>
      <c r="DP13" s="588"/>
      <c r="DQ13" s="592">
        <v>658251</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126861</v>
      </c>
      <c r="BH14" s="587"/>
      <c r="BI14" s="587"/>
      <c r="BJ14" s="587"/>
      <c r="BK14" s="587"/>
      <c r="BL14" s="587"/>
      <c r="BM14" s="587"/>
      <c r="BN14" s="588"/>
      <c r="BO14" s="639">
        <v>4.3</v>
      </c>
      <c r="BP14" s="639"/>
      <c r="BQ14" s="639"/>
      <c r="BR14" s="639"/>
      <c r="BS14" s="592" t="s">
        <v>221</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524366</v>
      </c>
      <c r="CS14" s="587"/>
      <c r="CT14" s="587"/>
      <c r="CU14" s="587"/>
      <c r="CV14" s="587"/>
      <c r="CW14" s="587"/>
      <c r="CX14" s="587"/>
      <c r="CY14" s="588"/>
      <c r="CZ14" s="639">
        <v>2.5</v>
      </c>
      <c r="DA14" s="639"/>
      <c r="DB14" s="639"/>
      <c r="DC14" s="639"/>
      <c r="DD14" s="592" t="s">
        <v>221</v>
      </c>
      <c r="DE14" s="587"/>
      <c r="DF14" s="587"/>
      <c r="DG14" s="587"/>
      <c r="DH14" s="587"/>
      <c r="DI14" s="587"/>
      <c r="DJ14" s="587"/>
      <c r="DK14" s="587"/>
      <c r="DL14" s="587"/>
      <c r="DM14" s="587"/>
      <c r="DN14" s="587"/>
      <c r="DO14" s="587"/>
      <c r="DP14" s="588"/>
      <c r="DQ14" s="592">
        <v>524366</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11427</v>
      </c>
      <c r="S15" s="587"/>
      <c r="T15" s="587"/>
      <c r="U15" s="587"/>
      <c r="V15" s="587"/>
      <c r="W15" s="587"/>
      <c r="X15" s="587"/>
      <c r="Y15" s="588"/>
      <c r="Z15" s="639">
        <v>0.1</v>
      </c>
      <c r="AA15" s="639"/>
      <c r="AB15" s="639"/>
      <c r="AC15" s="639"/>
      <c r="AD15" s="640">
        <v>11427</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214519</v>
      </c>
      <c r="BH15" s="587"/>
      <c r="BI15" s="587"/>
      <c r="BJ15" s="587"/>
      <c r="BK15" s="587"/>
      <c r="BL15" s="587"/>
      <c r="BM15" s="587"/>
      <c r="BN15" s="588"/>
      <c r="BO15" s="639">
        <v>7.4</v>
      </c>
      <c r="BP15" s="639"/>
      <c r="BQ15" s="639"/>
      <c r="BR15" s="639"/>
      <c r="BS15" s="592" t="s">
        <v>221</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2301398</v>
      </c>
      <c r="CS15" s="587"/>
      <c r="CT15" s="587"/>
      <c r="CU15" s="587"/>
      <c r="CV15" s="587"/>
      <c r="CW15" s="587"/>
      <c r="CX15" s="587"/>
      <c r="CY15" s="588"/>
      <c r="CZ15" s="639">
        <v>11.2</v>
      </c>
      <c r="DA15" s="639"/>
      <c r="DB15" s="639"/>
      <c r="DC15" s="639"/>
      <c r="DD15" s="592">
        <v>756501</v>
      </c>
      <c r="DE15" s="587"/>
      <c r="DF15" s="587"/>
      <c r="DG15" s="587"/>
      <c r="DH15" s="587"/>
      <c r="DI15" s="587"/>
      <c r="DJ15" s="587"/>
      <c r="DK15" s="587"/>
      <c r="DL15" s="587"/>
      <c r="DM15" s="587"/>
      <c r="DN15" s="587"/>
      <c r="DO15" s="587"/>
      <c r="DP15" s="588"/>
      <c r="DQ15" s="592">
        <v>1275987</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7609161</v>
      </c>
      <c r="S16" s="587"/>
      <c r="T16" s="587"/>
      <c r="U16" s="587"/>
      <c r="V16" s="587"/>
      <c r="W16" s="587"/>
      <c r="X16" s="587"/>
      <c r="Y16" s="588"/>
      <c r="Z16" s="639">
        <v>34.799999999999997</v>
      </c>
      <c r="AA16" s="639"/>
      <c r="AB16" s="639"/>
      <c r="AC16" s="639"/>
      <c r="AD16" s="640">
        <v>6832142</v>
      </c>
      <c r="AE16" s="640"/>
      <c r="AF16" s="640"/>
      <c r="AG16" s="640"/>
      <c r="AH16" s="640"/>
      <c r="AI16" s="640"/>
      <c r="AJ16" s="640"/>
      <c r="AK16" s="640"/>
      <c r="AL16" s="609">
        <v>65.7</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v>31</v>
      </c>
      <c r="BH16" s="587"/>
      <c r="BI16" s="587"/>
      <c r="BJ16" s="587"/>
      <c r="BK16" s="587"/>
      <c r="BL16" s="587"/>
      <c r="BM16" s="587"/>
      <c r="BN16" s="588"/>
      <c r="BO16" s="639">
        <v>0</v>
      </c>
      <c r="BP16" s="639"/>
      <c r="BQ16" s="639"/>
      <c r="BR16" s="639"/>
      <c r="BS16" s="592" t="s">
        <v>221</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221</v>
      </c>
      <c r="CS16" s="587"/>
      <c r="CT16" s="587"/>
      <c r="CU16" s="587"/>
      <c r="CV16" s="587"/>
      <c r="CW16" s="587"/>
      <c r="CX16" s="587"/>
      <c r="CY16" s="588"/>
      <c r="CZ16" s="639" t="s">
        <v>221</v>
      </c>
      <c r="DA16" s="639"/>
      <c r="DB16" s="639"/>
      <c r="DC16" s="639"/>
      <c r="DD16" s="592" t="s">
        <v>221</v>
      </c>
      <c r="DE16" s="587"/>
      <c r="DF16" s="587"/>
      <c r="DG16" s="587"/>
      <c r="DH16" s="587"/>
      <c r="DI16" s="587"/>
      <c r="DJ16" s="587"/>
      <c r="DK16" s="587"/>
      <c r="DL16" s="587"/>
      <c r="DM16" s="587"/>
      <c r="DN16" s="587"/>
      <c r="DO16" s="587"/>
      <c r="DP16" s="588"/>
      <c r="DQ16" s="592" t="s">
        <v>221</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6832142</v>
      </c>
      <c r="S17" s="587"/>
      <c r="T17" s="587"/>
      <c r="U17" s="587"/>
      <c r="V17" s="587"/>
      <c r="W17" s="587"/>
      <c r="X17" s="587"/>
      <c r="Y17" s="588"/>
      <c r="Z17" s="639">
        <v>31.3</v>
      </c>
      <c r="AA17" s="639"/>
      <c r="AB17" s="639"/>
      <c r="AC17" s="639"/>
      <c r="AD17" s="640">
        <v>6832142</v>
      </c>
      <c r="AE17" s="640"/>
      <c r="AF17" s="640"/>
      <c r="AG17" s="640"/>
      <c r="AH17" s="640"/>
      <c r="AI17" s="640"/>
      <c r="AJ17" s="640"/>
      <c r="AK17" s="640"/>
      <c r="AL17" s="609">
        <v>65.7</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1932476</v>
      </c>
      <c r="CS17" s="587"/>
      <c r="CT17" s="587"/>
      <c r="CU17" s="587"/>
      <c r="CV17" s="587"/>
      <c r="CW17" s="587"/>
      <c r="CX17" s="587"/>
      <c r="CY17" s="588"/>
      <c r="CZ17" s="639">
        <v>9.4</v>
      </c>
      <c r="DA17" s="639"/>
      <c r="DB17" s="639"/>
      <c r="DC17" s="639"/>
      <c r="DD17" s="592" t="s">
        <v>221</v>
      </c>
      <c r="DE17" s="587"/>
      <c r="DF17" s="587"/>
      <c r="DG17" s="587"/>
      <c r="DH17" s="587"/>
      <c r="DI17" s="587"/>
      <c r="DJ17" s="587"/>
      <c r="DK17" s="587"/>
      <c r="DL17" s="587"/>
      <c r="DM17" s="587"/>
      <c r="DN17" s="587"/>
      <c r="DO17" s="587"/>
      <c r="DP17" s="588"/>
      <c r="DQ17" s="592">
        <v>1918651</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777019</v>
      </c>
      <c r="S18" s="587"/>
      <c r="T18" s="587"/>
      <c r="U18" s="587"/>
      <c r="V18" s="587"/>
      <c r="W18" s="587"/>
      <c r="X18" s="587"/>
      <c r="Y18" s="588"/>
      <c r="Z18" s="639">
        <v>3.6</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221</v>
      </c>
      <c r="CS18" s="587"/>
      <c r="CT18" s="587"/>
      <c r="CU18" s="587"/>
      <c r="CV18" s="587"/>
      <c r="CW18" s="587"/>
      <c r="CX18" s="587"/>
      <c r="CY18" s="588"/>
      <c r="CZ18" s="639" t="s">
        <v>221</v>
      </c>
      <c r="DA18" s="639"/>
      <c r="DB18" s="639"/>
      <c r="DC18" s="639"/>
      <c r="DD18" s="592" t="s">
        <v>221</v>
      </c>
      <c r="DE18" s="587"/>
      <c r="DF18" s="587"/>
      <c r="DG18" s="587"/>
      <c r="DH18" s="587"/>
      <c r="DI18" s="587"/>
      <c r="DJ18" s="587"/>
      <c r="DK18" s="587"/>
      <c r="DL18" s="587"/>
      <c r="DM18" s="587"/>
      <c r="DN18" s="587"/>
      <c r="DO18" s="587"/>
      <c r="DP18" s="588"/>
      <c r="DQ18" s="592" t="s">
        <v>221</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t="s">
        <v>221</v>
      </c>
      <c r="S19" s="587"/>
      <c r="T19" s="587"/>
      <c r="U19" s="587"/>
      <c r="V19" s="587"/>
      <c r="W19" s="587"/>
      <c r="X19" s="587"/>
      <c r="Y19" s="588"/>
      <c r="Z19" s="639" t="s">
        <v>221</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8782</v>
      </c>
      <c r="BH19" s="587"/>
      <c r="BI19" s="587"/>
      <c r="BJ19" s="587"/>
      <c r="BK19" s="587"/>
      <c r="BL19" s="587"/>
      <c r="BM19" s="587"/>
      <c r="BN19" s="588"/>
      <c r="BO19" s="639">
        <v>0.3</v>
      </c>
      <c r="BP19" s="639"/>
      <c r="BQ19" s="639"/>
      <c r="BR19" s="639"/>
      <c r="BS19" s="592" t="s">
        <v>221</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11013379</v>
      </c>
      <c r="S20" s="587"/>
      <c r="T20" s="587"/>
      <c r="U20" s="587"/>
      <c r="V20" s="587"/>
      <c r="W20" s="587"/>
      <c r="X20" s="587"/>
      <c r="Y20" s="588"/>
      <c r="Z20" s="639">
        <v>50.4</v>
      </c>
      <c r="AA20" s="639"/>
      <c r="AB20" s="639"/>
      <c r="AC20" s="639"/>
      <c r="AD20" s="640">
        <v>10236360</v>
      </c>
      <c r="AE20" s="640"/>
      <c r="AF20" s="640"/>
      <c r="AG20" s="640"/>
      <c r="AH20" s="640"/>
      <c r="AI20" s="640"/>
      <c r="AJ20" s="640"/>
      <c r="AK20" s="640"/>
      <c r="AL20" s="609">
        <v>98.4</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8782</v>
      </c>
      <c r="BH20" s="587"/>
      <c r="BI20" s="587"/>
      <c r="BJ20" s="587"/>
      <c r="BK20" s="587"/>
      <c r="BL20" s="587"/>
      <c r="BM20" s="587"/>
      <c r="BN20" s="588"/>
      <c r="BO20" s="639">
        <v>0.3</v>
      </c>
      <c r="BP20" s="639"/>
      <c r="BQ20" s="639"/>
      <c r="BR20" s="639"/>
      <c r="BS20" s="592" t="s">
        <v>221</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20638108</v>
      </c>
      <c r="CS20" s="587"/>
      <c r="CT20" s="587"/>
      <c r="CU20" s="587"/>
      <c r="CV20" s="587"/>
      <c r="CW20" s="587"/>
      <c r="CX20" s="587"/>
      <c r="CY20" s="588"/>
      <c r="CZ20" s="639">
        <v>100</v>
      </c>
      <c r="DA20" s="639"/>
      <c r="DB20" s="639"/>
      <c r="DC20" s="639"/>
      <c r="DD20" s="592">
        <v>3514617</v>
      </c>
      <c r="DE20" s="587"/>
      <c r="DF20" s="587"/>
      <c r="DG20" s="587"/>
      <c r="DH20" s="587"/>
      <c r="DI20" s="587"/>
      <c r="DJ20" s="587"/>
      <c r="DK20" s="587"/>
      <c r="DL20" s="587"/>
      <c r="DM20" s="587"/>
      <c r="DN20" s="587"/>
      <c r="DO20" s="587"/>
      <c r="DP20" s="588"/>
      <c r="DQ20" s="592">
        <v>12385863</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3606</v>
      </c>
      <c r="S21" s="587"/>
      <c r="T21" s="587"/>
      <c r="U21" s="587"/>
      <c r="V21" s="587"/>
      <c r="W21" s="587"/>
      <c r="X21" s="587"/>
      <c r="Y21" s="588"/>
      <c r="Z21" s="639">
        <v>0</v>
      </c>
      <c r="AA21" s="639"/>
      <c r="AB21" s="639"/>
      <c r="AC21" s="639"/>
      <c r="AD21" s="640">
        <v>3606</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8782</v>
      </c>
      <c r="BH21" s="587"/>
      <c r="BI21" s="587"/>
      <c r="BJ21" s="587"/>
      <c r="BK21" s="587"/>
      <c r="BL21" s="587"/>
      <c r="BM21" s="587"/>
      <c r="BN21" s="588"/>
      <c r="BO21" s="639">
        <v>0.3</v>
      </c>
      <c r="BP21" s="639"/>
      <c r="BQ21" s="639"/>
      <c r="BR21" s="639"/>
      <c r="BS21" s="592" t="s">
        <v>221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301758</v>
      </c>
      <c r="S22" s="587"/>
      <c r="T22" s="587"/>
      <c r="U22" s="587"/>
      <c r="V22" s="587"/>
      <c r="W22" s="587"/>
      <c r="X22" s="587"/>
      <c r="Y22" s="588"/>
      <c r="Z22" s="639">
        <v>1.4</v>
      </c>
      <c r="AA22" s="639"/>
      <c r="AB22" s="639"/>
      <c r="AC22" s="639"/>
      <c r="AD22" s="640" t="s">
        <v>221</v>
      </c>
      <c r="AE22" s="640"/>
      <c r="AF22" s="640"/>
      <c r="AG22" s="640"/>
      <c r="AH22" s="640"/>
      <c r="AI22" s="640"/>
      <c r="AJ22" s="640"/>
      <c r="AK22" s="640"/>
      <c r="AL22" s="609" t="s">
        <v>221</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232533</v>
      </c>
      <c r="S23" s="587"/>
      <c r="T23" s="587"/>
      <c r="U23" s="587"/>
      <c r="V23" s="587"/>
      <c r="W23" s="587"/>
      <c r="X23" s="587"/>
      <c r="Y23" s="588"/>
      <c r="Z23" s="639">
        <v>1.1000000000000001</v>
      </c>
      <c r="AA23" s="639"/>
      <c r="AB23" s="639"/>
      <c r="AC23" s="639"/>
      <c r="AD23" s="640" t="s">
        <v>221</v>
      </c>
      <c r="AE23" s="640"/>
      <c r="AF23" s="640"/>
      <c r="AG23" s="640"/>
      <c r="AH23" s="640"/>
      <c r="AI23" s="640"/>
      <c r="AJ23" s="640"/>
      <c r="AK23" s="640"/>
      <c r="AL23" s="609" t="s">
        <v>221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221</v>
      </c>
      <c r="BH23" s="587"/>
      <c r="BI23" s="587"/>
      <c r="BJ23" s="587"/>
      <c r="BK23" s="587"/>
      <c r="BL23" s="587"/>
      <c r="BM23" s="587"/>
      <c r="BN23" s="588"/>
      <c r="BO23" s="639" t="s">
        <v>221</v>
      </c>
      <c r="BP23" s="639"/>
      <c r="BQ23" s="639"/>
      <c r="BR23" s="639"/>
      <c r="BS23" s="592" t="s">
        <v>221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66933</v>
      </c>
      <c r="S24" s="587"/>
      <c r="T24" s="587"/>
      <c r="U24" s="587"/>
      <c r="V24" s="587"/>
      <c r="W24" s="587"/>
      <c r="X24" s="587"/>
      <c r="Y24" s="588"/>
      <c r="Z24" s="639">
        <v>0.3</v>
      </c>
      <c r="AA24" s="639"/>
      <c r="AB24" s="639"/>
      <c r="AC24" s="639"/>
      <c r="AD24" s="640" t="s">
        <v>221</v>
      </c>
      <c r="AE24" s="640"/>
      <c r="AF24" s="640"/>
      <c r="AG24" s="640"/>
      <c r="AH24" s="640"/>
      <c r="AI24" s="640"/>
      <c r="AJ24" s="640"/>
      <c r="AK24" s="640"/>
      <c r="AL24" s="609" t="s">
        <v>221</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8569917</v>
      </c>
      <c r="CS24" s="637"/>
      <c r="CT24" s="637"/>
      <c r="CU24" s="637"/>
      <c r="CV24" s="637"/>
      <c r="CW24" s="637"/>
      <c r="CX24" s="637"/>
      <c r="CY24" s="684"/>
      <c r="CZ24" s="688">
        <v>41.5</v>
      </c>
      <c r="DA24" s="689"/>
      <c r="DB24" s="689"/>
      <c r="DC24" s="690"/>
      <c r="DD24" s="683">
        <v>5481928</v>
      </c>
      <c r="DE24" s="637"/>
      <c r="DF24" s="637"/>
      <c r="DG24" s="637"/>
      <c r="DH24" s="637"/>
      <c r="DI24" s="637"/>
      <c r="DJ24" s="637"/>
      <c r="DK24" s="684"/>
      <c r="DL24" s="683">
        <v>5278376</v>
      </c>
      <c r="DM24" s="637"/>
      <c r="DN24" s="637"/>
      <c r="DO24" s="637"/>
      <c r="DP24" s="637"/>
      <c r="DQ24" s="637"/>
      <c r="DR24" s="637"/>
      <c r="DS24" s="637"/>
      <c r="DT24" s="637"/>
      <c r="DU24" s="637"/>
      <c r="DV24" s="684"/>
      <c r="DW24" s="685">
        <v>48.2</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2423117</v>
      </c>
      <c r="S25" s="587"/>
      <c r="T25" s="587"/>
      <c r="U25" s="587"/>
      <c r="V25" s="587"/>
      <c r="W25" s="587"/>
      <c r="X25" s="587"/>
      <c r="Y25" s="588"/>
      <c r="Z25" s="639">
        <v>11.1</v>
      </c>
      <c r="AA25" s="639"/>
      <c r="AB25" s="639"/>
      <c r="AC25" s="639"/>
      <c r="AD25" s="640" t="s">
        <v>221</v>
      </c>
      <c r="AE25" s="640"/>
      <c r="AF25" s="640"/>
      <c r="AG25" s="640"/>
      <c r="AH25" s="640"/>
      <c r="AI25" s="640"/>
      <c r="AJ25" s="640"/>
      <c r="AK25" s="640"/>
      <c r="AL25" s="609" t="s">
        <v>221</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2636286</v>
      </c>
      <c r="CS25" s="605"/>
      <c r="CT25" s="605"/>
      <c r="CU25" s="605"/>
      <c r="CV25" s="605"/>
      <c r="CW25" s="605"/>
      <c r="CX25" s="605"/>
      <c r="CY25" s="606"/>
      <c r="CZ25" s="589">
        <v>12.8</v>
      </c>
      <c r="DA25" s="607"/>
      <c r="DB25" s="607"/>
      <c r="DC25" s="608"/>
      <c r="DD25" s="592">
        <v>2476736</v>
      </c>
      <c r="DE25" s="605"/>
      <c r="DF25" s="605"/>
      <c r="DG25" s="605"/>
      <c r="DH25" s="605"/>
      <c r="DI25" s="605"/>
      <c r="DJ25" s="605"/>
      <c r="DK25" s="606"/>
      <c r="DL25" s="592">
        <v>2436302</v>
      </c>
      <c r="DM25" s="605"/>
      <c r="DN25" s="605"/>
      <c r="DO25" s="605"/>
      <c r="DP25" s="605"/>
      <c r="DQ25" s="605"/>
      <c r="DR25" s="605"/>
      <c r="DS25" s="605"/>
      <c r="DT25" s="605"/>
      <c r="DU25" s="605"/>
      <c r="DV25" s="606"/>
      <c r="DW25" s="609">
        <v>22.2</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v>13655</v>
      </c>
      <c r="S26" s="587"/>
      <c r="T26" s="587"/>
      <c r="U26" s="587"/>
      <c r="V26" s="587"/>
      <c r="W26" s="587"/>
      <c r="X26" s="587"/>
      <c r="Y26" s="588"/>
      <c r="Z26" s="639">
        <v>0.1</v>
      </c>
      <c r="AA26" s="639"/>
      <c r="AB26" s="639"/>
      <c r="AC26" s="639"/>
      <c r="AD26" s="640">
        <v>13655</v>
      </c>
      <c r="AE26" s="640"/>
      <c r="AF26" s="640"/>
      <c r="AG26" s="640"/>
      <c r="AH26" s="640"/>
      <c r="AI26" s="640"/>
      <c r="AJ26" s="640"/>
      <c r="AK26" s="640"/>
      <c r="AL26" s="609">
        <v>0.1</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1461982</v>
      </c>
      <c r="CS26" s="587"/>
      <c r="CT26" s="587"/>
      <c r="CU26" s="587"/>
      <c r="CV26" s="587"/>
      <c r="CW26" s="587"/>
      <c r="CX26" s="587"/>
      <c r="CY26" s="588"/>
      <c r="CZ26" s="589">
        <v>7.1</v>
      </c>
      <c r="DA26" s="607"/>
      <c r="DB26" s="607"/>
      <c r="DC26" s="608"/>
      <c r="DD26" s="592">
        <v>1332045</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3420500</v>
      </c>
      <c r="S27" s="587"/>
      <c r="T27" s="587"/>
      <c r="U27" s="587"/>
      <c r="V27" s="587"/>
      <c r="W27" s="587"/>
      <c r="X27" s="587"/>
      <c r="Y27" s="588"/>
      <c r="Z27" s="639">
        <v>15.7</v>
      </c>
      <c r="AA27" s="639"/>
      <c r="AB27" s="639"/>
      <c r="AC27" s="639"/>
      <c r="AD27" s="640" t="s">
        <v>221</v>
      </c>
      <c r="AE27" s="640"/>
      <c r="AF27" s="640"/>
      <c r="AG27" s="640"/>
      <c r="AH27" s="640"/>
      <c r="AI27" s="640"/>
      <c r="AJ27" s="640"/>
      <c r="AK27" s="640"/>
      <c r="AL27" s="609" t="s">
        <v>221</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2918062</v>
      </c>
      <c r="BH27" s="587"/>
      <c r="BI27" s="587"/>
      <c r="BJ27" s="587"/>
      <c r="BK27" s="587"/>
      <c r="BL27" s="587"/>
      <c r="BM27" s="587"/>
      <c r="BN27" s="588"/>
      <c r="BO27" s="639">
        <v>100</v>
      </c>
      <c r="BP27" s="639"/>
      <c r="BQ27" s="639"/>
      <c r="BR27" s="639"/>
      <c r="BS27" s="592" t="s">
        <v>221</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4001155</v>
      </c>
      <c r="CS27" s="605"/>
      <c r="CT27" s="605"/>
      <c r="CU27" s="605"/>
      <c r="CV27" s="605"/>
      <c r="CW27" s="605"/>
      <c r="CX27" s="605"/>
      <c r="CY27" s="606"/>
      <c r="CZ27" s="589">
        <v>19.399999999999999</v>
      </c>
      <c r="DA27" s="607"/>
      <c r="DB27" s="607"/>
      <c r="DC27" s="608"/>
      <c r="DD27" s="592">
        <v>1086541</v>
      </c>
      <c r="DE27" s="605"/>
      <c r="DF27" s="605"/>
      <c r="DG27" s="605"/>
      <c r="DH27" s="605"/>
      <c r="DI27" s="605"/>
      <c r="DJ27" s="605"/>
      <c r="DK27" s="606"/>
      <c r="DL27" s="592">
        <v>1079568</v>
      </c>
      <c r="DM27" s="605"/>
      <c r="DN27" s="605"/>
      <c r="DO27" s="605"/>
      <c r="DP27" s="605"/>
      <c r="DQ27" s="605"/>
      <c r="DR27" s="605"/>
      <c r="DS27" s="605"/>
      <c r="DT27" s="605"/>
      <c r="DU27" s="605"/>
      <c r="DV27" s="606"/>
      <c r="DW27" s="609">
        <v>9.9</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82364</v>
      </c>
      <c r="S28" s="587"/>
      <c r="T28" s="587"/>
      <c r="U28" s="587"/>
      <c r="V28" s="587"/>
      <c r="W28" s="587"/>
      <c r="X28" s="587"/>
      <c r="Y28" s="588"/>
      <c r="Z28" s="639">
        <v>0.4</v>
      </c>
      <c r="AA28" s="639"/>
      <c r="AB28" s="639"/>
      <c r="AC28" s="639"/>
      <c r="AD28" s="640">
        <v>49622</v>
      </c>
      <c r="AE28" s="640"/>
      <c r="AF28" s="640"/>
      <c r="AG28" s="640"/>
      <c r="AH28" s="640"/>
      <c r="AI28" s="640"/>
      <c r="AJ28" s="640"/>
      <c r="AK28" s="640"/>
      <c r="AL28" s="609">
        <v>0.5</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1932476</v>
      </c>
      <c r="CS28" s="587"/>
      <c r="CT28" s="587"/>
      <c r="CU28" s="587"/>
      <c r="CV28" s="587"/>
      <c r="CW28" s="587"/>
      <c r="CX28" s="587"/>
      <c r="CY28" s="588"/>
      <c r="CZ28" s="589">
        <v>9.4</v>
      </c>
      <c r="DA28" s="607"/>
      <c r="DB28" s="607"/>
      <c r="DC28" s="608"/>
      <c r="DD28" s="592">
        <v>1918651</v>
      </c>
      <c r="DE28" s="587"/>
      <c r="DF28" s="587"/>
      <c r="DG28" s="587"/>
      <c r="DH28" s="587"/>
      <c r="DI28" s="587"/>
      <c r="DJ28" s="587"/>
      <c r="DK28" s="588"/>
      <c r="DL28" s="592">
        <v>1762506</v>
      </c>
      <c r="DM28" s="587"/>
      <c r="DN28" s="587"/>
      <c r="DO28" s="587"/>
      <c r="DP28" s="587"/>
      <c r="DQ28" s="587"/>
      <c r="DR28" s="587"/>
      <c r="DS28" s="587"/>
      <c r="DT28" s="587"/>
      <c r="DU28" s="587"/>
      <c r="DV28" s="588"/>
      <c r="DW28" s="609">
        <v>16.100000000000001</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6539</v>
      </c>
      <c r="S29" s="587"/>
      <c r="T29" s="587"/>
      <c r="U29" s="587"/>
      <c r="V29" s="587"/>
      <c r="W29" s="587"/>
      <c r="X29" s="587"/>
      <c r="Y29" s="588"/>
      <c r="Z29" s="639">
        <v>0</v>
      </c>
      <c r="AA29" s="639"/>
      <c r="AB29" s="639"/>
      <c r="AC29" s="639"/>
      <c r="AD29" s="640" t="s">
        <v>221</v>
      </c>
      <c r="AE29" s="640"/>
      <c r="AF29" s="640"/>
      <c r="AG29" s="640"/>
      <c r="AH29" s="640"/>
      <c r="AI29" s="640"/>
      <c r="AJ29" s="640"/>
      <c r="AK29" s="640"/>
      <c r="AL29" s="609" t="s">
        <v>221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1932473</v>
      </c>
      <c r="CS29" s="605"/>
      <c r="CT29" s="605"/>
      <c r="CU29" s="605"/>
      <c r="CV29" s="605"/>
      <c r="CW29" s="605"/>
      <c r="CX29" s="605"/>
      <c r="CY29" s="606"/>
      <c r="CZ29" s="589">
        <v>9.4</v>
      </c>
      <c r="DA29" s="607"/>
      <c r="DB29" s="607"/>
      <c r="DC29" s="608"/>
      <c r="DD29" s="592">
        <v>1918648</v>
      </c>
      <c r="DE29" s="605"/>
      <c r="DF29" s="605"/>
      <c r="DG29" s="605"/>
      <c r="DH29" s="605"/>
      <c r="DI29" s="605"/>
      <c r="DJ29" s="605"/>
      <c r="DK29" s="606"/>
      <c r="DL29" s="592">
        <v>1762503</v>
      </c>
      <c r="DM29" s="605"/>
      <c r="DN29" s="605"/>
      <c r="DO29" s="605"/>
      <c r="DP29" s="605"/>
      <c r="DQ29" s="605"/>
      <c r="DR29" s="605"/>
      <c r="DS29" s="605"/>
      <c r="DT29" s="605"/>
      <c r="DU29" s="605"/>
      <c r="DV29" s="606"/>
      <c r="DW29" s="609">
        <v>16.100000000000001</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706399</v>
      </c>
      <c r="S30" s="587"/>
      <c r="T30" s="587"/>
      <c r="U30" s="587"/>
      <c r="V30" s="587"/>
      <c r="W30" s="587"/>
      <c r="X30" s="587"/>
      <c r="Y30" s="588"/>
      <c r="Z30" s="639">
        <v>3.2</v>
      </c>
      <c r="AA30" s="639"/>
      <c r="AB30" s="639"/>
      <c r="AC30" s="639"/>
      <c r="AD30" s="640" t="s">
        <v>221</v>
      </c>
      <c r="AE30" s="640"/>
      <c r="AF30" s="640"/>
      <c r="AG30" s="640"/>
      <c r="AH30" s="640"/>
      <c r="AI30" s="640"/>
      <c r="AJ30" s="640"/>
      <c r="AK30" s="640"/>
      <c r="AL30" s="609" t="s">
        <v>221</v>
      </c>
      <c r="AM30" s="641"/>
      <c r="AN30" s="641"/>
      <c r="AO30" s="642"/>
      <c r="AP30" s="664" t="s">
        <v>291</v>
      </c>
      <c r="AQ30" s="665"/>
      <c r="AR30" s="665"/>
      <c r="AS30" s="665"/>
      <c r="AT30" s="670" t="s">
        <v>292</v>
      </c>
      <c r="AU30" s="182"/>
      <c r="AV30" s="182"/>
      <c r="AW30" s="182"/>
      <c r="AX30" s="673" t="s">
        <v>170</v>
      </c>
      <c r="AY30" s="674"/>
      <c r="AZ30" s="674"/>
      <c r="BA30" s="674"/>
      <c r="BB30" s="674"/>
      <c r="BC30" s="674"/>
      <c r="BD30" s="674"/>
      <c r="BE30" s="674"/>
      <c r="BF30" s="675"/>
      <c r="BG30" s="652">
        <v>97.7</v>
      </c>
      <c r="BH30" s="653"/>
      <c r="BI30" s="653"/>
      <c r="BJ30" s="653"/>
      <c r="BK30" s="653"/>
      <c r="BL30" s="653"/>
      <c r="BM30" s="654">
        <v>93.1</v>
      </c>
      <c r="BN30" s="653"/>
      <c r="BO30" s="653"/>
      <c r="BP30" s="653"/>
      <c r="BQ30" s="655"/>
      <c r="BR30" s="652">
        <v>97.7</v>
      </c>
      <c r="BS30" s="653"/>
      <c r="BT30" s="653"/>
      <c r="BU30" s="653"/>
      <c r="BV30" s="653"/>
      <c r="BW30" s="653"/>
      <c r="BX30" s="654">
        <v>92.3</v>
      </c>
      <c r="BY30" s="653"/>
      <c r="BZ30" s="653"/>
      <c r="CA30" s="653"/>
      <c r="CB30" s="655"/>
      <c r="CD30" s="658"/>
      <c r="CE30" s="659"/>
      <c r="CF30" s="623" t="s">
        <v>293</v>
      </c>
      <c r="CG30" s="620"/>
      <c r="CH30" s="620"/>
      <c r="CI30" s="620"/>
      <c r="CJ30" s="620"/>
      <c r="CK30" s="620"/>
      <c r="CL30" s="620"/>
      <c r="CM30" s="620"/>
      <c r="CN30" s="620"/>
      <c r="CO30" s="620"/>
      <c r="CP30" s="620"/>
      <c r="CQ30" s="621"/>
      <c r="CR30" s="586">
        <v>1662740</v>
      </c>
      <c r="CS30" s="587"/>
      <c r="CT30" s="587"/>
      <c r="CU30" s="587"/>
      <c r="CV30" s="587"/>
      <c r="CW30" s="587"/>
      <c r="CX30" s="587"/>
      <c r="CY30" s="588"/>
      <c r="CZ30" s="589">
        <v>8.1</v>
      </c>
      <c r="DA30" s="607"/>
      <c r="DB30" s="607"/>
      <c r="DC30" s="608"/>
      <c r="DD30" s="592">
        <v>1648915</v>
      </c>
      <c r="DE30" s="587"/>
      <c r="DF30" s="587"/>
      <c r="DG30" s="587"/>
      <c r="DH30" s="587"/>
      <c r="DI30" s="587"/>
      <c r="DJ30" s="587"/>
      <c r="DK30" s="588"/>
      <c r="DL30" s="592">
        <v>1492770</v>
      </c>
      <c r="DM30" s="587"/>
      <c r="DN30" s="587"/>
      <c r="DO30" s="587"/>
      <c r="DP30" s="587"/>
      <c r="DQ30" s="587"/>
      <c r="DR30" s="587"/>
      <c r="DS30" s="587"/>
      <c r="DT30" s="587"/>
      <c r="DU30" s="587"/>
      <c r="DV30" s="588"/>
      <c r="DW30" s="609">
        <v>13.6</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1125859</v>
      </c>
      <c r="S31" s="587"/>
      <c r="T31" s="587"/>
      <c r="U31" s="587"/>
      <c r="V31" s="587"/>
      <c r="W31" s="587"/>
      <c r="X31" s="587"/>
      <c r="Y31" s="588"/>
      <c r="Z31" s="639">
        <v>5.2</v>
      </c>
      <c r="AA31" s="639"/>
      <c r="AB31" s="639"/>
      <c r="AC31" s="639"/>
      <c r="AD31" s="640" t="s">
        <v>221</v>
      </c>
      <c r="AE31" s="640"/>
      <c r="AF31" s="640"/>
      <c r="AG31" s="640"/>
      <c r="AH31" s="640"/>
      <c r="AI31" s="640"/>
      <c r="AJ31" s="640"/>
      <c r="AK31" s="640"/>
      <c r="AL31" s="609" t="s">
        <v>221</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98.5</v>
      </c>
      <c r="BH31" s="605"/>
      <c r="BI31" s="605"/>
      <c r="BJ31" s="605"/>
      <c r="BK31" s="605"/>
      <c r="BL31" s="605"/>
      <c r="BM31" s="641">
        <v>95</v>
      </c>
      <c r="BN31" s="651"/>
      <c r="BO31" s="651"/>
      <c r="BP31" s="651"/>
      <c r="BQ31" s="615"/>
      <c r="BR31" s="650">
        <v>98.3</v>
      </c>
      <c r="BS31" s="605"/>
      <c r="BT31" s="605"/>
      <c r="BU31" s="605"/>
      <c r="BV31" s="605"/>
      <c r="BW31" s="605"/>
      <c r="BX31" s="641">
        <v>94.2</v>
      </c>
      <c r="BY31" s="651"/>
      <c r="BZ31" s="651"/>
      <c r="CA31" s="651"/>
      <c r="CB31" s="615"/>
      <c r="CD31" s="658"/>
      <c r="CE31" s="659"/>
      <c r="CF31" s="623" t="s">
        <v>297</v>
      </c>
      <c r="CG31" s="620"/>
      <c r="CH31" s="620"/>
      <c r="CI31" s="620"/>
      <c r="CJ31" s="620"/>
      <c r="CK31" s="620"/>
      <c r="CL31" s="620"/>
      <c r="CM31" s="620"/>
      <c r="CN31" s="620"/>
      <c r="CO31" s="620"/>
      <c r="CP31" s="620"/>
      <c r="CQ31" s="621"/>
      <c r="CR31" s="586">
        <v>269733</v>
      </c>
      <c r="CS31" s="605"/>
      <c r="CT31" s="605"/>
      <c r="CU31" s="605"/>
      <c r="CV31" s="605"/>
      <c r="CW31" s="605"/>
      <c r="CX31" s="605"/>
      <c r="CY31" s="606"/>
      <c r="CZ31" s="589">
        <v>1.3</v>
      </c>
      <c r="DA31" s="607"/>
      <c r="DB31" s="607"/>
      <c r="DC31" s="608"/>
      <c r="DD31" s="592">
        <v>269733</v>
      </c>
      <c r="DE31" s="605"/>
      <c r="DF31" s="605"/>
      <c r="DG31" s="605"/>
      <c r="DH31" s="605"/>
      <c r="DI31" s="605"/>
      <c r="DJ31" s="605"/>
      <c r="DK31" s="606"/>
      <c r="DL31" s="592">
        <v>269733</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441019</v>
      </c>
      <c r="S32" s="587"/>
      <c r="T32" s="587"/>
      <c r="U32" s="587"/>
      <c r="V32" s="587"/>
      <c r="W32" s="587"/>
      <c r="X32" s="587"/>
      <c r="Y32" s="588"/>
      <c r="Z32" s="639">
        <v>2</v>
      </c>
      <c r="AA32" s="639"/>
      <c r="AB32" s="639"/>
      <c r="AC32" s="639"/>
      <c r="AD32" s="640">
        <v>101424</v>
      </c>
      <c r="AE32" s="640"/>
      <c r="AF32" s="640"/>
      <c r="AG32" s="640"/>
      <c r="AH32" s="640"/>
      <c r="AI32" s="640"/>
      <c r="AJ32" s="640"/>
      <c r="AK32" s="640"/>
      <c r="AL32" s="609">
        <v>1</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96.7</v>
      </c>
      <c r="BH32" s="571"/>
      <c r="BI32" s="571"/>
      <c r="BJ32" s="571"/>
      <c r="BK32" s="571"/>
      <c r="BL32" s="571"/>
      <c r="BM32" s="634">
        <v>90.7</v>
      </c>
      <c r="BN32" s="571"/>
      <c r="BO32" s="571"/>
      <c r="BP32" s="571"/>
      <c r="BQ32" s="628"/>
      <c r="BR32" s="649">
        <v>96.7</v>
      </c>
      <c r="BS32" s="571"/>
      <c r="BT32" s="571"/>
      <c r="BU32" s="571"/>
      <c r="BV32" s="571"/>
      <c r="BW32" s="571"/>
      <c r="BX32" s="634">
        <v>89.8</v>
      </c>
      <c r="BY32" s="571"/>
      <c r="BZ32" s="571"/>
      <c r="CA32" s="571"/>
      <c r="CB32" s="628"/>
      <c r="CD32" s="660"/>
      <c r="CE32" s="661"/>
      <c r="CF32" s="623" t="s">
        <v>300</v>
      </c>
      <c r="CG32" s="620"/>
      <c r="CH32" s="620"/>
      <c r="CI32" s="620"/>
      <c r="CJ32" s="620"/>
      <c r="CK32" s="620"/>
      <c r="CL32" s="620"/>
      <c r="CM32" s="620"/>
      <c r="CN32" s="620"/>
      <c r="CO32" s="620"/>
      <c r="CP32" s="620"/>
      <c r="CQ32" s="621"/>
      <c r="CR32" s="586">
        <v>3</v>
      </c>
      <c r="CS32" s="587"/>
      <c r="CT32" s="587"/>
      <c r="CU32" s="587"/>
      <c r="CV32" s="587"/>
      <c r="CW32" s="587"/>
      <c r="CX32" s="587"/>
      <c r="CY32" s="588"/>
      <c r="CZ32" s="589">
        <v>0</v>
      </c>
      <c r="DA32" s="607"/>
      <c r="DB32" s="607"/>
      <c r="DC32" s="608"/>
      <c r="DD32" s="592">
        <v>3</v>
      </c>
      <c r="DE32" s="587"/>
      <c r="DF32" s="587"/>
      <c r="DG32" s="587"/>
      <c r="DH32" s="587"/>
      <c r="DI32" s="587"/>
      <c r="DJ32" s="587"/>
      <c r="DK32" s="588"/>
      <c r="DL32" s="592">
        <v>3</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1997326</v>
      </c>
      <c r="S33" s="587"/>
      <c r="T33" s="587"/>
      <c r="U33" s="587"/>
      <c r="V33" s="587"/>
      <c r="W33" s="587"/>
      <c r="X33" s="587"/>
      <c r="Y33" s="588"/>
      <c r="Z33" s="639">
        <v>9.1</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8553574</v>
      </c>
      <c r="CS33" s="605"/>
      <c r="CT33" s="605"/>
      <c r="CU33" s="605"/>
      <c r="CV33" s="605"/>
      <c r="CW33" s="605"/>
      <c r="CX33" s="605"/>
      <c r="CY33" s="606"/>
      <c r="CZ33" s="589">
        <v>41.4</v>
      </c>
      <c r="DA33" s="607"/>
      <c r="DB33" s="607"/>
      <c r="DC33" s="608"/>
      <c r="DD33" s="592">
        <v>6352779</v>
      </c>
      <c r="DE33" s="605"/>
      <c r="DF33" s="605"/>
      <c r="DG33" s="605"/>
      <c r="DH33" s="605"/>
      <c r="DI33" s="605"/>
      <c r="DJ33" s="605"/>
      <c r="DK33" s="606"/>
      <c r="DL33" s="592">
        <v>3516964</v>
      </c>
      <c r="DM33" s="605"/>
      <c r="DN33" s="605"/>
      <c r="DO33" s="605"/>
      <c r="DP33" s="605"/>
      <c r="DQ33" s="605"/>
      <c r="DR33" s="605"/>
      <c r="DS33" s="605"/>
      <c r="DT33" s="605"/>
      <c r="DU33" s="605"/>
      <c r="DV33" s="606"/>
      <c r="DW33" s="609">
        <v>32.1</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2593718</v>
      </c>
      <c r="CS34" s="587"/>
      <c r="CT34" s="587"/>
      <c r="CU34" s="587"/>
      <c r="CV34" s="587"/>
      <c r="CW34" s="587"/>
      <c r="CX34" s="587"/>
      <c r="CY34" s="588"/>
      <c r="CZ34" s="589">
        <v>12.6</v>
      </c>
      <c r="DA34" s="607"/>
      <c r="DB34" s="607"/>
      <c r="DC34" s="608"/>
      <c r="DD34" s="592">
        <v>1609331</v>
      </c>
      <c r="DE34" s="587"/>
      <c r="DF34" s="587"/>
      <c r="DG34" s="587"/>
      <c r="DH34" s="587"/>
      <c r="DI34" s="587"/>
      <c r="DJ34" s="587"/>
      <c r="DK34" s="588"/>
      <c r="DL34" s="592">
        <v>1176075</v>
      </c>
      <c r="DM34" s="587"/>
      <c r="DN34" s="587"/>
      <c r="DO34" s="587"/>
      <c r="DP34" s="587"/>
      <c r="DQ34" s="587"/>
      <c r="DR34" s="587"/>
      <c r="DS34" s="587"/>
      <c r="DT34" s="587"/>
      <c r="DU34" s="587"/>
      <c r="DV34" s="588"/>
      <c r="DW34" s="609">
        <v>10.7</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549826</v>
      </c>
      <c r="S35" s="587"/>
      <c r="T35" s="587"/>
      <c r="U35" s="587"/>
      <c r="V35" s="587"/>
      <c r="W35" s="587"/>
      <c r="X35" s="587"/>
      <c r="Y35" s="588"/>
      <c r="Z35" s="639">
        <v>2.5</v>
      </c>
      <c r="AA35" s="639"/>
      <c r="AB35" s="639"/>
      <c r="AC35" s="639"/>
      <c r="AD35" s="640" t="s">
        <v>221</v>
      </c>
      <c r="AE35" s="640"/>
      <c r="AF35" s="640"/>
      <c r="AG35" s="640"/>
      <c r="AH35" s="640"/>
      <c r="AI35" s="640"/>
      <c r="AJ35" s="640"/>
      <c r="AK35" s="640"/>
      <c r="AL35" s="609" t="s">
        <v>221</v>
      </c>
      <c r="AM35" s="641"/>
      <c r="AN35" s="641"/>
      <c r="AO35" s="642"/>
      <c r="AP35" s="186"/>
      <c r="AQ35" s="643" t="s">
        <v>308</v>
      </c>
      <c r="AR35" s="644"/>
      <c r="AS35" s="644"/>
      <c r="AT35" s="644"/>
      <c r="AU35" s="644"/>
      <c r="AV35" s="644"/>
      <c r="AW35" s="644"/>
      <c r="AX35" s="644"/>
      <c r="AY35" s="645"/>
      <c r="AZ35" s="636">
        <v>1933815</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-481831</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29241</v>
      </c>
      <c r="CS35" s="605"/>
      <c r="CT35" s="605"/>
      <c r="CU35" s="605"/>
      <c r="CV35" s="605"/>
      <c r="CW35" s="605"/>
      <c r="CX35" s="605"/>
      <c r="CY35" s="606"/>
      <c r="CZ35" s="589">
        <v>0.1</v>
      </c>
      <c r="DA35" s="607"/>
      <c r="DB35" s="607"/>
      <c r="DC35" s="608"/>
      <c r="DD35" s="592">
        <v>11031</v>
      </c>
      <c r="DE35" s="605"/>
      <c r="DF35" s="605"/>
      <c r="DG35" s="605"/>
      <c r="DH35" s="605"/>
      <c r="DI35" s="605"/>
      <c r="DJ35" s="605"/>
      <c r="DK35" s="606"/>
      <c r="DL35" s="592">
        <v>10812</v>
      </c>
      <c r="DM35" s="605"/>
      <c r="DN35" s="605"/>
      <c r="DO35" s="605"/>
      <c r="DP35" s="605"/>
      <c r="DQ35" s="605"/>
      <c r="DR35" s="605"/>
      <c r="DS35" s="605"/>
      <c r="DT35" s="605"/>
      <c r="DU35" s="605"/>
      <c r="DV35" s="606"/>
      <c r="DW35" s="609">
        <v>0.1</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21834987</v>
      </c>
      <c r="S36" s="627"/>
      <c r="T36" s="627"/>
      <c r="U36" s="627"/>
      <c r="V36" s="627"/>
      <c r="W36" s="627"/>
      <c r="X36" s="627"/>
      <c r="Y36" s="630"/>
      <c r="Z36" s="631">
        <v>100</v>
      </c>
      <c r="AA36" s="631"/>
      <c r="AB36" s="631"/>
      <c r="AC36" s="631"/>
      <c r="AD36" s="632">
        <v>10404667</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369810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-617012</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1645778</v>
      </c>
      <c r="CS36" s="587"/>
      <c r="CT36" s="587"/>
      <c r="CU36" s="587"/>
      <c r="CV36" s="587"/>
      <c r="CW36" s="587"/>
      <c r="CX36" s="587"/>
      <c r="CY36" s="588"/>
      <c r="CZ36" s="589">
        <v>8</v>
      </c>
      <c r="DA36" s="607"/>
      <c r="DB36" s="607"/>
      <c r="DC36" s="608"/>
      <c r="DD36" s="592">
        <v>1242849</v>
      </c>
      <c r="DE36" s="587"/>
      <c r="DF36" s="587"/>
      <c r="DG36" s="587"/>
      <c r="DH36" s="587"/>
      <c r="DI36" s="587"/>
      <c r="DJ36" s="587"/>
      <c r="DK36" s="588"/>
      <c r="DL36" s="592">
        <v>1070993</v>
      </c>
      <c r="DM36" s="587"/>
      <c r="DN36" s="587"/>
      <c r="DO36" s="587"/>
      <c r="DP36" s="587"/>
      <c r="DQ36" s="587"/>
      <c r="DR36" s="587"/>
      <c r="DS36" s="587"/>
      <c r="DT36" s="587"/>
      <c r="DU36" s="587"/>
      <c r="DV36" s="588"/>
      <c r="DW36" s="609">
        <v>9.8000000000000007</v>
      </c>
      <c r="DX36" s="610"/>
      <c r="DY36" s="610"/>
      <c r="DZ36" s="610"/>
      <c r="EA36" s="610"/>
      <c r="EB36" s="610"/>
      <c r="EC36" s="611"/>
    </row>
    <row r="37" spans="2:133" ht="11.25" customHeight="1">
      <c r="AQ37" s="612" t="s">
        <v>315</v>
      </c>
      <c r="AR37" s="613"/>
      <c r="AS37" s="613"/>
      <c r="AT37" s="613"/>
      <c r="AU37" s="613"/>
      <c r="AV37" s="613"/>
      <c r="AW37" s="613"/>
      <c r="AX37" s="613"/>
      <c r="AY37" s="614"/>
      <c r="AZ37" s="586" t="s">
        <v>316</v>
      </c>
      <c r="BA37" s="587"/>
      <c r="BB37" s="587"/>
      <c r="BC37" s="587"/>
      <c r="BD37" s="605"/>
      <c r="BE37" s="605"/>
      <c r="BF37" s="615"/>
      <c r="BG37" s="623" t="s">
        <v>317</v>
      </c>
      <c r="BH37" s="620"/>
      <c r="BI37" s="620"/>
      <c r="BJ37" s="620"/>
      <c r="BK37" s="620"/>
      <c r="BL37" s="620"/>
      <c r="BM37" s="620"/>
      <c r="BN37" s="620"/>
      <c r="BO37" s="620"/>
      <c r="BP37" s="620"/>
      <c r="BQ37" s="620"/>
      <c r="BR37" s="620"/>
      <c r="BS37" s="620"/>
      <c r="BT37" s="620"/>
      <c r="BU37" s="621"/>
      <c r="BV37" s="586">
        <v>6965</v>
      </c>
      <c r="BW37" s="587"/>
      <c r="BX37" s="587"/>
      <c r="BY37" s="587"/>
      <c r="BZ37" s="587"/>
      <c r="CA37" s="587"/>
      <c r="CB37" s="622"/>
      <c r="CD37" s="623" t="s">
        <v>318</v>
      </c>
      <c r="CE37" s="620"/>
      <c r="CF37" s="620"/>
      <c r="CG37" s="620"/>
      <c r="CH37" s="620"/>
      <c r="CI37" s="620"/>
      <c r="CJ37" s="620"/>
      <c r="CK37" s="620"/>
      <c r="CL37" s="620"/>
      <c r="CM37" s="620"/>
      <c r="CN37" s="620"/>
      <c r="CO37" s="620"/>
      <c r="CP37" s="620"/>
      <c r="CQ37" s="621"/>
      <c r="CR37" s="586">
        <v>1019913</v>
      </c>
      <c r="CS37" s="605"/>
      <c r="CT37" s="605"/>
      <c r="CU37" s="605"/>
      <c r="CV37" s="605"/>
      <c r="CW37" s="605"/>
      <c r="CX37" s="605"/>
      <c r="CY37" s="606"/>
      <c r="CZ37" s="589">
        <v>4.9000000000000004</v>
      </c>
      <c r="DA37" s="607"/>
      <c r="DB37" s="607"/>
      <c r="DC37" s="608"/>
      <c r="DD37" s="592">
        <v>813341</v>
      </c>
      <c r="DE37" s="605"/>
      <c r="DF37" s="605"/>
      <c r="DG37" s="605"/>
      <c r="DH37" s="605"/>
      <c r="DI37" s="605"/>
      <c r="DJ37" s="605"/>
      <c r="DK37" s="606"/>
      <c r="DL37" s="592">
        <v>813341</v>
      </c>
      <c r="DM37" s="605"/>
      <c r="DN37" s="605"/>
      <c r="DO37" s="605"/>
      <c r="DP37" s="605"/>
      <c r="DQ37" s="605"/>
      <c r="DR37" s="605"/>
      <c r="DS37" s="605"/>
      <c r="DT37" s="605"/>
      <c r="DU37" s="605"/>
      <c r="DV37" s="606"/>
      <c r="DW37" s="609">
        <v>7.4</v>
      </c>
      <c r="DX37" s="610"/>
      <c r="DY37" s="610"/>
      <c r="DZ37" s="610"/>
      <c r="EA37" s="610"/>
      <c r="EB37" s="610"/>
      <c r="EC37" s="611"/>
    </row>
    <row r="38" spans="2:133" ht="11.25" customHeight="1">
      <c r="AQ38" s="612" t="s">
        <v>319</v>
      </c>
      <c r="AR38" s="613"/>
      <c r="AS38" s="613"/>
      <c r="AT38" s="613"/>
      <c r="AU38" s="613"/>
      <c r="AV38" s="613"/>
      <c r="AW38" s="613"/>
      <c r="AX38" s="613"/>
      <c r="AY38" s="614"/>
      <c r="AZ38" s="586" t="s">
        <v>320</v>
      </c>
      <c r="BA38" s="587"/>
      <c r="BB38" s="587"/>
      <c r="BC38" s="587"/>
      <c r="BD38" s="605"/>
      <c r="BE38" s="605"/>
      <c r="BF38" s="615"/>
      <c r="BG38" s="623" t="s">
        <v>321</v>
      </c>
      <c r="BH38" s="620"/>
      <c r="BI38" s="620"/>
      <c r="BJ38" s="620"/>
      <c r="BK38" s="620"/>
      <c r="BL38" s="620"/>
      <c r="BM38" s="620"/>
      <c r="BN38" s="620"/>
      <c r="BO38" s="620"/>
      <c r="BP38" s="620"/>
      <c r="BQ38" s="620"/>
      <c r="BR38" s="620"/>
      <c r="BS38" s="620"/>
      <c r="BT38" s="620"/>
      <c r="BU38" s="621"/>
      <c r="BV38" s="586">
        <v>13118</v>
      </c>
      <c r="BW38" s="587"/>
      <c r="BX38" s="587"/>
      <c r="BY38" s="587"/>
      <c r="BZ38" s="587"/>
      <c r="CA38" s="587"/>
      <c r="CB38" s="622"/>
      <c r="CD38" s="623" t="s">
        <v>322</v>
      </c>
      <c r="CE38" s="620"/>
      <c r="CF38" s="620"/>
      <c r="CG38" s="620"/>
      <c r="CH38" s="620"/>
      <c r="CI38" s="620"/>
      <c r="CJ38" s="620"/>
      <c r="CK38" s="620"/>
      <c r="CL38" s="620"/>
      <c r="CM38" s="620"/>
      <c r="CN38" s="620"/>
      <c r="CO38" s="620"/>
      <c r="CP38" s="620"/>
      <c r="CQ38" s="621"/>
      <c r="CR38" s="586">
        <v>1933815</v>
      </c>
      <c r="CS38" s="587"/>
      <c r="CT38" s="587"/>
      <c r="CU38" s="587"/>
      <c r="CV38" s="587"/>
      <c r="CW38" s="587"/>
      <c r="CX38" s="587"/>
      <c r="CY38" s="588"/>
      <c r="CZ38" s="589">
        <v>9.4</v>
      </c>
      <c r="DA38" s="607"/>
      <c r="DB38" s="607"/>
      <c r="DC38" s="608"/>
      <c r="DD38" s="592">
        <v>1718044</v>
      </c>
      <c r="DE38" s="587"/>
      <c r="DF38" s="587"/>
      <c r="DG38" s="587"/>
      <c r="DH38" s="587"/>
      <c r="DI38" s="587"/>
      <c r="DJ38" s="587"/>
      <c r="DK38" s="588"/>
      <c r="DL38" s="592">
        <v>1259084</v>
      </c>
      <c r="DM38" s="587"/>
      <c r="DN38" s="587"/>
      <c r="DO38" s="587"/>
      <c r="DP38" s="587"/>
      <c r="DQ38" s="587"/>
      <c r="DR38" s="587"/>
      <c r="DS38" s="587"/>
      <c r="DT38" s="587"/>
      <c r="DU38" s="587"/>
      <c r="DV38" s="588"/>
      <c r="DW38" s="609">
        <v>11.5</v>
      </c>
      <c r="DX38" s="610"/>
      <c r="DY38" s="610"/>
      <c r="DZ38" s="610"/>
      <c r="EA38" s="610"/>
      <c r="EB38" s="610"/>
      <c r="EC38" s="611"/>
    </row>
    <row r="39" spans="2:133" ht="11.25" customHeight="1">
      <c r="AQ39" s="612" t="s">
        <v>323</v>
      </c>
      <c r="AR39" s="613"/>
      <c r="AS39" s="613"/>
      <c r="AT39" s="613"/>
      <c r="AU39" s="613"/>
      <c r="AV39" s="613"/>
      <c r="AW39" s="613"/>
      <c r="AX39" s="613"/>
      <c r="AY39" s="614"/>
      <c r="AZ39" s="586" t="s">
        <v>320</v>
      </c>
      <c r="BA39" s="587"/>
      <c r="BB39" s="587"/>
      <c r="BC39" s="587"/>
      <c r="BD39" s="605"/>
      <c r="BE39" s="605"/>
      <c r="BF39" s="615"/>
      <c r="BG39" s="616" t="s">
        <v>324</v>
      </c>
      <c r="BH39" s="617"/>
      <c r="BI39" s="617"/>
      <c r="BJ39" s="617"/>
      <c r="BK39" s="617"/>
      <c r="BL39" s="187"/>
      <c r="BM39" s="620" t="s">
        <v>325</v>
      </c>
      <c r="BN39" s="620"/>
      <c r="BO39" s="620"/>
      <c r="BP39" s="620"/>
      <c r="BQ39" s="620"/>
      <c r="BR39" s="620"/>
      <c r="BS39" s="620"/>
      <c r="BT39" s="620"/>
      <c r="BU39" s="621"/>
      <c r="BV39" s="586">
        <v>60</v>
      </c>
      <c r="BW39" s="587"/>
      <c r="BX39" s="587"/>
      <c r="BY39" s="587"/>
      <c r="BZ39" s="587"/>
      <c r="CA39" s="587"/>
      <c r="CB39" s="622"/>
      <c r="CD39" s="623" t="s">
        <v>326</v>
      </c>
      <c r="CE39" s="620"/>
      <c r="CF39" s="620"/>
      <c r="CG39" s="620"/>
      <c r="CH39" s="620"/>
      <c r="CI39" s="620"/>
      <c r="CJ39" s="620"/>
      <c r="CK39" s="620"/>
      <c r="CL39" s="620"/>
      <c r="CM39" s="620"/>
      <c r="CN39" s="620"/>
      <c r="CO39" s="620"/>
      <c r="CP39" s="620"/>
      <c r="CQ39" s="621"/>
      <c r="CR39" s="586">
        <v>2348920</v>
      </c>
      <c r="CS39" s="605"/>
      <c r="CT39" s="605"/>
      <c r="CU39" s="605"/>
      <c r="CV39" s="605"/>
      <c r="CW39" s="605"/>
      <c r="CX39" s="605"/>
      <c r="CY39" s="606"/>
      <c r="CZ39" s="589">
        <v>11.4</v>
      </c>
      <c r="DA39" s="607"/>
      <c r="DB39" s="607"/>
      <c r="DC39" s="608"/>
      <c r="DD39" s="592">
        <v>1771524</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327</v>
      </c>
      <c r="AR40" s="613"/>
      <c r="AS40" s="613"/>
      <c r="AT40" s="613"/>
      <c r="AU40" s="613"/>
      <c r="AV40" s="613"/>
      <c r="AW40" s="613"/>
      <c r="AX40" s="613"/>
      <c r="AY40" s="614"/>
      <c r="AZ40" s="586">
        <v>638842</v>
      </c>
      <c r="BA40" s="587"/>
      <c r="BB40" s="587"/>
      <c r="BC40" s="587"/>
      <c r="BD40" s="605"/>
      <c r="BE40" s="605"/>
      <c r="BF40" s="615"/>
      <c r="BG40" s="616"/>
      <c r="BH40" s="617"/>
      <c r="BI40" s="617"/>
      <c r="BJ40" s="617"/>
      <c r="BK40" s="617"/>
      <c r="BL40" s="187"/>
      <c r="BM40" s="620" t="s">
        <v>328</v>
      </c>
      <c r="BN40" s="620"/>
      <c r="BO40" s="620"/>
      <c r="BP40" s="620"/>
      <c r="BQ40" s="620"/>
      <c r="BR40" s="620"/>
      <c r="BS40" s="620"/>
      <c r="BT40" s="620"/>
      <c r="BU40" s="621"/>
      <c r="BV40" s="586">
        <v>154</v>
      </c>
      <c r="BW40" s="587"/>
      <c r="BX40" s="587"/>
      <c r="BY40" s="587"/>
      <c r="BZ40" s="587"/>
      <c r="CA40" s="587"/>
      <c r="CB40" s="622"/>
      <c r="CD40" s="623" t="s">
        <v>329</v>
      </c>
      <c r="CE40" s="620"/>
      <c r="CF40" s="620"/>
      <c r="CG40" s="620"/>
      <c r="CH40" s="620"/>
      <c r="CI40" s="620"/>
      <c r="CJ40" s="620"/>
      <c r="CK40" s="620"/>
      <c r="CL40" s="620"/>
      <c r="CM40" s="620"/>
      <c r="CN40" s="620"/>
      <c r="CO40" s="620"/>
      <c r="CP40" s="620"/>
      <c r="CQ40" s="621"/>
      <c r="CR40" s="586">
        <v>2102</v>
      </c>
      <c r="CS40" s="587"/>
      <c r="CT40" s="587"/>
      <c r="CU40" s="587"/>
      <c r="CV40" s="587"/>
      <c r="CW40" s="587"/>
      <c r="CX40" s="587"/>
      <c r="CY40" s="588"/>
      <c r="CZ40" s="589">
        <v>0</v>
      </c>
      <c r="DA40" s="607"/>
      <c r="DB40" s="607"/>
      <c r="DC40" s="608"/>
      <c r="DD40" s="592" t="s">
        <v>320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330</v>
      </c>
      <c r="AR41" s="625"/>
      <c r="AS41" s="625"/>
      <c r="AT41" s="625"/>
      <c r="AU41" s="625"/>
      <c r="AV41" s="625"/>
      <c r="AW41" s="625"/>
      <c r="AX41" s="625"/>
      <c r="AY41" s="626"/>
      <c r="AZ41" s="570">
        <v>925163</v>
      </c>
      <c r="BA41" s="627"/>
      <c r="BB41" s="627"/>
      <c r="BC41" s="627"/>
      <c r="BD41" s="571"/>
      <c r="BE41" s="571"/>
      <c r="BF41" s="628"/>
      <c r="BG41" s="618"/>
      <c r="BH41" s="619"/>
      <c r="BI41" s="619"/>
      <c r="BJ41" s="619"/>
      <c r="BK41" s="619"/>
      <c r="BL41" s="189"/>
      <c r="BM41" s="625" t="s">
        <v>331</v>
      </c>
      <c r="BN41" s="625"/>
      <c r="BO41" s="625"/>
      <c r="BP41" s="625"/>
      <c r="BQ41" s="625"/>
      <c r="BR41" s="625"/>
      <c r="BS41" s="625"/>
      <c r="BT41" s="625"/>
      <c r="BU41" s="626"/>
      <c r="BV41" s="570">
        <v>284</v>
      </c>
      <c r="BW41" s="627"/>
      <c r="BX41" s="627"/>
      <c r="BY41" s="627"/>
      <c r="BZ41" s="627"/>
      <c r="CA41" s="627"/>
      <c r="CB41" s="629"/>
      <c r="CD41" s="623" t="s">
        <v>332</v>
      </c>
      <c r="CE41" s="620"/>
      <c r="CF41" s="620"/>
      <c r="CG41" s="620"/>
      <c r="CH41" s="620"/>
      <c r="CI41" s="620"/>
      <c r="CJ41" s="620"/>
      <c r="CK41" s="620"/>
      <c r="CL41" s="620"/>
      <c r="CM41" s="620"/>
      <c r="CN41" s="620"/>
      <c r="CO41" s="620"/>
      <c r="CP41" s="620"/>
      <c r="CQ41" s="621"/>
      <c r="CR41" s="586" t="s">
        <v>316</v>
      </c>
      <c r="CS41" s="605"/>
      <c r="CT41" s="605"/>
      <c r="CU41" s="605"/>
      <c r="CV41" s="605"/>
      <c r="CW41" s="605"/>
      <c r="CX41" s="605"/>
      <c r="CY41" s="606"/>
      <c r="CZ41" s="589" t="s">
        <v>316</v>
      </c>
      <c r="DA41" s="607"/>
      <c r="DB41" s="607"/>
      <c r="DC41" s="608"/>
      <c r="DD41" s="592" t="s">
        <v>316</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3514617</v>
      </c>
      <c r="CS42" s="587"/>
      <c r="CT42" s="587"/>
      <c r="CU42" s="587"/>
      <c r="CV42" s="587"/>
      <c r="CW42" s="587"/>
      <c r="CX42" s="587"/>
      <c r="CY42" s="588"/>
      <c r="CZ42" s="589">
        <v>17</v>
      </c>
      <c r="DA42" s="590"/>
      <c r="DB42" s="590"/>
      <c r="DC42" s="591"/>
      <c r="DD42" s="592">
        <v>551156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216646</v>
      </c>
      <c r="CS43" s="605"/>
      <c r="CT43" s="605"/>
      <c r="CU43" s="605"/>
      <c r="CV43" s="605"/>
      <c r="CW43" s="605"/>
      <c r="CX43" s="605"/>
      <c r="CY43" s="606"/>
      <c r="CZ43" s="589">
        <v>1</v>
      </c>
      <c r="DA43" s="607"/>
      <c r="DB43" s="607"/>
      <c r="DC43" s="608"/>
      <c r="DD43" s="592">
        <v>216027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3514617</v>
      </c>
      <c r="CS44" s="587"/>
      <c r="CT44" s="587"/>
      <c r="CU44" s="587"/>
      <c r="CV44" s="587"/>
      <c r="CW44" s="587"/>
      <c r="CX44" s="587"/>
      <c r="CY44" s="588"/>
      <c r="CZ44" s="589">
        <v>17</v>
      </c>
      <c r="DA44" s="590"/>
      <c r="DB44" s="590"/>
      <c r="DC44" s="591"/>
      <c r="DD44" s="592">
        <v>551156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2339242</v>
      </c>
      <c r="CS45" s="605"/>
      <c r="CT45" s="605"/>
      <c r="CU45" s="605"/>
      <c r="CV45" s="605"/>
      <c r="CW45" s="605"/>
      <c r="CX45" s="605"/>
      <c r="CY45" s="606"/>
      <c r="CZ45" s="589">
        <v>11.3</v>
      </c>
      <c r="DA45" s="607"/>
      <c r="DB45" s="607"/>
      <c r="DC45" s="608"/>
      <c r="DD45" s="592">
        <v>244248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1140002</v>
      </c>
      <c r="CS46" s="587"/>
      <c r="CT46" s="587"/>
      <c r="CU46" s="587"/>
      <c r="CV46" s="587"/>
      <c r="CW46" s="587"/>
      <c r="CX46" s="587"/>
      <c r="CY46" s="588"/>
      <c r="CZ46" s="589">
        <v>5.5</v>
      </c>
      <c r="DA46" s="590"/>
      <c r="DB46" s="590"/>
      <c r="DC46" s="591"/>
      <c r="DD46" s="592">
        <v>287135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t="s">
        <v>342</v>
      </c>
      <c r="CS47" s="605"/>
      <c r="CT47" s="605"/>
      <c r="CU47" s="605"/>
      <c r="CV47" s="605"/>
      <c r="CW47" s="605"/>
      <c r="CX47" s="605"/>
      <c r="CY47" s="606"/>
      <c r="CZ47" s="589" t="s">
        <v>342</v>
      </c>
      <c r="DA47" s="607"/>
      <c r="DB47" s="607"/>
      <c r="DC47" s="608"/>
      <c r="DD47" s="592" t="s">
        <v>342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343</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20638108</v>
      </c>
      <c r="CS49" s="571"/>
      <c r="CT49" s="571"/>
      <c r="CU49" s="571"/>
      <c r="CV49" s="571"/>
      <c r="CW49" s="571"/>
      <c r="CX49" s="571"/>
      <c r="CY49" s="572"/>
      <c r="CZ49" s="573">
        <v>100</v>
      </c>
      <c r="DA49" s="574"/>
      <c r="DB49" s="574"/>
      <c r="DC49" s="575"/>
      <c r="DD49" s="576">
        <v>12385863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3" zoomScale="60" zoomScaleNormal="60" zoomScaleSheetLayoutView="70" workbookViewId="0">
      <selection activeCell="BK73" sqref="BK7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346</v>
      </c>
      <c r="DK2" s="1105"/>
      <c r="DL2" s="1105"/>
      <c r="DM2" s="1105"/>
      <c r="DN2" s="1105"/>
      <c r="DO2" s="1106"/>
      <c r="DP2" s="200"/>
      <c r="DQ2" s="1104" t="s">
        <v>347</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350</v>
      </c>
      <c r="B5" s="990"/>
      <c r="C5" s="990"/>
      <c r="D5" s="990"/>
      <c r="E5" s="990"/>
      <c r="F5" s="990"/>
      <c r="G5" s="990"/>
      <c r="H5" s="990"/>
      <c r="I5" s="990"/>
      <c r="J5" s="990"/>
      <c r="K5" s="990"/>
      <c r="L5" s="990"/>
      <c r="M5" s="990"/>
      <c r="N5" s="990"/>
      <c r="O5" s="990"/>
      <c r="P5" s="991"/>
      <c r="Q5" s="995" t="s">
        <v>351</v>
      </c>
      <c r="R5" s="996"/>
      <c r="S5" s="996"/>
      <c r="T5" s="996"/>
      <c r="U5" s="997"/>
      <c r="V5" s="995" t="s">
        <v>352</v>
      </c>
      <c r="W5" s="996"/>
      <c r="X5" s="996"/>
      <c r="Y5" s="996"/>
      <c r="Z5" s="997"/>
      <c r="AA5" s="995" t="s">
        <v>353</v>
      </c>
      <c r="AB5" s="996"/>
      <c r="AC5" s="996"/>
      <c r="AD5" s="996"/>
      <c r="AE5" s="996"/>
      <c r="AF5" s="1107" t="s">
        <v>354</v>
      </c>
      <c r="AG5" s="996"/>
      <c r="AH5" s="996"/>
      <c r="AI5" s="996"/>
      <c r="AJ5" s="1011"/>
      <c r="AK5" s="996" t="s">
        <v>355</v>
      </c>
      <c r="AL5" s="996"/>
      <c r="AM5" s="996"/>
      <c r="AN5" s="996"/>
      <c r="AO5" s="997"/>
      <c r="AP5" s="995" t="s">
        <v>356</v>
      </c>
      <c r="AQ5" s="996"/>
      <c r="AR5" s="996"/>
      <c r="AS5" s="996"/>
      <c r="AT5" s="997"/>
      <c r="AU5" s="995" t="s">
        <v>357</v>
      </c>
      <c r="AV5" s="996"/>
      <c r="AW5" s="996"/>
      <c r="AX5" s="996"/>
      <c r="AY5" s="1011"/>
      <c r="AZ5" s="207"/>
      <c r="BA5" s="207"/>
      <c r="BB5" s="207"/>
      <c r="BC5" s="207"/>
      <c r="BD5" s="207"/>
      <c r="BE5" s="208"/>
      <c r="BF5" s="208"/>
      <c r="BG5" s="208"/>
      <c r="BH5" s="208"/>
      <c r="BI5" s="208"/>
      <c r="BJ5" s="208"/>
      <c r="BK5" s="208"/>
      <c r="BL5" s="208"/>
      <c r="BM5" s="208"/>
      <c r="BN5" s="208"/>
      <c r="BO5" s="208"/>
      <c r="BP5" s="208"/>
      <c r="BQ5" s="989" t="s">
        <v>358</v>
      </c>
      <c r="BR5" s="990"/>
      <c r="BS5" s="990"/>
      <c r="BT5" s="990"/>
      <c r="BU5" s="990"/>
      <c r="BV5" s="990"/>
      <c r="BW5" s="990"/>
      <c r="BX5" s="990"/>
      <c r="BY5" s="990"/>
      <c r="BZ5" s="990"/>
      <c r="CA5" s="990"/>
      <c r="CB5" s="990"/>
      <c r="CC5" s="990"/>
      <c r="CD5" s="990"/>
      <c r="CE5" s="990"/>
      <c r="CF5" s="990"/>
      <c r="CG5" s="991"/>
      <c r="CH5" s="995" t="s">
        <v>359</v>
      </c>
      <c r="CI5" s="996"/>
      <c r="CJ5" s="996"/>
      <c r="CK5" s="996"/>
      <c r="CL5" s="997"/>
      <c r="CM5" s="995" t="s">
        <v>360</v>
      </c>
      <c r="CN5" s="996"/>
      <c r="CO5" s="996"/>
      <c r="CP5" s="996"/>
      <c r="CQ5" s="997"/>
      <c r="CR5" s="995" t="s">
        <v>361</v>
      </c>
      <c r="CS5" s="996"/>
      <c r="CT5" s="996"/>
      <c r="CU5" s="996"/>
      <c r="CV5" s="997"/>
      <c r="CW5" s="995" t="s">
        <v>362</v>
      </c>
      <c r="CX5" s="996"/>
      <c r="CY5" s="996"/>
      <c r="CZ5" s="996"/>
      <c r="DA5" s="997"/>
      <c r="DB5" s="995" t="s">
        <v>363</v>
      </c>
      <c r="DC5" s="996"/>
      <c r="DD5" s="996"/>
      <c r="DE5" s="996"/>
      <c r="DF5" s="997"/>
      <c r="DG5" s="1092" t="s">
        <v>364</v>
      </c>
      <c r="DH5" s="1093"/>
      <c r="DI5" s="1093"/>
      <c r="DJ5" s="1093"/>
      <c r="DK5" s="1094"/>
      <c r="DL5" s="1092" t="s">
        <v>365</v>
      </c>
      <c r="DM5" s="1093"/>
      <c r="DN5" s="1093"/>
      <c r="DO5" s="1093"/>
      <c r="DP5" s="1094"/>
      <c r="DQ5" s="995" t="s">
        <v>366</v>
      </c>
      <c r="DR5" s="996"/>
      <c r="DS5" s="996"/>
      <c r="DT5" s="996"/>
      <c r="DU5" s="997"/>
      <c r="DV5" s="995" t="s">
        <v>357</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367</v>
      </c>
      <c r="C7" s="1045"/>
      <c r="D7" s="1045"/>
      <c r="E7" s="1045"/>
      <c r="F7" s="1045"/>
      <c r="G7" s="1045"/>
      <c r="H7" s="1045"/>
      <c r="I7" s="1045"/>
      <c r="J7" s="1045"/>
      <c r="K7" s="1045"/>
      <c r="L7" s="1045"/>
      <c r="M7" s="1045"/>
      <c r="N7" s="1045"/>
      <c r="O7" s="1045"/>
      <c r="P7" s="1046"/>
      <c r="Q7" s="1098">
        <v>21824</v>
      </c>
      <c r="R7" s="1099"/>
      <c r="S7" s="1099"/>
      <c r="T7" s="1099"/>
      <c r="U7" s="1099"/>
      <c r="V7" s="1099">
        <v>20627</v>
      </c>
      <c r="W7" s="1099"/>
      <c r="X7" s="1099"/>
      <c r="Y7" s="1099"/>
      <c r="Z7" s="1099"/>
      <c r="AA7" s="1099">
        <v>1197</v>
      </c>
      <c r="AB7" s="1099"/>
      <c r="AC7" s="1099"/>
      <c r="AD7" s="1099"/>
      <c r="AE7" s="1100"/>
      <c r="AF7" s="1101">
        <v>1052</v>
      </c>
      <c r="AG7" s="1102"/>
      <c r="AH7" s="1102"/>
      <c r="AI7" s="1102"/>
      <c r="AJ7" s="1103"/>
      <c r="AK7" s="1085" t="s">
        <v>554</v>
      </c>
      <c r="AL7" s="1086"/>
      <c r="AM7" s="1086"/>
      <c r="AN7" s="1086"/>
      <c r="AO7" s="1086"/>
      <c r="AP7" s="1086">
        <v>18658</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368</v>
      </c>
      <c r="C8" s="1032"/>
      <c r="D8" s="1032"/>
      <c r="E8" s="1032"/>
      <c r="F8" s="1032"/>
      <c r="G8" s="1032"/>
      <c r="H8" s="1032"/>
      <c r="I8" s="1032"/>
      <c r="J8" s="1032"/>
      <c r="K8" s="1032"/>
      <c r="L8" s="1032"/>
      <c r="M8" s="1032"/>
      <c r="N8" s="1032"/>
      <c r="O8" s="1032"/>
      <c r="P8" s="1033"/>
      <c r="Q8" s="1037">
        <v>11</v>
      </c>
      <c r="R8" s="1038"/>
      <c r="S8" s="1038"/>
      <c r="T8" s="1038"/>
      <c r="U8" s="1038"/>
      <c r="V8" s="1038">
        <v>11</v>
      </c>
      <c r="W8" s="1038"/>
      <c r="X8" s="1038"/>
      <c r="Y8" s="1038"/>
      <c r="Z8" s="1038"/>
      <c r="AA8" s="1038" t="s">
        <v>552</v>
      </c>
      <c r="AB8" s="1038"/>
      <c r="AC8" s="1038"/>
      <c r="AD8" s="1038"/>
      <c r="AE8" s="1039"/>
      <c r="AF8" s="1013" t="s">
        <v>221</v>
      </c>
      <c r="AG8" s="1014"/>
      <c r="AH8" s="1014"/>
      <c r="AI8" s="1014"/>
      <c r="AJ8" s="1015"/>
      <c r="AK8" s="1080" t="s">
        <v>552</v>
      </c>
      <c r="AL8" s="1081"/>
      <c r="AM8" s="1081"/>
      <c r="AN8" s="1081"/>
      <c r="AO8" s="1081"/>
      <c r="AP8" s="1081" t="s">
        <v>552</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21835</v>
      </c>
      <c r="R23" s="1063"/>
      <c r="S23" s="1063"/>
      <c r="T23" s="1063"/>
      <c r="U23" s="1063"/>
      <c r="V23" s="1063">
        <v>20638</v>
      </c>
      <c r="W23" s="1063"/>
      <c r="X23" s="1063"/>
      <c r="Y23" s="1063"/>
      <c r="Z23" s="1063"/>
      <c r="AA23" s="1063">
        <v>1197</v>
      </c>
      <c r="AB23" s="1063"/>
      <c r="AC23" s="1063"/>
      <c r="AD23" s="1063"/>
      <c r="AE23" s="1064"/>
      <c r="AF23" s="1065">
        <v>1052</v>
      </c>
      <c r="AG23" s="1063"/>
      <c r="AH23" s="1063"/>
      <c r="AI23" s="1063"/>
      <c r="AJ23" s="1066"/>
      <c r="AK23" s="1067"/>
      <c r="AL23" s="1068"/>
      <c r="AM23" s="1068"/>
      <c r="AN23" s="1068"/>
      <c r="AO23" s="1068"/>
      <c r="AP23" s="1063">
        <v>18658</v>
      </c>
      <c r="AQ23" s="1063"/>
      <c r="AR23" s="1063"/>
      <c r="AS23" s="1063"/>
      <c r="AT23" s="1063"/>
      <c r="AU23" s="1069"/>
      <c r="AV23" s="1069"/>
      <c r="AW23" s="1069"/>
      <c r="AX23" s="1069"/>
      <c r="AY23" s="1070"/>
      <c r="AZ23" s="1059" t="s">
        <v>221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350</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357</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5800</v>
      </c>
      <c r="R28" s="1048"/>
      <c r="S28" s="1048"/>
      <c r="T28" s="1048"/>
      <c r="U28" s="1048"/>
      <c r="V28" s="1048">
        <v>6282</v>
      </c>
      <c r="W28" s="1048"/>
      <c r="X28" s="1048"/>
      <c r="Y28" s="1048"/>
      <c r="Z28" s="1048"/>
      <c r="AA28" s="1048" t="s">
        <v>551</v>
      </c>
      <c r="AB28" s="1048"/>
      <c r="AC28" s="1048"/>
      <c r="AD28" s="1048"/>
      <c r="AE28" s="1049"/>
      <c r="AF28" s="1050">
        <v>-482</v>
      </c>
      <c r="AG28" s="1048"/>
      <c r="AH28" s="1048"/>
      <c r="AI28" s="1048"/>
      <c r="AJ28" s="1051"/>
      <c r="AK28" s="1052">
        <v>639</v>
      </c>
      <c r="AL28" s="1040"/>
      <c r="AM28" s="1040"/>
      <c r="AN28" s="1040"/>
      <c r="AO28" s="1040"/>
      <c r="AP28" s="1040"/>
      <c r="AQ28" s="1040"/>
      <c r="AR28" s="1040"/>
      <c r="AS28" s="1040"/>
      <c r="AT28" s="1040"/>
      <c r="AU28" s="1040">
        <v>639</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383</v>
      </c>
      <c r="C29" s="1032"/>
      <c r="D29" s="1032"/>
      <c r="E29" s="1032"/>
      <c r="F29" s="1032"/>
      <c r="G29" s="1032"/>
      <c r="H29" s="1032"/>
      <c r="I29" s="1032"/>
      <c r="J29" s="1032"/>
      <c r="K29" s="1032"/>
      <c r="L29" s="1032"/>
      <c r="M29" s="1032"/>
      <c r="N29" s="1032"/>
      <c r="O29" s="1032"/>
      <c r="P29" s="1033"/>
      <c r="Q29" s="1037">
        <v>326</v>
      </c>
      <c r="R29" s="1038"/>
      <c r="S29" s="1038"/>
      <c r="T29" s="1038"/>
      <c r="U29" s="1038"/>
      <c r="V29" s="1038">
        <v>319</v>
      </c>
      <c r="W29" s="1038"/>
      <c r="X29" s="1038"/>
      <c r="Y29" s="1038"/>
      <c r="Z29" s="1038"/>
      <c r="AA29" s="1038">
        <v>7</v>
      </c>
      <c r="AB29" s="1038"/>
      <c r="AC29" s="1038"/>
      <c r="AD29" s="1038"/>
      <c r="AE29" s="1039"/>
      <c r="AF29" s="1013">
        <v>7</v>
      </c>
      <c r="AG29" s="1014"/>
      <c r="AH29" s="1014"/>
      <c r="AI29" s="1014"/>
      <c r="AJ29" s="1015"/>
      <c r="AK29" s="974">
        <v>126</v>
      </c>
      <c r="AL29" s="965"/>
      <c r="AM29" s="965"/>
      <c r="AN29" s="965"/>
      <c r="AO29" s="965"/>
      <c r="AP29" s="965"/>
      <c r="AQ29" s="965"/>
      <c r="AR29" s="965"/>
      <c r="AS29" s="965"/>
      <c r="AT29" s="965"/>
      <c r="AU29" s="965">
        <v>126</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384</v>
      </c>
      <c r="C30" s="1032"/>
      <c r="D30" s="1032"/>
      <c r="E30" s="1032"/>
      <c r="F30" s="1032"/>
      <c r="G30" s="1032"/>
      <c r="H30" s="1032"/>
      <c r="I30" s="1032"/>
      <c r="J30" s="1032"/>
      <c r="K30" s="1032"/>
      <c r="L30" s="1032"/>
      <c r="M30" s="1032"/>
      <c r="N30" s="1032"/>
      <c r="O30" s="1032"/>
      <c r="P30" s="1033"/>
      <c r="Q30" s="1037">
        <v>915</v>
      </c>
      <c r="R30" s="1038"/>
      <c r="S30" s="1038"/>
      <c r="T30" s="1038"/>
      <c r="U30" s="1038"/>
      <c r="V30" s="1038">
        <v>851</v>
      </c>
      <c r="W30" s="1038"/>
      <c r="X30" s="1038"/>
      <c r="Y30" s="1038"/>
      <c r="Z30" s="1038"/>
      <c r="AA30" s="1038">
        <v>64</v>
      </c>
      <c r="AB30" s="1038"/>
      <c r="AC30" s="1038"/>
      <c r="AD30" s="1038"/>
      <c r="AE30" s="1039"/>
      <c r="AF30" s="1013">
        <v>292</v>
      </c>
      <c r="AG30" s="1014"/>
      <c r="AH30" s="1014"/>
      <c r="AI30" s="1014"/>
      <c r="AJ30" s="1015"/>
      <c r="AK30" s="974"/>
      <c r="AL30" s="965"/>
      <c r="AM30" s="965"/>
      <c r="AN30" s="965"/>
      <c r="AO30" s="965"/>
      <c r="AP30" s="965">
        <v>2192</v>
      </c>
      <c r="AQ30" s="965"/>
      <c r="AR30" s="965"/>
      <c r="AS30" s="965"/>
      <c r="AT30" s="965"/>
      <c r="AU30" s="965"/>
      <c r="AV30" s="965"/>
      <c r="AW30" s="965"/>
      <c r="AX30" s="965"/>
      <c r="AY30" s="965"/>
      <c r="AZ30" s="1036"/>
      <c r="BA30" s="1036"/>
      <c r="BB30" s="1036"/>
      <c r="BC30" s="1036"/>
      <c r="BD30" s="1036"/>
      <c r="BE30" s="1026" t="s">
        <v>385</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386</v>
      </c>
      <c r="C31" s="1032"/>
      <c r="D31" s="1032"/>
      <c r="E31" s="1032"/>
      <c r="F31" s="1032"/>
      <c r="G31" s="1032"/>
      <c r="H31" s="1032"/>
      <c r="I31" s="1032"/>
      <c r="J31" s="1032"/>
      <c r="K31" s="1032"/>
      <c r="L31" s="1032"/>
      <c r="M31" s="1032"/>
      <c r="N31" s="1032"/>
      <c r="O31" s="1032"/>
      <c r="P31" s="1033"/>
      <c r="Q31" s="1037">
        <v>1188</v>
      </c>
      <c r="R31" s="1038"/>
      <c r="S31" s="1038"/>
      <c r="T31" s="1038"/>
      <c r="U31" s="1038"/>
      <c r="V31" s="1038">
        <v>1158</v>
      </c>
      <c r="W31" s="1038"/>
      <c r="X31" s="1038"/>
      <c r="Y31" s="1038"/>
      <c r="Z31" s="1038"/>
      <c r="AA31" s="1038">
        <v>30</v>
      </c>
      <c r="AB31" s="1038"/>
      <c r="AC31" s="1038"/>
      <c r="AD31" s="1038"/>
      <c r="AE31" s="1039"/>
      <c r="AF31" s="1013">
        <v>57</v>
      </c>
      <c r="AG31" s="1014"/>
      <c r="AH31" s="1014"/>
      <c r="AI31" s="1014"/>
      <c r="AJ31" s="1015"/>
      <c r="AK31" s="974">
        <v>385</v>
      </c>
      <c r="AL31" s="965"/>
      <c r="AM31" s="965"/>
      <c r="AN31" s="965"/>
      <c r="AO31" s="965"/>
      <c r="AP31" s="965">
        <v>4258</v>
      </c>
      <c r="AQ31" s="965"/>
      <c r="AR31" s="965"/>
      <c r="AS31" s="965"/>
      <c r="AT31" s="965"/>
      <c r="AU31" s="965">
        <v>390</v>
      </c>
      <c r="AV31" s="965"/>
      <c r="AW31" s="965"/>
      <c r="AX31" s="965"/>
      <c r="AY31" s="965"/>
      <c r="AZ31" s="1036"/>
      <c r="BA31" s="1036"/>
      <c r="BB31" s="1036"/>
      <c r="BC31" s="1036"/>
      <c r="BD31" s="1036"/>
      <c r="BE31" s="1026" t="s">
        <v>387</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c r="C32" s="1032"/>
      <c r="D32" s="1032"/>
      <c r="E32" s="1032"/>
      <c r="F32" s="1032"/>
      <c r="G32" s="1032"/>
      <c r="H32" s="1032"/>
      <c r="I32" s="1032"/>
      <c r="J32" s="1032"/>
      <c r="K32" s="1032"/>
      <c r="L32" s="1032"/>
      <c r="M32" s="1032"/>
      <c r="N32" s="1032"/>
      <c r="O32" s="1032"/>
      <c r="P32" s="1033"/>
      <c r="Q32" s="1037"/>
      <c r="R32" s="1038"/>
      <c r="S32" s="1038"/>
      <c r="T32" s="1038"/>
      <c r="U32" s="1038"/>
      <c r="V32" s="1038"/>
      <c r="W32" s="1038"/>
      <c r="X32" s="1038"/>
      <c r="Y32" s="1038"/>
      <c r="Z32" s="1038"/>
      <c r="AA32" s="1038"/>
      <c r="AB32" s="1038"/>
      <c r="AC32" s="1038"/>
      <c r="AD32" s="1038"/>
      <c r="AE32" s="1039"/>
      <c r="AF32" s="1013"/>
      <c r="AG32" s="1014"/>
      <c r="AH32" s="1014"/>
      <c r="AI32" s="1014"/>
      <c r="AJ32" s="1015"/>
      <c r="AK32" s="974"/>
      <c r="AL32" s="965"/>
      <c r="AM32" s="965"/>
      <c r="AN32" s="965"/>
      <c r="AO32" s="965"/>
      <c r="AP32" s="965"/>
      <c r="AQ32" s="965"/>
      <c r="AR32" s="965"/>
      <c r="AS32" s="965"/>
      <c r="AT32" s="965"/>
      <c r="AU32" s="965"/>
      <c r="AV32" s="965"/>
      <c r="AW32" s="965"/>
      <c r="AX32" s="965"/>
      <c r="AY32" s="965"/>
      <c r="AZ32" s="1036"/>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-126</v>
      </c>
      <c r="AG63" s="953"/>
      <c r="AH63" s="953"/>
      <c r="AI63" s="953"/>
      <c r="AJ63" s="1024"/>
      <c r="AK63" s="1025"/>
      <c r="AL63" s="957"/>
      <c r="AM63" s="957"/>
      <c r="AN63" s="957"/>
      <c r="AO63" s="957"/>
      <c r="AP63" s="953">
        <f>AP30+AP31</f>
        <v>6450</v>
      </c>
      <c r="AQ63" s="953"/>
      <c r="AR63" s="953"/>
      <c r="AS63" s="953"/>
      <c r="AT63" s="953"/>
      <c r="AU63" s="953">
        <f>AU30+AU31+AU28+AU29</f>
        <v>1155</v>
      </c>
      <c r="AV63" s="953"/>
      <c r="AW63" s="953"/>
      <c r="AX63" s="953"/>
      <c r="AY63" s="953"/>
      <c r="AZ63" s="1019"/>
      <c r="BA63" s="1019"/>
      <c r="BB63" s="1019"/>
      <c r="BC63" s="1019"/>
      <c r="BD63" s="1019"/>
      <c r="BE63" s="954"/>
      <c r="BF63" s="954"/>
      <c r="BG63" s="954"/>
      <c r="BH63" s="954"/>
      <c r="BI63" s="955"/>
      <c r="BJ63" s="1020" t="s">
        <v>221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392</v>
      </c>
      <c r="AV66" s="996"/>
      <c r="AW66" s="996"/>
      <c r="AX66" s="996"/>
      <c r="AY66" s="997"/>
      <c r="AZ66" s="995" t="s">
        <v>357</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1489</v>
      </c>
      <c r="R68" s="976"/>
      <c r="S68" s="976"/>
      <c r="T68" s="976"/>
      <c r="U68" s="976"/>
      <c r="V68" s="976">
        <v>1480</v>
      </c>
      <c r="W68" s="976"/>
      <c r="X68" s="976"/>
      <c r="Y68" s="976"/>
      <c r="Z68" s="976"/>
      <c r="AA68" s="976">
        <v>9</v>
      </c>
      <c r="AB68" s="976"/>
      <c r="AC68" s="976"/>
      <c r="AD68" s="976"/>
      <c r="AE68" s="976"/>
      <c r="AF68" s="976">
        <v>9</v>
      </c>
      <c r="AG68" s="976"/>
      <c r="AH68" s="976"/>
      <c r="AI68" s="976"/>
      <c r="AJ68" s="976"/>
      <c r="AK68" s="976" t="s">
        <v>547</v>
      </c>
      <c r="AL68" s="976"/>
      <c r="AM68" s="976"/>
      <c r="AN68" s="976"/>
      <c r="AO68" s="976"/>
      <c r="AP68" s="976">
        <v>234</v>
      </c>
      <c r="AQ68" s="976"/>
      <c r="AR68" s="976"/>
      <c r="AS68" s="976"/>
      <c r="AT68" s="976"/>
      <c r="AU68" s="976">
        <v>234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902</v>
      </c>
      <c r="R69" s="965"/>
      <c r="S69" s="965"/>
      <c r="T69" s="965"/>
      <c r="U69" s="965"/>
      <c r="V69" s="965">
        <v>727</v>
      </c>
      <c r="W69" s="965"/>
      <c r="X69" s="965"/>
      <c r="Y69" s="965"/>
      <c r="Z69" s="965"/>
      <c r="AA69" s="965" t="s">
        <v>547</v>
      </c>
      <c r="AB69" s="965"/>
      <c r="AC69" s="965"/>
      <c r="AD69" s="965"/>
      <c r="AE69" s="965"/>
      <c r="AF69" s="965">
        <v>6</v>
      </c>
      <c r="AG69" s="965"/>
      <c r="AH69" s="965"/>
      <c r="AI69" s="965"/>
      <c r="AJ69" s="965"/>
      <c r="AK69" s="965" t="s">
        <v>547</v>
      </c>
      <c r="AL69" s="965"/>
      <c r="AM69" s="965"/>
      <c r="AN69" s="965"/>
      <c r="AO69" s="965"/>
      <c r="AP69" s="965">
        <v>652</v>
      </c>
      <c r="AQ69" s="965"/>
      <c r="AR69" s="965"/>
      <c r="AS69" s="965"/>
      <c r="AT69" s="965"/>
      <c r="AU69" s="965" t="s">
        <v>547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15564</v>
      </c>
      <c r="R70" s="965"/>
      <c r="S70" s="965"/>
      <c r="T70" s="965"/>
      <c r="U70" s="965"/>
      <c r="V70" s="965">
        <v>14402</v>
      </c>
      <c r="W70" s="965"/>
      <c r="X70" s="965"/>
      <c r="Y70" s="965"/>
      <c r="Z70" s="965"/>
      <c r="AA70" s="965">
        <v>1162</v>
      </c>
      <c r="AB70" s="965"/>
      <c r="AC70" s="965"/>
      <c r="AD70" s="965"/>
      <c r="AE70" s="965"/>
      <c r="AF70" s="965">
        <v>1162</v>
      </c>
      <c r="AG70" s="965"/>
      <c r="AH70" s="965"/>
      <c r="AI70" s="965"/>
      <c r="AJ70" s="965"/>
      <c r="AK70" s="965" t="s">
        <v>548</v>
      </c>
      <c r="AL70" s="965"/>
      <c r="AM70" s="965"/>
      <c r="AN70" s="965"/>
      <c r="AO70" s="965"/>
      <c r="AP70" s="965" t="s">
        <v>548</v>
      </c>
      <c r="AQ70" s="965"/>
      <c r="AR70" s="965"/>
      <c r="AS70" s="965"/>
      <c r="AT70" s="965"/>
      <c r="AU70" s="965" t="s">
        <v>548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181</v>
      </c>
      <c r="R71" s="965"/>
      <c r="S71" s="965"/>
      <c r="T71" s="965"/>
      <c r="U71" s="965"/>
      <c r="V71" s="965">
        <v>125</v>
      </c>
      <c r="W71" s="965"/>
      <c r="X71" s="965"/>
      <c r="Y71" s="965"/>
      <c r="Z71" s="965"/>
      <c r="AA71" s="965">
        <v>56</v>
      </c>
      <c r="AB71" s="965"/>
      <c r="AC71" s="965"/>
      <c r="AD71" s="965"/>
      <c r="AE71" s="965"/>
      <c r="AF71" s="965">
        <v>56</v>
      </c>
      <c r="AG71" s="965"/>
      <c r="AH71" s="965"/>
      <c r="AI71" s="965"/>
      <c r="AJ71" s="965"/>
      <c r="AK71" s="965" t="s">
        <v>550</v>
      </c>
      <c r="AL71" s="965"/>
      <c r="AM71" s="965"/>
      <c r="AN71" s="965"/>
      <c r="AO71" s="965"/>
      <c r="AP71" s="965" t="s">
        <v>548</v>
      </c>
      <c r="AQ71" s="965"/>
      <c r="AR71" s="965"/>
      <c r="AS71" s="965"/>
      <c r="AT71" s="965"/>
      <c r="AU71" s="965" t="s">
        <v>548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549</v>
      </c>
      <c r="C72" s="969"/>
      <c r="D72" s="969"/>
      <c r="E72" s="969"/>
      <c r="F72" s="969"/>
      <c r="G72" s="969"/>
      <c r="H72" s="969"/>
      <c r="I72" s="969"/>
      <c r="J72" s="969"/>
      <c r="K72" s="969"/>
      <c r="L72" s="969"/>
      <c r="M72" s="969"/>
      <c r="N72" s="969"/>
      <c r="O72" s="969"/>
      <c r="P72" s="970"/>
      <c r="Q72" s="971">
        <v>140</v>
      </c>
      <c r="R72" s="965"/>
      <c r="S72" s="965"/>
      <c r="T72" s="965"/>
      <c r="U72" s="965"/>
      <c r="V72" s="965">
        <v>179</v>
      </c>
      <c r="W72" s="965"/>
      <c r="X72" s="965"/>
      <c r="Y72" s="965"/>
      <c r="Z72" s="965"/>
      <c r="AA72" s="965">
        <v>-39</v>
      </c>
      <c r="AB72" s="965"/>
      <c r="AC72" s="965"/>
      <c r="AD72" s="965"/>
      <c r="AE72" s="965"/>
      <c r="AF72" s="965">
        <v>-39</v>
      </c>
      <c r="AG72" s="965"/>
      <c r="AH72" s="965"/>
      <c r="AI72" s="965"/>
      <c r="AJ72" s="965"/>
      <c r="AK72" s="965">
        <v>41</v>
      </c>
      <c r="AL72" s="965"/>
      <c r="AM72" s="965"/>
      <c r="AN72" s="965"/>
      <c r="AO72" s="965"/>
      <c r="AP72" s="965">
        <v>140</v>
      </c>
      <c r="AQ72" s="965"/>
      <c r="AR72" s="965"/>
      <c r="AS72" s="965"/>
      <c r="AT72" s="965"/>
      <c r="AU72" s="965" t="s">
        <v>548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1259</v>
      </c>
      <c r="R73" s="965"/>
      <c r="S73" s="965"/>
      <c r="T73" s="965"/>
      <c r="U73" s="965"/>
      <c r="V73" s="965">
        <v>1109</v>
      </c>
      <c r="W73" s="965"/>
      <c r="X73" s="965"/>
      <c r="Y73" s="965"/>
      <c r="Z73" s="965"/>
      <c r="AA73" s="965">
        <v>150</v>
      </c>
      <c r="AB73" s="965"/>
      <c r="AC73" s="965"/>
      <c r="AD73" s="965"/>
      <c r="AE73" s="965"/>
      <c r="AF73" s="965">
        <v>8</v>
      </c>
      <c r="AG73" s="965"/>
      <c r="AH73" s="965"/>
      <c r="AI73" s="965"/>
      <c r="AJ73" s="965"/>
      <c r="AK73" s="965" t="s">
        <v>548</v>
      </c>
      <c r="AL73" s="965"/>
      <c r="AM73" s="965"/>
      <c r="AN73" s="965"/>
      <c r="AO73" s="965"/>
      <c r="AP73" s="965">
        <v>793</v>
      </c>
      <c r="AQ73" s="965"/>
      <c r="AR73" s="965"/>
      <c r="AS73" s="965"/>
      <c r="AT73" s="965"/>
      <c r="AU73" s="965" t="s">
        <v>548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16</v>
      </c>
      <c r="R74" s="965"/>
      <c r="S74" s="965"/>
      <c r="T74" s="965"/>
      <c r="U74" s="965"/>
      <c r="V74" s="965">
        <v>13</v>
      </c>
      <c r="W74" s="965"/>
      <c r="X74" s="965"/>
      <c r="Y74" s="965"/>
      <c r="Z74" s="965"/>
      <c r="AA74" s="965">
        <v>3</v>
      </c>
      <c r="AB74" s="965"/>
      <c r="AC74" s="965"/>
      <c r="AD74" s="965"/>
      <c r="AE74" s="965"/>
      <c r="AF74" s="965">
        <v>3</v>
      </c>
      <c r="AG74" s="965"/>
      <c r="AH74" s="965"/>
      <c r="AI74" s="965"/>
      <c r="AJ74" s="965"/>
      <c r="AK74" s="965" t="s">
        <v>548</v>
      </c>
      <c r="AL74" s="965"/>
      <c r="AM74" s="965"/>
      <c r="AN74" s="965"/>
      <c r="AO74" s="965"/>
      <c r="AP74" s="965" t="s">
        <v>548</v>
      </c>
      <c r="AQ74" s="965"/>
      <c r="AR74" s="965"/>
      <c r="AS74" s="965"/>
      <c r="AT74" s="965"/>
      <c r="AU74" s="965" t="s">
        <v>548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5">
        <v>216</v>
      </c>
      <c r="R75" s="973"/>
      <c r="S75" s="973"/>
      <c r="T75" s="973"/>
      <c r="U75" s="974"/>
      <c r="V75" s="972">
        <v>186</v>
      </c>
      <c r="W75" s="973"/>
      <c r="X75" s="973"/>
      <c r="Y75" s="973"/>
      <c r="Z75" s="974"/>
      <c r="AA75" s="972">
        <v>30</v>
      </c>
      <c r="AB75" s="973"/>
      <c r="AC75" s="973"/>
      <c r="AD75" s="973"/>
      <c r="AE75" s="974"/>
      <c r="AF75" s="972">
        <v>30</v>
      </c>
      <c r="AG75" s="973"/>
      <c r="AH75" s="973"/>
      <c r="AI75" s="973"/>
      <c r="AJ75" s="974"/>
      <c r="AK75" s="972" t="s">
        <v>548</v>
      </c>
      <c r="AL75" s="973"/>
      <c r="AM75" s="973"/>
      <c r="AN75" s="973"/>
      <c r="AO75" s="974"/>
      <c r="AP75" s="972">
        <v>100</v>
      </c>
      <c r="AQ75" s="973"/>
      <c r="AR75" s="973"/>
      <c r="AS75" s="973"/>
      <c r="AT75" s="974"/>
      <c r="AU75" s="972" t="s">
        <v>548</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542</v>
      </c>
      <c r="C76" s="969"/>
      <c r="D76" s="969"/>
      <c r="E76" s="969"/>
      <c r="F76" s="969"/>
      <c r="G76" s="969"/>
      <c r="H76" s="969"/>
      <c r="I76" s="969"/>
      <c r="J76" s="969"/>
      <c r="K76" s="969"/>
      <c r="L76" s="969"/>
      <c r="M76" s="969"/>
      <c r="N76" s="969"/>
      <c r="O76" s="969"/>
      <c r="P76" s="970"/>
      <c r="Q76" s="975">
        <v>918</v>
      </c>
      <c r="R76" s="973"/>
      <c r="S76" s="973"/>
      <c r="T76" s="973"/>
      <c r="U76" s="974"/>
      <c r="V76" s="972">
        <v>885</v>
      </c>
      <c r="W76" s="973"/>
      <c r="X76" s="973"/>
      <c r="Y76" s="973"/>
      <c r="Z76" s="974"/>
      <c r="AA76" s="972">
        <v>33</v>
      </c>
      <c r="AB76" s="973"/>
      <c r="AC76" s="973"/>
      <c r="AD76" s="973"/>
      <c r="AE76" s="974"/>
      <c r="AF76" s="972">
        <v>33</v>
      </c>
      <c r="AG76" s="973"/>
      <c r="AH76" s="973"/>
      <c r="AI76" s="973"/>
      <c r="AJ76" s="974"/>
      <c r="AK76" s="972" t="s">
        <v>548</v>
      </c>
      <c r="AL76" s="973"/>
      <c r="AM76" s="973"/>
      <c r="AN76" s="973"/>
      <c r="AO76" s="974"/>
      <c r="AP76" s="972" t="s">
        <v>548</v>
      </c>
      <c r="AQ76" s="973"/>
      <c r="AR76" s="973"/>
      <c r="AS76" s="973"/>
      <c r="AT76" s="974"/>
      <c r="AU76" s="972" t="s">
        <v>548</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543</v>
      </c>
      <c r="C77" s="969"/>
      <c r="D77" s="969"/>
      <c r="E77" s="969"/>
      <c r="F77" s="969"/>
      <c r="G77" s="969"/>
      <c r="H77" s="969"/>
      <c r="I77" s="969"/>
      <c r="J77" s="969"/>
      <c r="K77" s="969"/>
      <c r="L77" s="969"/>
      <c r="M77" s="969"/>
      <c r="N77" s="969"/>
      <c r="O77" s="969"/>
      <c r="P77" s="970"/>
      <c r="Q77" s="975">
        <v>27127</v>
      </c>
      <c r="R77" s="973"/>
      <c r="S77" s="973"/>
      <c r="T77" s="973"/>
      <c r="U77" s="974"/>
      <c r="V77" s="972">
        <v>26257</v>
      </c>
      <c r="W77" s="973"/>
      <c r="X77" s="973"/>
      <c r="Y77" s="973"/>
      <c r="Z77" s="974"/>
      <c r="AA77" s="972">
        <v>870</v>
      </c>
      <c r="AB77" s="973"/>
      <c r="AC77" s="973"/>
      <c r="AD77" s="973"/>
      <c r="AE77" s="974"/>
      <c r="AF77" s="972">
        <v>870</v>
      </c>
      <c r="AG77" s="973"/>
      <c r="AH77" s="973"/>
      <c r="AI77" s="973"/>
      <c r="AJ77" s="974"/>
      <c r="AK77" s="972" t="s">
        <v>548</v>
      </c>
      <c r="AL77" s="973"/>
      <c r="AM77" s="973"/>
      <c r="AN77" s="973"/>
      <c r="AO77" s="974"/>
      <c r="AP77" s="972" t="s">
        <v>548</v>
      </c>
      <c r="AQ77" s="973"/>
      <c r="AR77" s="973"/>
      <c r="AS77" s="973"/>
      <c r="AT77" s="974"/>
      <c r="AU77" s="972" t="s">
        <v>548</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544</v>
      </c>
      <c r="C78" s="969"/>
      <c r="D78" s="969"/>
      <c r="E78" s="969"/>
      <c r="F78" s="969"/>
      <c r="G78" s="969"/>
      <c r="H78" s="969"/>
      <c r="I78" s="969"/>
      <c r="J78" s="969"/>
      <c r="K78" s="969"/>
      <c r="L78" s="969"/>
      <c r="M78" s="969"/>
      <c r="N78" s="969"/>
      <c r="O78" s="969"/>
      <c r="P78" s="970"/>
      <c r="Q78" s="971">
        <v>257</v>
      </c>
      <c r="R78" s="965"/>
      <c r="S78" s="965"/>
      <c r="T78" s="965"/>
      <c r="U78" s="965"/>
      <c r="V78" s="965">
        <v>240</v>
      </c>
      <c r="W78" s="965"/>
      <c r="X78" s="965"/>
      <c r="Y78" s="965"/>
      <c r="Z78" s="965"/>
      <c r="AA78" s="965">
        <v>17</v>
      </c>
      <c r="AB78" s="965"/>
      <c r="AC78" s="965"/>
      <c r="AD78" s="965"/>
      <c r="AE78" s="965"/>
      <c r="AF78" s="965">
        <v>17</v>
      </c>
      <c r="AG78" s="965"/>
      <c r="AH78" s="965"/>
      <c r="AI78" s="965"/>
      <c r="AJ78" s="965"/>
      <c r="AK78" s="972" t="s">
        <v>547</v>
      </c>
      <c r="AL78" s="973"/>
      <c r="AM78" s="973"/>
      <c r="AN78" s="973"/>
      <c r="AO78" s="974"/>
      <c r="AP78" s="972" t="s">
        <v>547</v>
      </c>
      <c r="AQ78" s="973"/>
      <c r="AR78" s="973"/>
      <c r="AS78" s="973"/>
      <c r="AT78" s="974"/>
      <c r="AU78" s="972" t="s">
        <v>547</v>
      </c>
      <c r="AV78" s="973"/>
      <c r="AW78" s="973"/>
      <c r="AX78" s="973"/>
      <c r="AY78" s="974"/>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545</v>
      </c>
      <c r="C79" s="969"/>
      <c r="D79" s="969"/>
      <c r="E79" s="969"/>
      <c r="F79" s="969"/>
      <c r="G79" s="969"/>
      <c r="H79" s="969"/>
      <c r="I79" s="969"/>
      <c r="J79" s="969"/>
      <c r="K79" s="969"/>
      <c r="L79" s="969"/>
      <c r="M79" s="969"/>
      <c r="N79" s="969"/>
      <c r="O79" s="969"/>
      <c r="P79" s="970"/>
      <c r="Q79" s="971">
        <v>131418</v>
      </c>
      <c r="R79" s="965"/>
      <c r="S79" s="965"/>
      <c r="T79" s="965"/>
      <c r="U79" s="965"/>
      <c r="V79" s="965">
        <v>127699</v>
      </c>
      <c r="W79" s="965"/>
      <c r="X79" s="965"/>
      <c r="Y79" s="965"/>
      <c r="Z79" s="965"/>
      <c r="AA79" s="965">
        <v>3719</v>
      </c>
      <c r="AB79" s="965"/>
      <c r="AC79" s="965"/>
      <c r="AD79" s="965"/>
      <c r="AE79" s="965"/>
      <c r="AF79" s="965">
        <v>3719</v>
      </c>
      <c r="AG79" s="965"/>
      <c r="AH79" s="965"/>
      <c r="AI79" s="965"/>
      <c r="AJ79" s="965"/>
      <c r="AK79" s="965">
        <v>18</v>
      </c>
      <c r="AL79" s="965"/>
      <c r="AM79" s="965"/>
      <c r="AN79" s="965"/>
      <c r="AO79" s="965"/>
      <c r="AP79" s="972" t="s">
        <v>547</v>
      </c>
      <c r="AQ79" s="973"/>
      <c r="AR79" s="973"/>
      <c r="AS79" s="973"/>
      <c r="AT79" s="974"/>
      <c r="AU79" s="972" t="s">
        <v>547</v>
      </c>
      <c r="AV79" s="973"/>
      <c r="AW79" s="973"/>
      <c r="AX79" s="973"/>
      <c r="AY79" s="974"/>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546</v>
      </c>
      <c r="C80" s="969"/>
      <c r="D80" s="969"/>
      <c r="E80" s="969"/>
      <c r="F80" s="969"/>
      <c r="G80" s="969"/>
      <c r="H80" s="969"/>
      <c r="I80" s="969"/>
      <c r="J80" s="969"/>
      <c r="K80" s="969"/>
      <c r="L80" s="969"/>
      <c r="M80" s="969"/>
      <c r="N80" s="969"/>
      <c r="O80" s="969"/>
      <c r="P80" s="970"/>
      <c r="Q80" s="971">
        <v>250</v>
      </c>
      <c r="R80" s="965"/>
      <c r="S80" s="965"/>
      <c r="T80" s="965"/>
      <c r="U80" s="965"/>
      <c r="V80" s="965">
        <v>239</v>
      </c>
      <c r="W80" s="965"/>
      <c r="X80" s="965"/>
      <c r="Y80" s="965"/>
      <c r="Z80" s="965"/>
      <c r="AA80" s="965">
        <v>11</v>
      </c>
      <c r="AB80" s="965"/>
      <c r="AC80" s="965"/>
      <c r="AD80" s="965"/>
      <c r="AE80" s="965"/>
      <c r="AF80" s="965">
        <v>11</v>
      </c>
      <c r="AG80" s="965"/>
      <c r="AH80" s="965"/>
      <c r="AI80" s="965"/>
      <c r="AJ80" s="965"/>
      <c r="AK80" s="965" t="s">
        <v>548</v>
      </c>
      <c r="AL80" s="965"/>
      <c r="AM80" s="965"/>
      <c r="AN80" s="965"/>
      <c r="AO80" s="965"/>
      <c r="AP80" s="965" t="s">
        <v>548</v>
      </c>
      <c r="AQ80" s="965"/>
      <c r="AR80" s="965"/>
      <c r="AS80" s="965"/>
      <c r="AT80" s="965"/>
      <c r="AU80" s="965" t="s">
        <v>548</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553</v>
      </c>
      <c r="C81" s="969"/>
      <c r="D81" s="969"/>
      <c r="E81" s="969"/>
      <c r="F81" s="969"/>
      <c r="G81" s="969"/>
      <c r="H81" s="969"/>
      <c r="I81" s="969"/>
      <c r="J81" s="969"/>
      <c r="K81" s="969"/>
      <c r="L81" s="969"/>
      <c r="M81" s="969"/>
      <c r="N81" s="969"/>
      <c r="O81" s="969"/>
      <c r="P81" s="970"/>
      <c r="Q81" s="971">
        <v>37</v>
      </c>
      <c r="R81" s="965"/>
      <c r="S81" s="965"/>
      <c r="T81" s="965"/>
      <c r="U81" s="965"/>
      <c r="V81" s="965">
        <v>35</v>
      </c>
      <c r="W81" s="965"/>
      <c r="X81" s="965"/>
      <c r="Y81" s="965"/>
      <c r="Z81" s="965"/>
      <c r="AA81" s="965">
        <v>2</v>
      </c>
      <c r="AB81" s="965"/>
      <c r="AC81" s="965"/>
      <c r="AD81" s="965"/>
      <c r="AE81" s="965"/>
      <c r="AF81" s="965">
        <v>2</v>
      </c>
      <c r="AG81" s="965"/>
      <c r="AH81" s="965"/>
      <c r="AI81" s="965"/>
      <c r="AJ81" s="965"/>
      <c r="AK81" s="965">
        <v>24</v>
      </c>
      <c r="AL81" s="965"/>
      <c r="AM81" s="965"/>
      <c r="AN81" s="965"/>
      <c r="AO81" s="965"/>
      <c r="AP81" s="965" t="s">
        <v>548</v>
      </c>
      <c r="AQ81" s="965"/>
      <c r="AR81" s="965"/>
      <c r="AS81" s="965"/>
      <c r="AT81" s="965"/>
      <c r="AU81" s="965" t="s">
        <v>548</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AF68+AF69+AF70+AF71+AF72+AF73+AF74+AF75+AF76+AF77+AF78+AF79+AF80+AF81</f>
        <v>5887</v>
      </c>
      <c r="AG88" s="953"/>
      <c r="AH88" s="953"/>
      <c r="AI88" s="953"/>
      <c r="AJ88" s="953"/>
      <c r="AK88" s="957"/>
      <c r="AL88" s="957"/>
      <c r="AM88" s="957"/>
      <c r="AN88" s="957"/>
      <c r="AO88" s="957"/>
      <c r="AP88" s="953">
        <f>AP68+AP69+AP72+AP73+AP75</f>
        <v>1919</v>
      </c>
      <c r="AQ88" s="953"/>
      <c r="AR88" s="953"/>
      <c r="AS88" s="953"/>
      <c r="AT88" s="953"/>
      <c r="AU88" s="953">
        <f>AU68</f>
        <v>234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287</v>
      </c>
      <c r="AG109" s="886"/>
      <c r="AH109" s="886"/>
      <c r="AI109" s="886"/>
      <c r="AJ109" s="887"/>
      <c r="AK109" s="888" t="s">
        <v>286</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287</v>
      </c>
      <c r="BW109" s="886"/>
      <c r="BX109" s="886"/>
      <c r="BY109" s="886"/>
      <c r="BZ109" s="887"/>
      <c r="CA109" s="888" t="s">
        <v>286</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287</v>
      </c>
      <c r="DM109" s="886"/>
      <c r="DN109" s="886"/>
      <c r="DO109" s="886"/>
      <c r="DP109" s="887"/>
      <c r="DQ109" s="888" t="s">
        <v>286</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1493838</v>
      </c>
      <c r="AB110" s="871"/>
      <c r="AC110" s="871"/>
      <c r="AD110" s="871"/>
      <c r="AE110" s="872"/>
      <c r="AF110" s="873">
        <v>1685292</v>
      </c>
      <c r="AG110" s="871"/>
      <c r="AH110" s="871"/>
      <c r="AI110" s="871"/>
      <c r="AJ110" s="872"/>
      <c r="AK110" s="873">
        <v>1776328</v>
      </c>
      <c r="AL110" s="871"/>
      <c r="AM110" s="871"/>
      <c r="AN110" s="871"/>
      <c r="AO110" s="872"/>
      <c r="AP110" s="874">
        <v>19</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18681795</v>
      </c>
      <c r="BR110" s="798"/>
      <c r="BS110" s="798"/>
      <c r="BT110" s="798"/>
      <c r="BU110" s="798"/>
      <c r="BV110" s="798">
        <v>18323058</v>
      </c>
      <c r="BW110" s="798"/>
      <c r="BX110" s="798"/>
      <c r="BY110" s="798"/>
      <c r="BZ110" s="798"/>
      <c r="CA110" s="798">
        <v>18657644</v>
      </c>
      <c r="CB110" s="798"/>
      <c r="CC110" s="798"/>
      <c r="CD110" s="798"/>
      <c r="CE110" s="798"/>
      <c r="CF110" s="859">
        <v>199.1</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221</v>
      </c>
      <c r="DH110" s="798"/>
      <c r="DI110" s="798"/>
      <c r="DJ110" s="798"/>
      <c r="DK110" s="798"/>
      <c r="DL110" s="798" t="s">
        <v>221</v>
      </c>
      <c r="DM110" s="798"/>
      <c r="DN110" s="798"/>
      <c r="DO110" s="798"/>
      <c r="DP110" s="798"/>
      <c r="DQ110" s="798" t="s">
        <v>221</v>
      </c>
      <c r="DR110" s="798"/>
      <c r="DS110" s="798"/>
      <c r="DT110" s="798"/>
      <c r="DU110" s="798"/>
      <c r="DV110" s="799" t="s">
        <v>221</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t="s">
        <v>221</v>
      </c>
      <c r="BR111" s="769"/>
      <c r="BS111" s="769"/>
      <c r="BT111" s="769"/>
      <c r="BU111" s="769"/>
      <c r="BV111" s="769" t="s">
        <v>221</v>
      </c>
      <c r="BW111" s="769"/>
      <c r="BX111" s="769"/>
      <c r="BY111" s="769"/>
      <c r="BZ111" s="769"/>
      <c r="CA111" s="769" t="s">
        <v>221</v>
      </c>
      <c r="CB111" s="769"/>
      <c r="CC111" s="769"/>
      <c r="CD111" s="769"/>
      <c r="CE111" s="769"/>
      <c r="CF111" s="846" t="s">
        <v>221</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221</v>
      </c>
      <c r="DH111" s="769"/>
      <c r="DI111" s="769"/>
      <c r="DJ111" s="769"/>
      <c r="DK111" s="769"/>
      <c r="DL111" s="769" t="s">
        <v>221</v>
      </c>
      <c r="DM111" s="769"/>
      <c r="DN111" s="769"/>
      <c r="DO111" s="769"/>
      <c r="DP111" s="769"/>
      <c r="DQ111" s="769" t="s">
        <v>221</v>
      </c>
      <c r="DR111" s="769"/>
      <c r="DS111" s="769"/>
      <c r="DT111" s="769"/>
      <c r="DU111" s="769"/>
      <c r="DV111" s="821" t="s">
        <v>221</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221</v>
      </c>
      <c r="AB112" s="782"/>
      <c r="AC112" s="782"/>
      <c r="AD112" s="782"/>
      <c r="AE112" s="783"/>
      <c r="AF112" s="784" t="s">
        <v>221</v>
      </c>
      <c r="AG112" s="782"/>
      <c r="AH112" s="782"/>
      <c r="AI112" s="782"/>
      <c r="AJ112" s="783"/>
      <c r="AK112" s="784" t="s">
        <v>221</v>
      </c>
      <c r="AL112" s="782"/>
      <c r="AM112" s="782"/>
      <c r="AN112" s="782"/>
      <c r="AO112" s="783"/>
      <c r="AP112" s="752" t="s">
        <v>221</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3602022</v>
      </c>
      <c r="BR112" s="769"/>
      <c r="BS112" s="769"/>
      <c r="BT112" s="769"/>
      <c r="BU112" s="769"/>
      <c r="BV112" s="769">
        <v>3808602</v>
      </c>
      <c r="BW112" s="769"/>
      <c r="BX112" s="769"/>
      <c r="BY112" s="769"/>
      <c r="BZ112" s="769"/>
      <c r="CA112" s="769">
        <v>3811030</v>
      </c>
      <c r="CB112" s="769"/>
      <c r="CC112" s="769"/>
      <c r="CD112" s="769"/>
      <c r="CE112" s="769"/>
      <c r="CF112" s="846">
        <v>40.700000000000003</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221</v>
      </c>
      <c r="DH112" s="769"/>
      <c r="DI112" s="769"/>
      <c r="DJ112" s="769"/>
      <c r="DK112" s="769"/>
      <c r="DL112" s="769" t="s">
        <v>221</v>
      </c>
      <c r="DM112" s="769"/>
      <c r="DN112" s="769"/>
      <c r="DO112" s="769"/>
      <c r="DP112" s="769"/>
      <c r="DQ112" s="769" t="s">
        <v>221</v>
      </c>
      <c r="DR112" s="769"/>
      <c r="DS112" s="769"/>
      <c r="DT112" s="769"/>
      <c r="DU112" s="769"/>
      <c r="DV112" s="821" t="s">
        <v>221</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177705</v>
      </c>
      <c r="AB113" s="907"/>
      <c r="AC113" s="907"/>
      <c r="AD113" s="907"/>
      <c r="AE113" s="908"/>
      <c r="AF113" s="909">
        <v>187465</v>
      </c>
      <c r="AG113" s="907"/>
      <c r="AH113" s="907"/>
      <c r="AI113" s="907"/>
      <c r="AJ113" s="908"/>
      <c r="AK113" s="909">
        <v>201303</v>
      </c>
      <c r="AL113" s="907"/>
      <c r="AM113" s="907"/>
      <c r="AN113" s="907"/>
      <c r="AO113" s="908"/>
      <c r="AP113" s="910">
        <v>2.1</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244380</v>
      </c>
      <c r="BR113" s="769"/>
      <c r="BS113" s="769"/>
      <c r="BT113" s="769"/>
      <c r="BU113" s="769"/>
      <c r="BV113" s="769">
        <v>206240</v>
      </c>
      <c r="BW113" s="769"/>
      <c r="BX113" s="769"/>
      <c r="BY113" s="769"/>
      <c r="BZ113" s="769"/>
      <c r="CA113" s="769">
        <v>172424</v>
      </c>
      <c r="CB113" s="769"/>
      <c r="CC113" s="769"/>
      <c r="CD113" s="769"/>
      <c r="CE113" s="769"/>
      <c r="CF113" s="846">
        <v>1.8</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85278</v>
      </c>
      <c r="AB114" s="782"/>
      <c r="AC114" s="782"/>
      <c r="AD114" s="782"/>
      <c r="AE114" s="783"/>
      <c r="AF114" s="784">
        <v>45861</v>
      </c>
      <c r="AG114" s="782"/>
      <c r="AH114" s="782"/>
      <c r="AI114" s="782"/>
      <c r="AJ114" s="783"/>
      <c r="AK114" s="784">
        <v>46497</v>
      </c>
      <c r="AL114" s="782"/>
      <c r="AM114" s="782"/>
      <c r="AN114" s="782"/>
      <c r="AO114" s="783"/>
      <c r="AP114" s="752">
        <v>0.5</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2393655</v>
      </c>
      <c r="BR114" s="769"/>
      <c r="BS114" s="769"/>
      <c r="BT114" s="769"/>
      <c r="BU114" s="769"/>
      <c r="BV114" s="769">
        <v>2089800</v>
      </c>
      <c r="BW114" s="769"/>
      <c r="BX114" s="769"/>
      <c r="BY114" s="769"/>
      <c r="BZ114" s="769"/>
      <c r="CA114" s="769">
        <v>2573562</v>
      </c>
      <c r="CB114" s="769"/>
      <c r="CC114" s="769"/>
      <c r="CD114" s="769"/>
      <c r="CE114" s="769"/>
      <c r="CF114" s="846">
        <v>27.5</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221</v>
      </c>
      <c r="AB115" s="907"/>
      <c r="AC115" s="907"/>
      <c r="AD115" s="907"/>
      <c r="AE115" s="908"/>
      <c r="AF115" s="909" t="s">
        <v>221</v>
      </c>
      <c r="AG115" s="907"/>
      <c r="AH115" s="907"/>
      <c r="AI115" s="907"/>
      <c r="AJ115" s="908"/>
      <c r="AK115" s="909" t="s">
        <v>221</v>
      </c>
      <c r="AL115" s="907"/>
      <c r="AM115" s="907"/>
      <c r="AN115" s="907"/>
      <c r="AO115" s="908"/>
      <c r="AP115" s="910" t="s">
        <v>221</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v>7330</v>
      </c>
      <c r="BR115" s="769"/>
      <c r="BS115" s="769"/>
      <c r="BT115" s="769"/>
      <c r="BU115" s="769"/>
      <c r="BV115" s="769" t="s">
        <v>221</v>
      </c>
      <c r="BW115" s="769"/>
      <c r="BX115" s="769"/>
      <c r="BY115" s="769"/>
      <c r="BZ115" s="769"/>
      <c r="CA115" s="769" t="s">
        <v>221</v>
      </c>
      <c r="CB115" s="769"/>
      <c r="CC115" s="769"/>
      <c r="CD115" s="769"/>
      <c r="CE115" s="769"/>
      <c r="CF115" s="846" t="s">
        <v>221</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221</v>
      </c>
      <c r="DH115" s="782"/>
      <c r="DI115" s="782"/>
      <c r="DJ115" s="782"/>
      <c r="DK115" s="783"/>
      <c r="DL115" s="784" t="s">
        <v>221</v>
      </c>
      <c r="DM115" s="782"/>
      <c r="DN115" s="782"/>
      <c r="DO115" s="782"/>
      <c r="DP115" s="783"/>
      <c r="DQ115" s="784" t="s">
        <v>221</v>
      </c>
      <c r="DR115" s="782"/>
      <c r="DS115" s="782"/>
      <c r="DT115" s="782"/>
      <c r="DU115" s="783"/>
      <c r="DV115" s="752" t="s">
        <v>221</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221</v>
      </c>
      <c r="AB116" s="782"/>
      <c r="AC116" s="782"/>
      <c r="AD116" s="782"/>
      <c r="AE116" s="783"/>
      <c r="AF116" s="784">
        <v>5</v>
      </c>
      <c r="AG116" s="782"/>
      <c r="AH116" s="782"/>
      <c r="AI116" s="782"/>
      <c r="AJ116" s="783"/>
      <c r="AK116" s="784">
        <v>3</v>
      </c>
      <c r="AL116" s="782"/>
      <c r="AM116" s="782"/>
      <c r="AN116" s="782"/>
      <c r="AO116" s="783"/>
      <c r="AP116" s="752">
        <v>0</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221</v>
      </c>
      <c r="DH116" s="782"/>
      <c r="DI116" s="782"/>
      <c r="DJ116" s="782"/>
      <c r="DK116" s="783"/>
      <c r="DL116" s="784" t="s">
        <v>221</v>
      </c>
      <c r="DM116" s="782"/>
      <c r="DN116" s="782"/>
      <c r="DO116" s="782"/>
      <c r="DP116" s="783"/>
      <c r="DQ116" s="784" t="s">
        <v>221</v>
      </c>
      <c r="DR116" s="782"/>
      <c r="DS116" s="782"/>
      <c r="DT116" s="782"/>
      <c r="DU116" s="783"/>
      <c r="DV116" s="752" t="s">
        <v>221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1756821</v>
      </c>
      <c r="AB117" s="893"/>
      <c r="AC117" s="893"/>
      <c r="AD117" s="893"/>
      <c r="AE117" s="894"/>
      <c r="AF117" s="896">
        <v>1918623</v>
      </c>
      <c r="AG117" s="893"/>
      <c r="AH117" s="893"/>
      <c r="AI117" s="893"/>
      <c r="AJ117" s="894"/>
      <c r="AK117" s="896">
        <v>2024131</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287</v>
      </c>
      <c r="AG118" s="886"/>
      <c r="AH118" s="886"/>
      <c r="AI118" s="886"/>
      <c r="AJ118" s="887"/>
      <c r="AK118" s="888" t="s">
        <v>286</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24929182</v>
      </c>
      <c r="BR118" s="856"/>
      <c r="BS118" s="856"/>
      <c r="BT118" s="856"/>
      <c r="BU118" s="856"/>
      <c r="BV118" s="856">
        <v>24427700</v>
      </c>
      <c r="BW118" s="856"/>
      <c r="BX118" s="856"/>
      <c r="BY118" s="856"/>
      <c r="BZ118" s="856"/>
      <c r="CA118" s="856">
        <v>25214660</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221</v>
      </c>
      <c r="AB119" s="871"/>
      <c r="AC119" s="871"/>
      <c r="AD119" s="871"/>
      <c r="AE119" s="872"/>
      <c r="AF119" s="873" t="s">
        <v>221</v>
      </c>
      <c r="AG119" s="871"/>
      <c r="AH119" s="871"/>
      <c r="AI119" s="871"/>
      <c r="AJ119" s="872"/>
      <c r="AK119" s="873" t="s">
        <v>221</v>
      </c>
      <c r="AL119" s="871"/>
      <c r="AM119" s="871"/>
      <c r="AN119" s="871"/>
      <c r="AO119" s="872"/>
      <c r="AP119" s="874" t="s">
        <v>221</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5912024</v>
      </c>
      <c r="BR119" s="798"/>
      <c r="BS119" s="798"/>
      <c r="BT119" s="798"/>
      <c r="BU119" s="798"/>
      <c r="BV119" s="798">
        <v>6531420</v>
      </c>
      <c r="BW119" s="798"/>
      <c r="BX119" s="798"/>
      <c r="BY119" s="798"/>
      <c r="BZ119" s="798"/>
      <c r="CA119" s="798">
        <v>7668997</v>
      </c>
      <c r="CB119" s="798"/>
      <c r="CC119" s="798"/>
      <c r="CD119" s="798"/>
      <c r="CE119" s="798"/>
      <c r="CF119" s="859">
        <v>81.8</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221</v>
      </c>
      <c r="DH119" s="715"/>
      <c r="DI119" s="715"/>
      <c r="DJ119" s="715"/>
      <c r="DK119" s="716"/>
      <c r="DL119" s="717" t="s">
        <v>221</v>
      </c>
      <c r="DM119" s="715"/>
      <c r="DN119" s="715"/>
      <c r="DO119" s="715"/>
      <c r="DP119" s="716"/>
      <c r="DQ119" s="717" t="s">
        <v>221</v>
      </c>
      <c r="DR119" s="715"/>
      <c r="DS119" s="715"/>
      <c r="DT119" s="715"/>
      <c r="DU119" s="716"/>
      <c r="DV119" s="805" t="s">
        <v>221</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221</v>
      </c>
      <c r="AB120" s="782"/>
      <c r="AC120" s="782"/>
      <c r="AD120" s="782"/>
      <c r="AE120" s="783"/>
      <c r="AF120" s="784" t="s">
        <v>221</v>
      </c>
      <c r="AG120" s="782"/>
      <c r="AH120" s="782"/>
      <c r="AI120" s="782"/>
      <c r="AJ120" s="783"/>
      <c r="AK120" s="784" t="s">
        <v>221</v>
      </c>
      <c r="AL120" s="782"/>
      <c r="AM120" s="782"/>
      <c r="AN120" s="782"/>
      <c r="AO120" s="783"/>
      <c r="AP120" s="752" t="s">
        <v>221</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60515</v>
      </c>
      <c r="BR120" s="769"/>
      <c r="BS120" s="769"/>
      <c r="BT120" s="769"/>
      <c r="BU120" s="769"/>
      <c r="BV120" s="769">
        <v>85163</v>
      </c>
      <c r="BW120" s="769"/>
      <c r="BX120" s="769"/>
      <c r="BY120" s="769"/>
      <c r="BZ120" s="769"/>
      <c r="CA120" s="769">
        <v>94845</v>
      </c>
      <c r="CB120" s="769"/>
      <c r="CC120" s="769"/>
      <c r="CD120" s="769"/>
      <c r="CE120" s="769"/>
      <c r="CF120" s="846">
        <v>1</v>
      </c>
      <c r="CG120" s="847"/>
      <c r="CH120" s="847"/>
      <c r="CI120" s="847"/>
      <c r="CJ120" s="847"/>
      <c r="CK120" s="848" t="s">
        <v>437</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3602022</v>
      </c>
      <c r="DH120" s="798"/>
      <c r="DI120" s="798"/>
      <c r="DJ120" s="798"/>
      <c r="DK120" s="798"/>
      <c r="DL120" s="798">
        <v>3808602</v>
      </c>
      <c r="DM120" s="798"/>
      <c r="DN120" s="798"/>
      <c r="DO120" s="798"/>
      <c r="DP120" s="798"/>
      <c r="DQ120" s="798">
        <v>3811030</v>
      </c>
      <c r="DR120" s="798"/>
      <c r="DS120" s="798"/>
      <c r="DT120" s="798"/>
      <c r="DU120" s="798"/>
      <c r="DV120" s="799">
        <v>40.700000000000003</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221</v>
      </c>
      <c r="AB121" s="782"/>
      <c r="AC121" s="782"/>
      <c r="AD121" s="782"/>
      <c r="AE121" s="783"/>
      <c r="AF121" s="784" t="s">
        <v>221</v>
      </c>
      <c r="AG121" s="782"/>
      <c r="AH121" s="782"/>
      <c r="AI121" s="782"/>
      <c r="AJ121" s="783"/>
      <c r="AK121" s="784" t="s">
        <v>221</v>
      </c>
      <c r="AL121" s="782"/>
      <c r="AM121" s="782"/>
      <c r="AN121" s="782"/>
      <c r="AO121" s="783"/>
      <c r="AP121" s="752" t="s">
        <v>221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16382999</v>
      </c>
      <c r="BR121" s="856"/>
      <c r="BS121" s="856"/>
      <c r="BT121" s="856"/>
      <c r="BU121" s="856"/>
      <c r="BV121" s="856">
        <v>16524048</v>
      </c>
      <c r="BW121" s="856"/>
      <c r="BX121" s="856"/>
      <c r="BY121" s="856"/>
      <c r="BZ121" s="856"/>
      <c r="CA121" s="856">
        <v>17420702</v>
      </c>
      <c r="CB121" s="856"/>
      <c r="CC121" s="856"/>
      <c r="CD121" s="856"/>
      <c r="CE121" s="856"/>
      <c r="CF121" s="857">
        <v>185.9</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t="s">
        <v>221</v>
      </c>
      <c r="DH121" s="769"/>
      <c r="DI121" s="769"/>
      <c r="DJ121" s="769"/>
      <c r="DK121" s="769"/>
      <c r="DL121" s="769" t="s">
        <v>221</v>
      </c>
      <c r="DM121" s="769"/>
      <c r="DN121" s="769"/>
      <c r="DO121" s="769"/>
      <c r="DP121" s="769"/>
      <c r="DQ121" s="769" t="s">
        <v>221</v>
      </c>
      <c r="DR121" s="769"/>
      <c r="DS121" s="769"/>
      <c r="DT121" s="769"/>
      <c r="DU121" s="769"/>
      <c r="DV121" s="821" t="s">
        <v>221</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22355538</v>
      </c>
      <c r="BR122" s="838"/>
      <c r="BS122" s="838"/>
      <c r="BT122" s="838"/>
      <c r="BU122" s="838"/>
      <c r="BV122" s="838">
        <v>23140631</v>
      </c>
      <c r="BW122" s="838"/>
      <c r="BX122" s="838"/>
      <c r="BY122" s="838"/>
      <c r="BZ122" s="838"/>
      <c r="CA122" s="838">
        <v>25184544</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221</v>
      </c>
      <c r="AB123" s="782"/>
      <c r="AC123" s="782"/>
      <c r="AD123" s="782"/>
      <c r="AE123" s="783"/>
      <c r="AF123" s="784" t="s">
        <v>221</v>
      </c>
      <c r="AG123" s="782"/>
      <c r="AH123" s="782"/>
      <c r="AI123" s="782"/>
      <c r="AJ123" s="783"/>
      <c r="AK123" s="784" t="s">
        <v>221</v>
      </c>
      <c r="AL123" s="782"/>
      <c r="AM123" s="782"/>
      <c r="AN123" s="782"/>
      <c r="AO123" s="783"/>
      <c r="AP123" s="752" t="s">
        <v>221</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27.3</v>
      </c>
      <c r="BR123" s="830"/>
      <c r="BS123" s="830"/>
      <c r="BT123" s="830"/>
      <c r="BU123" s="830"/>
      <c r="BV123" s="830">
        <v>13.8</v>
      </c>
      <c r="BW123" s="830"/>
      <c r="BX123" s="830"/>
      <c r="BY123" s="830"/>
      <c r="BZ123" s="830"/>
      <c r="CA123" s="830">
        <v>0.3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221</v>
      </c>
      <c r="AB124" s="782"/>
      <c r="AC124" s="782"/>
      <c r="AD124" s="782"/>
      <c r="AE124" s="783"/>
      <c r="AF124" s="784" t="s">
        <v>221</v>
      </c>
      <c r="AG124" s="782"/>
      <c r="AH124" s="782"/>
      <c r="AI124" s="782"/>
      <c r="AJ124" s="783"/>
      <c r="AK124" s="784" t="s">
        <v>221</v>
      </c>
      <c r="AL124" s="782"/>
      <c r="AM124" s="782"/>
      <c r="AN124" s="782"/>
      <c r="AO124" s="783"/>
      <c r="AP124" s="752" t="s">
        <v>221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221</v>
      </c>
      <c r="DH124" s="715"/>
      <c r="DI124" s="715"/>
      <c r="DJ124" s="715"/>
      <c r="DK124" s="716"/>
      <c r="DL124" s="717" t="s">
        <v>221</v>
      </c>
      <c r="DM124" s="715"/>
      <c r="DN124" s="715"/>
      <c r="DO124" s="715"/>
      <c r="DP124" s="716"/>
      <c r="DQ124" s="717" t="s">
        <v>221</v>
      </c>
      <c r="DR124" s="715"/>
      <c r="DS124" s="715"/>
      <c r="DT124" s="715"/>
      <c r="DU124" s="716"/>
      <c r="DV124" s="805" t="s">
        <v>221</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221</v>
      </c>
      <c r="AB126" s="782"/>
      <c r="AC126" s="782"/>
      <c r="AD126" s="782"/>
      <c r="AE126" s="783"/>
      <c r="AF126" s="784" t="s">
        <v>221</v>
      </c>
      <c r="AG126" s="782"/>
      <c r="AH126" s="782"/>
      <c r="AI126" s="782"/>
      <c r="AJ126" s="783"/>
      <c r="AK126" s="784" t="s">
        <v>221</v>
      </c>
      <c r="AL126" s="782"/>
      <c r="AM126" s="782"/>
      <c r="AN126" s="782"/>
      <c r="AO126" s="783"/>
      <c r="AP126" s="752" t="s">
        <v>221</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221</v>
      </c>
      <c r="DH126" s="769"/>
      <c r="DI126" s="769"/>
      <c r="DJ126" s="769"/>
      <c r="DK126" s="769"/>
      <c r="DL126" s="769" t="s">
        <v>221</v>
      </c>
      <c r="DM126" s="769"/>
      <c r="DN126" s="769"/>
      <c r="DO126" s="769"/>
      <c r="DP126" s="769"/>
      <c r="DQ126" s="769" t="s">
        <v>221</v>
      </c>
      <c r="DR126" s="769"/>
      <c r="DS126" s="769"/>
      <c r="DT126" s="769"/>
      <c r="DU126" s="769"/>
      <c r="DV126" s="821" t="s">
        <v>221</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221</v>
      </c>
      <c r="AB127" s="782"/>
      <c r="AC127" s="782"/>
      <c r="AD127" s="782"/>
      <c r="AE127" s="783"/>
      <c r="AF127" s="784" t="s">
        <v>221</v>
      </c>
      <c r="AG127" s="782"/>
      <c r="AH127" s="782"/>
      <c r="AI127" s="782"/>
      <c r="AJ127" s="783"/>
      <c r="AK127" s="784" t="s">
        <v>221</v>
      </c>
      <c r="AL127" s="782"/>
      <c r="AM127" s="782"/>
      <c r="AN127" s="782"/>
      <c r="AO127" s="783"/>
      <c r="AP127" s="752" t="s">
        <v>221</v>
      </c>
      <c r="AQ127" s="753"/>
      <c r="AR127" s="753"/>
      <c r="AS127" s="753"/>
      <c r="AT127" s="754"/>
      <c r="AU127" s="233"/>
      <c r="AV127" s="233"/>
      <c r="AW127" s="233"/>
      <c r="AX127" s="755" t="s">
        <v>451</v>
      </c>
      <c r="AY127" s="756"/>
      <c r="AZ127" s="756"/>
      <c r="BA127" s="756"/>
      <c r="BB127" s="756"/>
      <c r="BC127" s="756"/>
      <c r="BD127" s="756"/>
      <c r="BE127" s="757"/>
      <c r="BF127" s="758" t="s">
        <v>221</v>
      </c>
      <c r="BG127" s="759"/>
      <c r="BH127" s="759"/>
      <c r="BI127" s="759"/>
      <c r="BJ127" s="759"/>
      <c r="BK127" s="759"/>
      <c r="BL127" s="760"/>
      <c r="BM127" s="758">
        <v>13.22</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v>7330</v>
      </c>
      <c r="DH127" s="818"/>
      <c r="DI127" s="818"/>
      <c r="DJ127" s="818"/>
      <c r="DK127" s="818"/>
      <c r="DL127" s="818" t="s">
        <v>221</v>
      </c>
      <c r="DM127" s="818"/>
      <c r="DN127" s="818"/>
      <c r="DO127" s="818"/>
      <c r="DP127" s="818"/>
      <c r="DQ127" s="818" t="s">
        <v>221</v>
      </c>
      <c r="DR127" s="818"/>
      <c r="DS127" s="818"/>
      <c r="DT127" s="818"/>
      <c r="DU127" s="818"/>
      <c r="DV127" s="819" t="s">
        <v>221</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6526</v>
      </c>
      <c r="AB128" s="722"/>
      <c r="AC128" s="722"/>
      <c r="AD128" s="722"/>
      <c r="AE128" s="723"/>
      <c r="AF128" s="724">
        <v>8108</v>
      </c>
      <c r="AG128" s="722"/>
      <c r="AH128" s="722"/>
      <c r="AI128" s="722"/>
      <c r="AJ128" s="723"/>
      <c r="AK128" s="724">
        <v>13825</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221</v>
      </c>
      <c r="BG128" s="789"/>
      <c r="BH128" s="789"/>
      <c r="BI128" s="789"/>
      <c r="BJ128" s="789"/>
      <c r="BK128" s="789"/>
      <c r="BL128" s="790"/>
      <c r="BM128" s="788">
        <v>18.22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10483757</v>
      </c>
      <c r="AB129" s="782"/>
      <c r="AC129" s="782"/>
      <c r="AD129" s="782"/>
      <c r="AE129" s="783"/>
      <c r="AF129" s="784">
        <v>10521458</v>
      </c>
      <c r="AG129" s="782"/>
      <c r="AH129" s="782"/>
      <c r="AI129" s="782"/>
      <c r="AJ129" s="783"/>
      <c r="AK129" s="784">
        <v>10764073</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1060093</v>
      </c>
      <c r="AB130" s="782"/>
      <c r="AC130" s="782"/>
      <c r="AD130" s="782"/>
      <c r="AE130" s="783"/>
      <c r="AF130" s="784">
        <v>1233049</v>
      </c>
      <c r="AG130" s="782"/>
      <c r="AH130" s="782"/>
      <c r="AI130" s="782"/>
      <c r="AJ130" s="783"/>
      <c r="AK130" s="784">
        <v>1391517</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v>0.3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9423664</v>
      </c>
      <c r="AB131" s="715"/>
      <c r="AC131" s="715"/>
      <c r="AD131" s="715"/>
      <c r="AE131" s="716"/>
      <c r="AF131" s="717">
        <v>9288409</v>
      </c>
      <c r="AG131" s="715"/>
      <c r="AH131" s="715"/>
      <c r="AI131" s="715"/>
      <c r="AJ131" s="716"/>
      <c r="AK131" s="717">
        <v>9372556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7.3241363440000002</v>
      </c>
      <c r="AB132" s="738"/>
      <c r="AC132" s="738"/>
      <c r="AD132" s="738"/>
      <c r="AE132" s="739"/>
      <c r="AF132" s="740">
        <v>7.2936710690000002</v>
      </c>
      <c r="AG132" s="738"/>
      <c r="AH132" s="738"/>
      <c r="AI132" s="738"/>
      <c r="AJ132" s="739"/>
      <c r="AK132" s="740">
        <v>6.6021371330000003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7.7</v>
      </c>
      <c r="AB133" s="747"/>
      <c r="AC133" s="747"/>
      <c r="AD133" s="747"/>
      <c r="AE133" s="748"/>
      <c r="AF133" s="746">
        <v>6.3</v>
      </c>
      <c r="AG133" s="747"/>
      <c r="AH133" s="747"/>
      <c r="AI133" s="747"/>
      <c r="AJ133" s="748"/>
      <c r="AK133" s="746">
        <v>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67" zoomScale="87" zoomScaleNormal="85" zoomScaleSheetLayoutView="87" workbookViewId="0">
      <selection activeCell="AD95" sqref="AD9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43" zoomScale="75" zoomScaleNormal="75" zoomScaleSheetLayoutView="55" workbookViewId="0">
      <selection activeCell="W3" sqref="W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44" zoomScaleSheetLayoutView="44"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2636286</v>
      </c>
      <c r="L9" s="264">
        <v>63065</v>
      </c>
      <c r="M9" s="265">
        <v>83170</v>
      </c>
      <c r="N9" s="266">
        <v>-24.2</v>
      </c>
    </row>
    <row r="10" spans="1:16">
      <c r="A10" s="248"/>
      <c r="B10" s="244"/>
      <c r="C10" s="244"/>
      <c r="D10" s="244"/>
      <c r="E10" s="244"/>
      <c r="F10" s="244"/>
      <c r="G10" s="1131" t="s">
        <v>473</v>
      </c>
      <c r="H10" s="1132"/>
      <c r="I10" s="1132"/>
      <c r="J10" s="1133"/>
      <c r="K10" s="267">
        <v>387989</v>
      </c>
      <c r="L10" s="268">
        <v>9281</v>
      </c>
      <c r="M10" s="269">
        <v>7053</v>
      </c>
      <c r="N10" s="270">
        <v>31.6</v>
      </c>
    </row>
    <row r="11" spans="1:16" ht="13.5" customHeight="1">
      <c r="A11" s="248"/>
      <c r="B11" s="244"/>
      <c r="C11" s="244"/>
      <c r="D11" s="244"/>
      <c r="E11" s="244"/>
      <c r="F11" s="244"/>
      <c r="G11" s="1131" t="s">
        <v>474</v>
      </c>
      <c r="H11" s="1132"/>
      <c r="I11" s="1132"/>
      <c r="J11" s="1133"/>
      <c r="K11" s="267">
        <v>495765</v>
      </c>
      <c r="L11" s="268">
        <v>11860</v>
      </c>
      <c r="M11" s="269">
        <v>8860</v>
      </c>
      <c r="N11" s="270">
        <v>33.9</v>
      </c>
    </row>
    <row r="12" spans="1:16" ht="13.5" customHeight="1">
      <c r="A12" s="248"/>
      <c r="B12" s="244"/>
      <c r="C12" s="244"/>
      <c r="D12" s="244"/>
      <c r="E12" s="244"/>
      <c r="F12" s="244"/>
      <c r="G12" s="1131" t="s">
        <v>475</v>
      </c>
      <c r="H12" s="1132"/>
      <c r="I12" s="1132"/>
      <c r="J12" s="1133"/>
      <c r="K12" s="267" t="s">
        <v>476</v>
      </c>
      <c r="L12" s="268" t="s">
        <v>476</v>
      </c>
      <c r="M12" s="269">
        <v>837</v>
      </c>
      <c r="N12" s="270" t="s">
        <v>476</v>
      </c>
    </row>
    <row r="13" spans="1:16" ht="13.5" customHeight="1">
      <c r="A13" s="248"/>
      <c r="B13" s="244"/>
      <c r="C13" s="244"/>
      <c r="D13" s="244"/>
      <c r="E13" s="244"/>
      <c r="F13" s="244"/>
      <c r="G13" s="1131" t="s">
        <v>477</v>
      </c>
      <c r="H13" s="1132"/>
      <c r="I13" s="1132"/>
      <c r="J13" s="1133"/>
      <c r="K13" s="267" t="s">
        <v>476</v>
      </c>
      <c r="L13" s="268" t="s">
        <v>476</v>
      </c>
      <c r="M13" s="269">
        <v>4</v>
      </c>
      <c r="N13" s="270" t="s">
        <v>476</v>
      </c>
    </row>
    <row r="14" spans="1:16" ht="13.5" customHeight="1">
      <c r="A14" s="248"/>
      <c r="B14" s="244"/>
      <c r="C14" s="244"/>
      <c r="D14" s="244"/>
      <c r="E14" s="244"/>
      <c r="F14" s="244"/>
      <c r="G14" s="1131" t="s">
        <v>478</v>
      </c>
      <c r="H14" s="1132"/>
      <c r="I14" s="1132"/>
      <c r="J14" s="1133"/>
      <c r="K14" s="267">
        <v>204331</v>
      </c>
      <c r="L14" s="268">
        <v>4888</v>
      </c>
      <c r="M14" s="269">
        <v>3453</v>
      </c>
      <c r="N14" s="270">
        <v>41.6</v>
      </c>
    </row>
    <row r="15" spans="1:16" ht="13.5" customHeight="1">
      <c r="A15" s="248"/>
      <c r="B15" s="244"/>
      <c r="C15" s="244"/>
      <c r="D15" s="244"/>
      <c r="E15" s="244"/>
      <c r="F15" s="244"/>
      <c r="G15" s="1131" t="s">
        <v>479</v>
      </c>
      <c r="H15" s="1132"/>
      <c r="I15" s="1132"/>
      <c r="J15" s="1133"/>
      <c r="K15" s="267">
        <v>216646</v>
      </c>
      <c r="L15" s="268">
        <v>5183</v>
      </c>
      <c r="M15" s="269">
        <v>1923</v>
      </c>
      <c r="N15" s="270">
        <v>169.5</v>
      </c>
    </row>
    <row r="16" spans="1:16">
      <c r="A16" s="248"/>
      <c r="B16" s="244"/>
      <c r="C16" s="244"/>
      <c r="D16" s="244"/>
      <c r="E16" s="244"/>
      <c r="F16" s="244"/>
      <c r="G16" s="1134" t="s">
        <v>480</v>
      </c>
      <c r="H16" s="1135"/>
      <c r="I16" s="1135"/>
      <c r="J16" s="1136"/>
      <c r="K16" s="268">
        <v>-560810</v>
      </c>
      <c r="L16" s="268">
        <v>-13416</v>
      </c>
      <c r="M16" s="269">
        <v>-10272</v>
      </c>
      <c r="N16" s="270">
        <v>30.6</v>
      </c>
    </row>
    <row r="17" spans="1:16">
      <c r="A17" s="248"/>
      <c r="B17" s="244"/>
      <c r="C17" s="244"/>
      <c r="D17" s="244"/>
      <c r="E17" s="244"/>
      <c r="F17" s="244"/>
      <c r="G17" s="1134" t="s">
        <v>170</v>
      </c>
      <c r="H17" s="1135"/>
      <c r="I17" s="1135"/>
      <c r="J17" s="1136"/>
      <c r="K17" s="268">
        <v>3380207</v>
      </c>
      <c r="L17" s="268">
        <v>80860</v>
      </c>
      <c r="M17" s="269">
        <v>95028</v>
      </c>
      <c r="N17" s="270">
        <v>-14.9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7.15</v>
      </c>
      <c r="L21" s="281">
        <v>9.36</v>
      </c>
      <c r="M21" s="282">
        <v>-2.21</v>
      </c>
      <c r="N21" s="249"/>
      <c r="O21" s="283"/>
      <c r="P21" s="279"/>
    </row>
    <row r="22" spans="1:16" s="284" customFormat="1">
      <c r="A22" s="279"/>
      <c r="B22" s="249"/>
      <c r="C22" s="249"/>
      <c r="D22" s="249"/>
      <c r="E22" s="249"/>
      <c r="F22" s="249"/>
      <c r="G22" s="1128" t="s">
        <v>486</v>
      </c>
      <c r="H22" s="1129"/>
      <c r="I22" s="1129"/>
      <c r="J22" s="1130"/>
      <c r="K22" s="285">
        <v>97</v>
      </c>
      <c r="L22" s="286">
        <v>96.8</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1776328</v>
      </c>
      <c r="L32" s="294">
        <v>42493</v>
      </c>
      <c r="M32" s="295">
        <v>65071</v>
      </c>
      <c r="N32" s="296">
        <v>-34.700000000000003</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v>23</v>
      </c>
      <c r="N34" s="296" t="s">
        <v>476</v>
      </c>
    </row>
    <row r="35" spans="1:16" ht="27" customHeight="1">
      <c r="A35" s="248"/>
      <c r="B35" s="244"/>
      <c r="C35" s="244"/>
      <c r="D35" s="244"/>
      <c r="E35" s="244"/>
      <c r="F35" s="244"/>
      <c r="G35" s="1119" t="s">
        <v>493</v>
      </c>
      <c r="H35" s="1120"/>
      <c r="I35" s="1120"/>
      <c r="J35" s="1121"/>
      <c r="K35" s="294">
        <v>201303</v>
      </c>
      <c r="L35" s="294">
        <v>4816</v>
      </c>
      <c r="M35" s="295">
        <v>17560</v>
      </c>
      <c r="N35" s="296">
        <v>-72.599999999999994</v>
      </c>
    </row>
    <row r="36" spans="1:16" ht="27" customHeight="1">
      <c r="A36" s="248"/>
      <c r="B36" s="244"/>
      <c r="C36" s="244"/>
      <c r="D36" s="244"/>
      <c r="E36" s="244"/>
      <c r="F36" s="244"/>
      <c r="G36" s="1119" t="s">
        <v>494</v>
      </c>
      <c r="H36" s="1120"/>
      <c r="I36" s="1120"/>
      <c r="J36" s="1121"/>
      <c r="K36" s="294">
        <v>46497</v>
      </c>
      <c r="L36" s="294">
        <v>1112</v>
      </c>
      <c r="M36" s="295">
        <v>3274</v>
      </c>
      <c r="N36" s="296">
        <v>-66</v>
      </c>
    </row>
    <row r="37" spans="1:16" ht="13.5" customHeight="1">
      <c r="A37" s="248"/>
      <c r="B37" s="244"/>
      <c r="C37" s="244"/>
      <c r="D37" s="244"/>
      <c r="E37" s="244"/>
      <c r="F37" s="244"/>
      <c r="G37" s="1119" t="s">
        <v>495</v>
      </c>
      <c r="H37" s="1120"/>
      <c r="I37" s="1120"/>
      <c r="J37" s="1121"/>
      <c r="K37" s="294" t="s">
        <v>476</v>
      </c>
      <c r="L37" s="294" t="s">
        <v>476</v>
      </c>
      <c r="M37" s="295">
        <v>1387</v>
      </c>
      <c r="N37" s="296" t="s">
        <v>476</v>
      </c>
    </row>
    <row r="38" spans="1:16" ht="27" customHeight="1">
      <c r="A38" s="248"/>
      <c r="B38" s="244"/>
      <c r="C38" s="244"/>
      <c r="D38" s="244"/>
      <c r="E38" s="244"/>
      <c r="F38" s="244"/>
      <c r="G38" s="1122" t="s">
        <v>496</v>
      </c>
      <c r="H38" s="1123"/>
      <c r="I38" s="1123"/>
      <c r="J38" s="1124"/>
      <c r="K38" s="297">
        <v>3</v>
      </c>
      <c r="L38" s="297">
        <v>0</v>
      </c>
      <c r="M38" s="298">
        <v>7</v>
      </c>
      <c r="N38" s="299">
        <v>-100</v>
      </c>
      <c r="O38" s="293"/>
    </row>
    <row r="39" spans="1:16">
      <c r="A39" s="248"/>
      <c r="B39" s="244"/>
      <c r="C39" s="244"/>
      <c r="D39" s="244"/>
      <c r="E39" s="244"/>
      <c r="F39" s="244"/>
      <c r="G39" s="1122" t="s">
        <v>497</v>
      </c>
      <c r="H39" s="1123"/>
      <c r="I39" s="1123"/>
      <c r="J39" s="1124"/>
      <c r="K39" s="300">
        <v>-13825</v>
      </c>
      <c r="L39" s="300">
        <v>-331</v>
      </c>
      <c r="M39" s="301">
        <v>-4282</v>
      </c>
      <c r="N39" s="302">
        <v>-92.3</v>
      </c>
      <c r="O39" s="293"/>
    </row>
    <row r="40" spans="1:16" ht="27" customHeight="1">
      <c r="A40" s="248"/>
      <c r="B40" s="244"/>
      <c r="C40" s="244"/>
      <c r="D40" s="244"/>
      <c r="E40" s="244"/>
      <c r="F40" s="244"/>
      <c r="G40" s="1119" t="s">
        <v>498</v>
      </c>
      <c r="H40" s="1120"/>
      <c r="I40" s="1120"/>
      <c r="J40" s="1121"/>
      <c r="K40" s="300">
        <v>-1391517</v>
      </c>
      <c r="L40" s="300">
        <v>-33287</v>
      </c>
      <c r="M40" s="301">
        <v>-54179</v>
      </c>
      <c r="N40" s="302">
        <v>-38.6</v>
      </c>
      <c r="O40" s="293"/>
    </row>
    <row r="41" spans="1:16">
      <c r="A41" s="248"/>
      <c r="B41" s="244"/>
      <c r="C41" s="244"/>
      <c r="D41" s="244"/>
      <c r="E41" s="244"/>
      <c r="F41" s="244"/>
      <c r="G41" s="1125" t="s">
        <v>281</v>
      </c>
      <c r="H41" s="1126"/>
      <c r="I41" s="1126"/>
      <c r="J41" s="1127"/>
      <c r="K41" s="294">
        <v>618789</v>
      </c>
      <c r="L41" s="300">
        <v>14803</v>
      </c>
      <c r="M41" s="301">
        <v>28861</v>
      </c>
      <c r="N41" s="302">
        <v>-48.7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5515280</v>
      </c>
      <c r="J51" s="320">
        <v>135417</v>
      </c>
      <c r="K51" s="321">
        <v>13.5</v>
      </c>
      <c r="L51" s="322">
        <v>76282</v>
      </c>
      <c r="M51" s="323">
        <v>25</v>
      </c>
      <c r="N51" s="324">
        <v>-11.5</v>
      </c>
    </row>
    <row r="52" spans="1:14">
      <c r="A52" s="248"/>
      <c r="B52" s="244"/>
      <c r="C52" s="244"/>
      <c r="D52" s="244"/>
      <c r="E52" s="244"/>
      <c r="F52" s="244"/>
      <c r="G52" s="325"/>
      <c r="H52" s="326" t="s">
        <v>509</v>
      </c>
      <c r="I52" s="327">
        <v>1818687</v>
      </c>
      <c r="J52" s="328">
        <v>44654</v>
      </c>
      <c r="K52" s="329">
        <v>9.3000000000000007</v>
      </c>
      <c r="L52" s="330">
        <v>41092</v>
      </c>
      <c r="M52" s="331">
        <v>31.8</v>
      </c>
      <c r="N52" s="332">
        <v>-22.5</v>
      </c>
    </row>
    <row r="53" spans="1:14">
      <c r="A53" s="248"/>
      <c r="B53" s="244"/>
      <c r="C53" s="244"/>
      <c r="D53" s="244"/>
      <c r="E53" s="244"/>
      <c r="F53" s="244"/>
      <c r="G53" s="310" t="s">
        <v>510</v>
      </c>
      <c r="H53" s="311"/>
      <c r="I53" s="319">
        <v>6691032</v>
      </c>
      <c r="J53" s="320">
        <v>164100</v>
      </c>
      <c r="K53" s="321">
        <v>21.2</v>
      </c>
      <c r="L53" s="322">
        <v>78670</v>
      </c>
      <c r="M53" s="323">
        <v>3.1</v>
      </c>
      <c r="N53" s="324">
        <v>18.100000000000001</v>
      </c>
    </row>
    <row r="54" spans="1:14">
      <c r="A54" s="248"/>
      <c r="B54" s="244"/>
      <c r="C54" s="244"/>
      <c r="D54" s="244"/>
      <c r="E54" s="244"/>
      <c r="F54" s="244"/>
      <c r="G54" s="325"/>
      <c r="H54" s="326" t="s">
        <v>509</v>
      </c>
      <c r="I54" s="327">
        <v>2099200</v>
      </c>
      <c r="J54" s="328">
        <v>51484</v>
      </c>
      <c r="K54" s="329">
        <v>15.3</v>
      </c>
      <c r="L54" s="330">
        <v>38094</v>
      </c>
      <c r="M54" s="331">
        <v>-7.3</v>
      </c>
      <c r="N54" s="332">
        <v>22.6</v>
      </c>
    </row>
    <row r="55" spans="1:14">
      <c r="A55" s="248"/>
      <c r="B55" s="244"/>
      <c r="C55" s="244"/>
      <c r="D55" s="244"/>
      <c r="E55" s="244"/>
      <c r="F55" s="244"/>
      <c r="G55" s="310" t="s">
        <v>511</v>
      </c>
      <c r="H55" s="311"/>
      <c r="I55" s="319">
        <v>3239723</v>
      </c>
      <c r="J55" s="320">
        <v>79072</v>
      </c>
      <c r="K55" s="321">
        <v>-51.8</v>
      </c>
      <c r="L55" s="322">
        <v>67201</v>
      </c>
      <c r="M55" s="323">
        <v>-14.6</v>
      </c>
      <c r="N55" s="324">
        <v>-37.200000000000003</v>
      </c>
    </row>
    <row r="56" spans="1:14">
      <c r="A56" s="248"/>
      <c r="B56" s="244"/>
      <c r="C56" s="244"/>
      <c r="D56" s="244"/>
      <c r="E56" s="244"/>
      <c r="F56" s="244"/>
      <c r="G56" s="325"/>
      <c r="H56" s="326" t="s">
        <v>509</v>
      </c>
      <c r="I56" s="327">
        <v>840462</v>
      </c>
      <c r="J56" s="328">
        <v>20513</v>
      </c>
      <c r="K56" s="329">
        <v>-60.2</v>
      </c>
      <c r="L56" s="330">
        <v>35210</v>
      </c>
      <c r="M56" s="331">
        <v>-7.6</v>
      </c>
      <c r="N56" s="332">
        <v>-52.6</v>
      </c>
    </row>
    <row r="57" spans="1:14">
      <c r="A57" s="248"/>
      <c r="B57" s="244"/>
      <c r="C57" s="244"/>
      <c r="D57" s="244"/>
      <c r="E57" s="244"/>
      <c r="F57" s="244"/>
      <c r="G57" s="310" t="s">
        <v>512</v>
      </c>
      <c r="H57" s="311"/>
      <c r="I57" s="319">
        <v>2168289</v>
      </c>
      <c r="J57" s="320">
        <v>52436</v>
      </c>
      <c r="K57" s="321">
        <v>-33.700000000000003</v>
      </c>
      <c r="L57" s="322">
        <v>75709</v>
      </c>
      <c r="M57" s="323">
        <v>12.7</v>
      </c>
      <c r="N57" s="324">
        <v>-46.4</v>
      </c>
    </row>
    <row r="58" spans="1:14">
      <c r="A58" s="248"/>
      <c r="B58" s="244"/>
      <c r="C58" s="244"/>
      <c r="D58" s="244"/>
      <c r="E58" s="244"/>
      <c r="F58" s="244"/>
      <c r="G58" s="325"/>
      <c r="H58" s="326" t="s">
        <v>509</v>
      </c>
      <c r="I58" s="327">
        <v>660034</v>
      </c>
      <c r="J58" s="328">
        <v>15962</v>
      </c>
      <c r="K58" s="329">
        <v>-22.2</v>
      </c>
      <c r="L58" s="330">
        <v>35212</v>
      </c>
      <c r="M58" s="331">
        <v>0</v>
      </c>
      <c r="N58" s="332">
        <v>-22.2</v>
      </c>
    </row>
    <row r="59" spans="1:14">
      <c r="A59" s="248"/>
      <c r="B59" s="244"/>
      <c r="C59" s="244"/>
      <c r="D59" s="244"/>
      <c r="E59" s="244"/>
      <c r="F59" s="244"/>
      <c r="G59" s="310" t="s">
        <v>513</v>
      </c>
      <c r="H59" s="311"/>
      <c r="I59" s="319">
        <v>3514617</v>
      </c>
      <c r="J59" s="320">
        <v>84076</v>
      </c>
      <c r="K59" s="321">
        <v>60.3</v>
      </c>
      <c r="L59" s="322">
        <v>90961</v>
      </c>
      <c r="M59" s="323">
        <v>20.100000000000001</v>
      </c>
      <c r="N59" s="324">
        <v>40.200000000000003</v>
      </c>
    </row>
    <row r="60" spans="1:14">
      <c r="A60" s="248"/>
      <c r="B60" s="244"/>
      <c r="C60" s="244"/>
      <c r="D60" s="244"/>
      <c r="E60" s="244"/>
      <c r="F60" s="244"/>
      <c r="G60" s="325"/>
      <c r="H60" s="326" t="s">
        <v>509</v>
      </c>
      <c r="I60" s="333">
        <v>1140002</v>
      </c>
      <c r="J60" s="328">
        <v>27271</v>
      </c>
      <c r="K60" s="329">
        <v>70.8</v>
      </c>
      <c r="L60" s="330">
        <v>37720</v>
      </c>
      <c r="M60" s="331">
        <v>7.1</v>
      </c>
      <c r="N60" s="332">
        <v>63.7</v>
      </c>
    </row>
    <row r="61" spans="1:14">
      <c r="A61" s="248"/>
      <c r="B61" s="244"/>
      <c r="C61" s="244"/>
      <c r="D61" s="244"/>
      <c r="E61" s="244"/>
      <c r="F61" s="244"/>
      <c r="G61" s="310" t="s">
        <v>514</v>
      </c>
      <c r="H61" s="334"/>
      <c r="I61" s="335">
        <v>4225788</v>
      </c>
      <c r="J61" s="336">
        <v>103020</v>
      </c>
      <c r="K61" s="337">
        <v>1.9</v>
      </c>
      <c r="L61" s="338">
        <v>77765</v>
      </c>
      <c r="M61" s="339">
        <v>9.3000000000000007</v>
      </c>
      <c r="N61" s="324">
        <v>-7.4</v>
      </c>
    </row>
    <row r="62" spans="1:14">
      <c r="A62" s="248"/>
      <c r="B62" s="244"/>
      <c r="C62" s="244"/>
      <c r="D62" s="244"/>
      <c r="E62" s="244"/>
      <c r="F62" s="244"/>
      <c r="G62" s="325"/>
      <c r="H62" s="326" t="s">
        <v>509</v>
      </c>
      <c r="I62" s="327">
        <v>1311677</v>
      </c>
      <c r="J62" s="328">
        <v>31977</v>
      </c>
      <c r="K62" s="329">
        <v>2.6</v>
      </c>
      <c r="L62" s="330">
        <v>37466</v>
      </c>
      <c r="M62" s="331">
        <v>4.8</v>
      </c>
      <c r="N62" s="332">
        <v>-2.2000000000000002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3" zoomScale="73" zoomScaleNormal="7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25.43</v>
      </c>
      <c r="G47" s="12">
        <v>24.13</v>
      </c>
      <c r="H47" s="12">
        <v>24.61</v>
      </c>
      <c r="I47" s="12">
        <v>25.98</v>
      </c>
      <c r="J47" s="13">
        <v>26.7</v>
      </c>
    </row>
    <row r="48" spans="2:10" ht="57.75" customHeight="1">
      <c r="B48" s="14"/>
      <c r="C48" s="1139" t="s">
        <v>4</v>
      </c>
      <c r="D48" s="1139"/>
      <c r="E48" s="1140"/>
      <c r="F48" s="15">
        <v>5.1100000000000003</v>
      </c>
      <c r="G48" s="16">
        <v>7.06</v>
      </c>
      <c r="H48" s="16">
        <v>10.32</v>
      </c>
      <c r="I48" s="16">
        <v>8.9700000000000006</v>
      </c>
      <c r="J48" s="17">
        <v>9.7799999999999994</v>
      </c>
    </row>
    <row r="49" spans="2:10" ht="57.75" customHeight="1" thickBot="1">
      <c r="B49" s="18"/>
      <c r="C49" s="1141" t="s">
        <v>5</v>
      </c>
      <c r="D49" s="1141"/>
      <c r="E49" s="1142"/>
      <c r="F49" s="19">
        <v>1.47</v>
      </c>
      <c r="G49" s="20">
        <v>2.6</v>
      </c>
      <c r="H49" s="20">
        <v>7.38</v>
      </c>
      <c r="I49" s="20">
        <v>4.4800000000000004</v>
      </c>
      <c r="J49" s="21">
        <v>3.77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8" zoomScale="69" zoomScaleNormal="6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t="s">
        <v>522</v>
      </c>
      <c r="G34" s="33">
        <v>0.31</v>
      </c>
      <c r="H34" s="33" t="s">
        <v>523</v>
      </c>
      <c r="I34" s="33" t="s">
        <v>524</v>
      </c>
      <c r="J34" s="34" t="s">
        <v>525</v>
      </c>
      <c r="K34" s="22"/>
      <c r="L34" s="22"/>
      <c r="M34" s="22"/>
      <c r="N34" s="22"/>
      <c r="O34" s="22"/>
      <c r="P34" s="22"/>
    </row>
    <row r="35" spans="1:16" ht="39" customHeight="1">
      <c r="A35" s="22"/>
      <c r="B35" s="35"/>
      <c r="C35" s="1143" t="s">
        <v>526</v>
      </c>
      <c r="D35" s="1144"/>
      <c r="E35" s="1145"/>
      <c r="F35" s="36">
        <v>5.24</v>
      </c>
      <c r="G35" s="37">
        <v>7.18</v>
      </c>
      <c r="H35" s="37">
        <v>10.45</v>
      </c>
      <c r="I35" s="37">
        <v>8.9700000000000006</v>
      </c>
      <c r="J35" s="38">
        <v>9.7799999999999994</v>
      </c>
      <c r="K35" s="22"/>
      <c r="L35" s="22"/>
      <c r="M35" s="22"/>
      <c r="N35" s="22"/>
      <c r="O35" s="22"/>
      <c r="P35" s="22"/>
    </row>
    <row r="36" spans="1:16" ht="39" customHeight="1">
      <c r="A36" s="22"/>
      <c r="B36" s="35"/>
      <c r="C36" s="1143" t="s">
        <v>527</v>
      </c>
      <c r="D36" s="1144"/>
      <c r="E36" s="1145"/>
      <c r="F36" s="36">
        <v>1.25</v>
      </c>
      <c r="G36" s="37">
        <v>1.41</v>
      </c>
      <c r="H36" s="37">
        <v>1.82</v>
      </c>
      <c r="I36" s="37">
        <v>2.19</v>
      </c>
      <c r="J36" s="38">
        <v>2.71</v>
      </c>
      <c r="K36" s="22"/>
      <c r="L36" s="22"/>
      <c r="M36" s="22"/>
      <c r="N36" s="22"/>
      <c r="O36" s="22"/>
      <c r="P36" s="22"/>
    </row>
    <row r="37" spans="1:16" ht="39" customHeight="1">
      <c r="A37" s="22"/>
      <c r="B37" s="35"/>
      <c r="C37" s="1143" t="s">
        <v>528</v>
      </c>
      <c r="D37" s="1144"/>
      <c r="E37" s="1145"/>
      <c r="F37" s="36">
        <v>0.12</v>
      </c>
      <c r="G37" s="37">
        <v>0.14000000000000001</v>
      </c>
      <c r="H37" s="37">
        <v>0.11</v>
      </c>
      <c r="I37" s="37">
        <v>0.11</v>
      </c>
      <c r="J37" s="38">
        <v>0.53</v>
      </c>
      <c r="K37" s="22"/>
      <c r="L37" s="22"/>
      <c r="M37" s="22"/>
      <c r="N37" s="22"/>
      <c r="O37" s="22"/>
      <c r="P37" s="22"/>
    </row>
    <row r="38" spans="1:16" ht="39" customHeight="1">
      <c r="A38" s="22"/>
      <c r="B38" s="35"/>
      <c r="C38" s="1143" t="s">
        <v>529</v>
      </c>
      <c r="D38" s="1144"/>
      <c r="E38" s="1145"/>
      <c r="F38" s="36">
        <v>0.04</v>
      </c>
      <c r="G38" s="37">
        <v>0.06</v>
      </c>
      <c r="H38" s="37">
        <v>0.05</v>
      </c>
      <c r="I38" s="37">
        <v>0.08</v>
      </c>
      <c r="J38" s="38">
        <v>0.06</v>
      </c>
      <c r="K38" s="22"/>
      <c r="L38" s="22"/>
      <c r="M38" s="22"/>
      <c r="N38" s="22"/>
      <c r="O38" s="22"/>
      <c r="P38" s="22"/>
    </row>
    <row r="39" spans="1:16" ht="39" customHeight="1">
      <c r="A39" s="22"/>
      <c r="B39" s="35"/>
      <c r="C39" s="1143" t="s">
        <v>530</v>
      </c>
      <c r="D39" s="1144"/>
      <c r="E39" s="1145"/>
      <c r="F39" s="36">
        <v>0</v>
      </c>
      <c r="G39" s="37">
        <v>0</v>
      </c>
      <c r="H39" s="37">
        <v>0</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531</v>
      </c>
      <c r="D42" s="1144"/>
      <c r="E42" s="1145"/>
      <c r="F42" s="36" t="s">
        <v>532</v>
      </c>
      <c r="G42" s="37" t="s">
        <v>533</v>
      </c>
      <c r="H42" s="37" t="s">
        <v>533</v>
      </c>
      <c r="I42" s="37" t="s">
        <v>476</v>
      </c>
      <c r="J42" s="38" t="s">
        <v>476</v>
      </c>
      <c r="K42" s="22"/>
      <c r="L42" s="22"/>
      <c r="M42" s="22"/>
      <c r="N42" s="22"/>
      <c r="O42" s="22"/>
      <c r="P42" s="22"/>
    </row>
    <row r="43" spans="1:16" ht="39" customHeight="1" thickBot="1">
      <c r="A43" s="22"/>
      <c r="B43" s="40"/>
      <c r="C43" s="1146" t="s">
        <v>534</v>
      </c>
      <c r="D43" s="1147"/>
      <c r="E43" s="1148"/>
      <c r="F43" s="41">
        <v>0.1</v>
      </c>
      <c r="G43" s="42">
        <v>0.08</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68" zoomScaleNormal="68" zoomScaleSheetLayoutView="55" workbookViewId="0">
      <selection activeCell="E45" sqref="E45:J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1392</v>
      </c>
      <c r="L45" s="60">
        <v>1400</v>
      </c>
      <c r="M45" s="60">
        <v>1494</v>
      </c>
      <c r="N45" s="60">
        <v>1391</v>
      </c>
      <c r="O45" s="61">
        <v>1776</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150</v>
      </c>
      <c r="L48" s="64">
        <v>162</v>
      </c>
      <c r="M48" s="64">
        <v>178</v>
      </c>
      <c r="N48" s="64">
        <v>187</v>
      </c>
      <c r="O48" s="65">
        <v>201</v>
      </c>
      <c r="P48" s="48"/>
      <c r="Q48" s="48"/>
      <c r="R48" s="48"/>
      <c r="S48" s="48"/>
      <c r="T48" s="48"/>
      <c r="U48" s="48"/>
    </row>
    <row r="49" spans="1:21" ht="30.75" customHeight="1">
      <c r="A49" s="48"/>
      <c r="B49" s="1161"/>
      <c r="C49" s="1162"/>
      <c r="D49" s="62"/>
      <c r="E49" s="1153" t="s">
        <v>16</v>
      </c>
      <c r="F49" s="1153"/>
      <c r="G49" s="1153"/>
      <c r="H49" s="1153"/>
      <c r="I49" s="1153"/>
      <c r="J49" s="1154"/>
      <c r="K49" s="63">
        <v>79</v>
      </c>
      <c r="L49" s="64">
        <v>87</v>
      </c>
      <c r="M49" s="64">
        <v>85</v>
      </c>
      <c r="N49" s="64">
        <v>46</v>
      </c>
      <c r="O49" s="65">
        <v>46</v>
      </c>
      <c r="P49" s="48"/>
      <c r="Q49" s="48"/>
      <c r="R49" s="48"/>
      <c r="S49" s="48"/>
      <c r="T49" s="48"/>
      <c r="U49" s="48"/>
    </row>
    <row r="50" spans="1:21" ht="30.75" customHeight="1">
      <c r="A50" s="48"/>
      <c r="B50" s="1161"/>
      <c r="C50" s="1162"/>
      <c r="D50" s="62"/>
      <c r="E50" s="1153" t="s">
        <v>17</v>
      </c>
      <c r="F50" s="1153"/>
      <c r="G50" s="1153"/>
      <c r="H50" s="1153"/>
      <c r="I50" s="1153"/>
      <c r="J50" s="1154"/>
      <c r="K50" s="63">
        <v>2</v>
      </c>
      <c r="L50" s="64" t="s">
        <v>476</v>
      </c>
      <c r="M50" s="64" t="s">
        <v>476</v>
      </c>
      <c r="N50" s="64" t="s">
        <v>476</v>
      </c>
      <c r="O50" s="65" t="s">
        <v>476</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t="s">
        <v>476</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856</v>
      </c>
      <c r="L52" s="64">
        <v>927</v>
      </c>
      <c r="M52" s="64">
        <v>1068</v>
      </c>
      <c r="N52" s="64">
        <v>1242</v>
      </c>
      <c r="O52" s="65">
        <v>1406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767</v>
      </c>
      <c r="L53" s="69">
        <v>722</v>
      </c>
      <c r="M53" s="69">
        <v>689</v>
      </c>
      <c r="N53" s="69">
        <v>382</v>
      </c>
      <c r="O53" s="70">
        <v>617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2015-04-28T12:17:50Z</cp:lastPrinted>
  <dcterms:created xsi:type="dcterms:W3CDTF">2015-02-17T07:58:48Z</dcterms:created>
  <dcterms:modified xsi:type="dcterms:W3CDTF">2015-05-08T08:50:58Z</dcterms:modified>
  <cp:category/>
</cp:coreProperties>
</file>