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BE36" i="9"/>
  <c r="AM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U34" i="9" s="1"/>
  <c r="U35" i="9" l="1"/>
  <c r="U36" i="9" s="1"/>
  <c r="AM34" i="9"/>
  <c r="AM35" i="9" s="1"/>
  <c r="BW34" i="9" l="1"/>
  <c r="BW35" i="9" l="1"/>
  <c r="BW36" i="9" s="1"/>
  <c r="BW37" i="9" s="1"/>
  <c r="BW38" i="9" s="1"/>
  <c r="BW39" i="9" s="1"/>
  <c r="BW40" i="9" s="1"/>
  <c r="BW41" i="9" s="1"/>
  <c r="BW42" i="9" s="1"/>
  <c r="BW43" i="9" s="1"/>
  <c r="CO34" i="9" s="1"/>
  <c r="CO35" i="9" s="1"/>
  <c r="CO36" i="9" s="1"/>
</calcChain>
</file>

<file path=xl/sharedStrings.xml><?xml version="1.0" encoding="utf-8"?>
<sst xmlns="http://schemas.openxmlformats.org/spreadsheetml/2006/main" count="987" uniqueCount="556">
  <si>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</si>
  <si>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</si>
  <si>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</si>
  <si>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</si>
  <si>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</si>
  <si>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</si>
  <si>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</si>
  <si>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</si>
  <si>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</si>
  <si>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</si>
  <si>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</si>
  <si>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</si>
  <si>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</si>
  <si>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</si>
  <si>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</si>
  <si>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</si>
  <si>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</si>
  <si>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</si>
  <si>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</si>
  <si>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</si>
  <si>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</si>
  <si>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</si>
  <si>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</si>
  <si>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</si>
  <si>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</si>
  <si>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</si>
  <si>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</si>
  <si>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</si>
  <si>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</si>
  <si>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</si>
  <si>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</si>
  <si>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</si>
  <si>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</si>
  <si>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</si>
  <si>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</si>
  <si>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</si>
  <si>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</si>
  <si>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</si>
  <si>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</si>
  <si>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</si>
  <si>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</si>
  <si>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</si>
  <si>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</si>
  <si>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</si>
  <si>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</si>
  <si>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</si>
  <si>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</si>
  <si>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</si>
  <si>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</si>
  <si>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</si>
  <si>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</si>
  <si>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</si>
  <si>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</si>
  <si>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</si>
  <si>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</si>
  <si>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</si>
  <si>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</si>
  <si>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</si>
  <si>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</si>
  <si>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</si>
  <si>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</si>
  <si>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</si>
  <si>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</si>
  <si>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</si>
  <si>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</si>
  <si>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</si>
  <si>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</si>
  <si>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</si>
  <si>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</si>
  <si>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</si>
  <si>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</si>
  <si>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</si>
  <si>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</si>
  <si>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</si>
  <si>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</si>
  <si>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</si>
  <si>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</si>
  <si>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</si>
  <si>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</si>
  <si>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</si>
  <si>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</si>
  <si>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</si>
  <si>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那覇市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</si>
  <si>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</si>
  <si>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</si>
  <si>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</si>
  <si>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</si>
  <si>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</si>
  <si>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</si>
  <si>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</si>
  <si>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</si>
  <si>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</si>
  <si>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</si>
  <si>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</si>
  <si>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</si>
  <si>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</si>
  <si>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</si>
  <si>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</si>
  <si>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</si>
  <si>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</si>
  <si>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</si>
  <si>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</si>
  <si>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</si>
  <si>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</si>
  <si>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</si>
  <si>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</si>
  <si>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</si>
  <si>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</si>
  <si>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</si>
  <si>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</si>
  <si>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</si>
  <si>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</si>
  <si>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</si>
  <si>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</si>
  <si>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</si>
  <si>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</si>
  <si>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</si>
  <si>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</si>
  <si>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</si>
  <si>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</si>
  <si>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</si>
  <si>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</si>
  <si>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</si>
  <si>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</si>
  <si>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</si>
  <si>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</si>
  <si>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</si>
  <si>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</si>
  <si>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</si>
  <si>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</si>
  <si>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</si>
  <si>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</si>
  <si>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</si>
  <si>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</si>
  <si>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</si>
  <si>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</si>
  <si>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</si>
  <si>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</si>
  <si>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</si>
  <si>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</si>
  <si>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</si>
  <si>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</si>
  <si>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</si>
  <si>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</si>
  <si>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</si>
  <si>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</si>
  <si>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</si>
  <si>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</si>
  <si>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</si>
  <si>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</si>
  <si>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</si>
  <si>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</si>
  <si>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</si>
  <si>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</si>
  <si>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</si>
  <si>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</si>
  <si>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</si>
  <si>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</si>
  <si>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</si>
  <si>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</si>
  <si>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</si>
  <si>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</si>
  <si>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</si>
  <si>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</si>
  <si>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</si>
  <si>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</si>
  <si>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</si>
  <si>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</si>
  <si>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</si>
  <si>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</si>
  <si>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</si>
  <si>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</si>
  <si>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</si>
  <si>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</si>
  <si>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</si>
  <si>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</si>
  <si>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</si>
  <si>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</si>
  <si>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</si>
  <si>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</si>
  <si>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</si>
  <si>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</si>
  <si>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</si>
  <si>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</si>
  <si>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</si>
  <si>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</si>
  <si>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</si>
  <si>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</si>
  <si>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</si>
  <si>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</si>
  <si>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</si>
  <si>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</si>
  <si>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</si>
  <si>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</si>
  <si>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</si>
  <si>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沖縄県那覇市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</si>
  <si>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</si>
  <si>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</si>
  <si>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</si>
  <si>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</si>
  <si>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</si>
  <si>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</si>
  <si>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</si>
  <si>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</si>
  <si>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</si>
  <si>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</si>
  <si>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</si>
  <si>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</si>
  <si>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</si>
  <si>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</si>
  <si>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</si>
  <si>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</si>
  <si>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</si>
  <si>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</si>
  <si>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</si>
  <si>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</si>
  <si>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</si>
  <si>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</si>
  <si>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</si>
  <si>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</si>
  <si>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</si>
  <si>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</si>
  <si>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</si>
  <si>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</si>
  <si>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</si>
  <si>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</si>
  <si>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</si>
  <si>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</si>
  <si>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</si>
  <si>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</si>
  <si>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</si>
  <si>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</si>
  <si>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</si>
  <si>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</si>
  <si>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</si>
  <si>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</si>
  <si>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</si>
  <si>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</si>
  <si>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</si>
  <si>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</si>
  <si>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</si>
  <si>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</si>
  <si>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</si>
  <si>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</si>
  <si>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</si>
  <si>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</si>
  <si>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</si>
  <si>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</si>
  <si>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</si>
  <si>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</si>
  <si>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</si>
  <si>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</si>
  <si>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</si>
  <si>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</si>
  <si>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</si>
  <si>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</si>
  <si>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</si>
  <si>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</si>
  <si>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</si>
  <si>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</si>
  <si>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</si>
  <si>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</si>
  <si>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</si>
  <si>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</si>
  <si>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</si>
  <si>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</si>
  <si>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</si>
  <si>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</si>
  <si>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</si>
  <si>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</si>
  <si>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</si>
  <si>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</si>
  <si>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</si>
  <si>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</si>
  <si>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</si>
  <si>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</si>
  <si>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</si>
  <si>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</si>
  <si>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</si>
  <si>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</si>
  <si>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</si>
  <si>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</si>
  <si>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</si>
  <si>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</si>
  <si>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</si>
  <si>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</si>
  <si>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</si>
  <si>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</si>
  <si>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</si>
  <si>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</si>
  <si>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</si>
  <si>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</si>
  <si>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</si>
  <si>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</si>
  <si>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</si>
  <si>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</si>
  <si>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</si>
  <si>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</si>
  <si>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</si>
  <si>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</si>
  <si>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</si>
  <si>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</si>
  <si>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</si>
  <si>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</si>
  <si>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</si>
  <si>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</si>
  <si>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</si>
  <si>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</si>
  <si>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</si>
  <si>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</si>
  <si>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</si>
  <si>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</si>
  <si>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</si>
  <si>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</si>
  <si>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</si>
  <si>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</si>
  <si>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</si>
  <si>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</si>
  <si>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</si>
  <si>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</si>
  <si>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</si>
  <si>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</si>
  <si>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</si>
  <si>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</si>
  <si>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</si>
  <si>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</si>
  <si>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</si>
  <si>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</si>
  <si>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</si>
  <si>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</si>
  <si>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</si>
  <si>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</si>
  <si>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</si>
  <si>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</si>
  <si>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</si>
  <si>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</si>
  <si>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</si>
  <si>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</si>
  <si>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</si>
  <si>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</si>
  <si>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</si>
  <si>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</si>
  <si>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</si>
  <si>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</si>
  <si>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</si>
  <si>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沖縄県那覇市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</si>
  <si>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</si>
  <si>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</si>
  <si>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</si>
  <si>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</si>
  <si>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</si>
  <si>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</si>
  <si>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</si>
  <si>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</si>
  <si>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</si>
  <si>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</si>
  <si>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</si>
  <si>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</si>
  <si>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</si>
  <si>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</si>
  <si>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</si>
  <si>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</si>
  <si>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</si>
  <si>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</si>
  <si>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</si>
  <si>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</si>
  <si>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</si>
  <si>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市街地再開発事業特別会計</t>
    <phoneticPr fontId="5"/>
  </si>
  <si>
    <t>病院事業債管理特別会計</t>
    <phoneticPr fontId="5"/>
  </si>
  <si>
    <t>母子寡婦福祉資金貸付事業特別会計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</si>
  <si>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</si>
  <si>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</si>
  <si>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</si>
  <si>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</si>
  <si>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</si>
  <si>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</si>
  <si>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</si>
  <si>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</si>
  <si>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</si>
  <si>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</si>
  <si>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</si>
  <si>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</si>
  <si>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</si>
  <si>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</si>
  <si>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</si>
  <si>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</si>
  <si>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</si>
  <si>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</si>
  <si>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</si>
  <si>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</si>
  <si>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</si>
  <si>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</si>
  <si>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</si>
  <si>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</si>
  <si>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</si>
  <si>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</si>
  <si>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</si>
  <si>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</si>
  <si>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</si>
  <si>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</si>
  <si>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</si>
  <si>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</si>
  <si>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</si>
  <si>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</si>
  <si>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</si>
  <si>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</si>
  <si>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</si>
  <si>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</si>
  <si>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</si>
  <si>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</si>
  <si>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</si>
  <si>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</si>
  <si>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</si>
  <si>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</si>
  <si>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</si>
  <si>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</si>
  <si>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</si>
  <si>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</si>
  <si>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</si>
  <si>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</si>
  <si>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</si>
  <si>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</si>
  <si>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</si>
  <si>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</si>
  <si>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</si>
  <si>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</si>
  <si>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</si>
  <si>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</si>
  <si>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</si>
  <si>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</si>
  <si>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</si>
  <si>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</si>
  <si>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</si>
  <si>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</si>
  <si>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</si>
  <si>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</si>
  <si>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</si>
  <si>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</si>
  <si>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</si>
  <si>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</si>
  <si>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</si>
  <si>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</si>
  <si>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</si>
  <si>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</si>
  <si>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</si>
  <si>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</si>
  <si>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</si>
  <si>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</si>
  <si>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</si>
  <si>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</si>
  <si>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</si>
  <si>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</si>
  <si>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</si>
  <si>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</si>
  <si>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</si>
  <si>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</si>
  <si>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</si>
  <si>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</si>
  <si>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</si>
  <si>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</si>
  <si>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</si>
  <si>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</si>
  <si>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</si>
  <si>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</si>
  <si>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</si>
  <si>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</si>
  <si>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</si>
  <si>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</si>
  <si>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</si>
  <si>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</si>
  <si>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</si>
  <si>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</si>
  <si>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</si>
  <si>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</si>
  <si>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</si>
  <si>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</si>
  <si>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</si>
  <si>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</si>
  <si>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</si>
  <si>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</si>
  <si>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</si>
  <si>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</si>
  <si>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</si>
  <si>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</si>
  <si>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</si>
  <si>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</si>
  <si>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</si>
  <si>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</si>
  <si>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</si>
  <si>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</si>
  <si>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</si>
  <si>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</si>
  <si>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</si>
  <si>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</si>
  <si>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</si>
  <si>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</si>
  <si>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</si>
  <si>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</si>
  <si>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</si>
  <si>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</si>
  <si>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</si>
  <si>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</si>
  <si>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</si>
  <si>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</si>
  <si>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</si>
  <si>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</si>
  <si>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</si>
  <si>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</si>
  <si>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</si>
  <si>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</si>
  <si>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</si>
  <si>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</si>
  <si>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</si>
  <si>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</si>
  <si>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</si>
  <si>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</si>
  <si>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</si>
  <si>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</si>
  <si>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</si>
  <si>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</si>
  <si>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</si>
  <si>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</si>
  <si>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0.55</t>
  </si>
  <si>
    <t>国民健康保険事業特別会計</t>
  </si>
  <si>
    <t>▲ 3.19</t>
  </si>
  <si>
    <t>▲ 3.54</t>
  </si>
  <si>
    <t>▲ 5.22</t>
  </si>
  <si>
    <t>▲ 6.88</t>
  </si>
  <si>
    <t>▲ 7.78</t>
  </si>
  <si>
    <t>水道事業会計</t>
  </si>
  <si>
    <t>一般会計</t>
  </si>
  <si>
    <t>下水道事業会計</t>
  </si>
  <si>
    <t>介護保険事業特別会計</t>
  </si>
  <si>
    <t>土地区画整理事業特別会計</t>
  </si>
  <si>
    <t>▲ 0.02</t>
  </si>
  <si>
    <t>後期高齢者医療特別会計</t>
  </si>
  <si>
    <t>母子寡婦福祉資金貸付事業特別会計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</si>
  <si>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</si>
  <si>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</si>
  <si>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</si>
  <si>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</si>
  <si>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</si>
  <si>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</si>
  <si>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那覇市・南風原町環境施設組合</t>
    <rPh sb="0" eb="3">
      <t>ナハシ</t>
    </rPh>
    <rPh sb="4" eb="7">
      <t>ハエバル</t>
    </rPh>
    <rPh sb="7" eb="8">
      <t>チョウ</t>
    </rPh>
    <rPh sb="8" eb="10">
      <t>カンキョウ</t>
    </rPh>
    <rPh sb="10" eb="12">
      <t>シセツ</t>
    </rPh>
    <rPh sb="12" eb="14">
      <t>クミアイ</t>
    </rPh>
    <phoneticPr fontId="2"/>
  </si>
  <si>
    <t>那覇港管理組合（一般会計）</t>
    <rPh sb="0" eb="3">
      <t>ナハコウ</t>
    </rPh>
    <rPh sb="3" eb="5">
      <t>カンリ</t>
    </rPh>
    <rPh sb="5" eb="7">
      <t>クミアイ</t>
    </rPh>
    <rPh sb="8" eb="10">
      <t>イッパン</t>
    </rPh>
    <rPh sb="10" eb="12">
      <t>カイケイ</t>
    </rPh>
    <phoneticPr fontId="2"/>
  </si>
  <si>
    <t>那覇港管理組合（特別会計）</t>
    <rPh sb="0" eb="3">
      <t>ナハコウ</t>
    </rPh>
    <rPh sb="3" eb="5">
      <t>カンリ</t>
    </rPh>
    <rPh sb="5" eb="7">
      <t>クミアイ</t>
    </rPh>
    <rPh sb="8" eb="10">
      <t>トクベツ</t>
    </rPh>
    <rPh sb="10" eb="12">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</si>
  <si>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</si>
  <si>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</si>
  <si>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</si>
  <si>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</si>
  <si>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</si>
  <si>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</si>
  <si>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</si>
  <si>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泊ふ頭開発株式会社</t>
    <rPh sb="0" eb="1">
      <t>ト</t>
    </rPh>
    <rPh sb="2" eb="3">
      <t>アタマ</t>
    </rPh>
    <rPh sb="3" eb="5">
      <t>カイハツ</t>
    </rPh>
    <rPh sb="5" eb="7">
      <t>カブシキ</t>
    </rPh>
    <rPh sb="7" eb="9">
      <t>カイシャ</t>
    </rPh>
    <phoneticPr fontId="2"/>
  </si>
  <si>
    <t>那覇市土地開発公社</t>
    <rPh sb="0" eb="3">
      <t>ナハシ</t>
    </rPh>
    <rPh sb="3" eb="5">
      <t>トチ</t>
    </rPh>
    <rPh sb="5" eb="7">
      <t>カイハツ</t>
    </rPh>
    <rPh sb="7" eb="9">
      <t>コウシャ</t>
    </rPh>
    <phoneticPr fontId="2"/>
  </si>
  <si>
    <t>地方独立行政法人那覇市立病院</t>
    <rPh sb="0" eb="2">
      <t>チホウ</t>
    </rPh>
    <rPh sb="2" eb="4">
      <t>ドクリツ</t>
    </rPh>
    <rPh sb="4" eb="6">
      <t>ギョウセイ</t>
    </rPh>
    <rPh sb="6" eb="8">
      <t>ホウジン</t>
    </rPh>
    <rPh sb="8" eb="12">
      <t>ナハシリツ</t>
    </rPh>
    <rPh sb="12" eb="14">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</si>
</sst>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38349</c:v>
                </c:pt>
                <c:pt idx="1">
                  <c:v>37688</c:v>
                </c:pt>
                <c:pt idx="2">
                  <c:v>38606</c:v>
                </c:pt>
                <c:pt idx="3">
                  <c:v>39425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69824</c:v>
                </c:pt>
                <c:pt idx="1">
                  <c:v>89667</c:v>
                </c:pt>
                <c:pt idx="2">
                  <c:v>55270</c:v>
                </c:pt>
                <c:pt idx="3">
                  <c:v>59663</c:v>
                </c:pt>
                <c:pt idx="4">
                  <c:v>44396</c:v>
                </c:pt>
              </c:numCache>
            </c:numRef>
          </c:val>
          <c:smooth val="0"/>
        </c:ser>
        <c:dLbls>
          <c:showLegendKey val="0"/>
          <c:showVal val="0"/>
          <c:showCatName val="0"/>
          <c:showSerName val="0"/>
          <c:showPercent val="0"/>
          <c:showBubbleSize val="0"/>
        </c:dLbls>
        <c:marker val="1"/>
        <c:smooth val="0"/>
        <c:axId val="124884096"/>
        <c:axId val="124886016"/>
      </c:lineChart>
      <c:catAx>
        <c:axId val="124884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86016"/>
        <c:crosses val="autoZero"/>
        <c:auto val="1"/>
        <c:lblAlgn val="ctr"/>
        <c:lblOffset val="100"/>
        <c:tickLblSkip val="1"/>
        <c:tickMarkSkip val="1"/>
        <c:noMultiLvlLbl val="0"/>
      </c:catAx>
      <c:valAx>
        <c:axId val="1248860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8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3.78</c:v>
                </c:pt>
                <c:pt idx="1">
                  <c:v>4.18</c:v>
                </c:pt>
                <c:pt idx="2">
                  <c:v>5.34</c:v>
                </c:pt>
                <c:pt idx="3">
                  <c:v>4.49</c:v>
                </c:pt>
                <c:pt idx="4">
                  <c:v>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5.38</c:v>
                </c:pt>
                <c:pt idx="1">
                  <c:v>8.1199999999999992</c:v>
                </c:pt>
                <c:pt idx="2">
                  <c:v>8.17</c:v>
                </c:pt>
                <c:pt idx="3">
                  <c:v>8.11</c:v>
                </c:pt>
                <c:pt idx="4">
                  <c:v>9.66</c:v>
                </c:pt>
              </c:numCache>
            </c:numRef>
          </c:val>
        </c:ser>
        <c:dLbls>
          <c:showLegendKey val="0"/>
          <c:showVal val="0"/>
          <c:showCatName val="0"/>
          <c:showSerName val="0"/>
          <c:showPercent val="0"/>
          <c:showBubbleSize val="0"/>
        </c:dLbls>
        <c:gapWidth val="250"/>
        <c:overlap val="100"/>
        <c:axId val="136941568"/>
        <c:axId val="136943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1.41</c:v>
                </c:pt>
                <c:pt idx="1">
                  <c:v>4.9400000000000004</c:v>
                </c:pt>
                <c:pt idx="2">
                  <c:v>2.21</c:v>
                </c:pt>
                <c:pt idx="3">
                  <c:v>-0.55000000000000004</c:v>
                </c:pt>
                <c:pt idx="4">
                  <c:v>2.56</c:v>
                </c:pt>
              </c:numCache>
            </c:numRef>
          </c:val>
          <c:smooth val="0"/>
        </c:ser>
        <c:dLbls>
          <c:showLegendKey val="0"/>
          <c:showVal val="0"/>
          <c:showCatName val="0"/>
          <c:showSerName val="0"/>
          <c:showPercent val="0"/>
          <c:showBubbleSize val="0"/>
        </c:dLbls>
        <c:marker val="1"/>
        <c:smooth val="0"/>
        <c:axId val="136941568"/>
        <c:axId val="136943488"/>
      </c:lineChart>
      <c:catAx>
        <c:axId val="13694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943488"/>
        <c:crosses val="autoZero"/>
        <c:auto val="1"/>
        <c:lblAlgn val="ctr"/>
        <c:lblOffset val="100"/>
        <c:tickLblSkip val="1"/>
        <c:tickMarkSkip val="1"/>
        <c:noMultiLvlLbl val="0"/>
      </c:catAx>
      <c:valAx>
        <c:axId val="13694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4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0.03</c:v>
                </c:pt>
                <c:pt idx="4">
                  <c:v>#N/A</c:v>
                </c:pt>
                <c:pt idx="5">
                  <c:v>0.02</c:v>
                </c:pt>
                <c:pt idx="6">
                  <c:v>#N/A</c:v>
                </c:pt>
                <c:pt idx="7">
                  <c:v>0.04</c:v>
                </c:pt>
                <c:pt idx="8">
                  <c:v>#N/A</c:v>
                </c:pt>
                <c:pt idx="9">
                  <c:v>0.03</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0.02</c:v>
                </c:pt>
                <c:pt idx="1">
                  <c:v>#N/A</c:v>
                </c:pt>
                <c:pt idx="2">
                  <c:v>#N/A</c:v>
                </c:pt>
                <c:pt idx="3">
                  <c:v>7.0000000000000007E-2</c:v>
                </c:pt>
                <c:pt idx="4">
                  <c:v>#N/A</c:v>
                </c:pt>
                <c:pt idx="5">
                  <c:v>0.09</c:v>
                </c:pt>
                <c:pt idx="6">
                  <c:v>#N/A</c:v>
                </c:pt>
                <c:pt idx="7">
                  <c:v>0.24</c:v>
                </c:pt>
                <c:pt idx="8">
                  <c:v>#N/A</c:v>
                </c:pt>
                <c:pt idx="9">
                  <c:v>7.0000000000000007E-2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0.43</c:v>
                </c:pt>
                <c:pt idx="4">
                  <c:v>#N/A</c:v>
                </c:pt>
                <c:pt idx="5">
                  <c:v>0.74</c:v>
                </c:pt>
                <c:pt idx="6">
                  <c:v>#N/A</c:v>
                </c:pt>
                <c:pt idx="7">
                  <c:v>0.92</c:v>
                </c:pt>
                <c:pt idx="8">
                  <c:v>#N/A</c:v>
                </c:pt>
                <c:pt idx="9">
                  <c:v>0.93</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2.2999999999999998</c:v>
                </c:pt>
                <c:pt idx="2">
                  <c:v>#N/A</c:v>
                </c:pt>
                <c:pt idx="3">
                  <c:v>2.2999999999999998</c:v>
                </c:pt>
                <c:pt idx="4">
                  <c:v>#N/A</c:v>
                </c:pt>
                <c:pt idx="5">
                  <c:v>2.35</c:v>
                </c:pt>
                <c:pt idx="6">
                  <c:v>#N/A</c:v>
                </c:pt>
                <c:pt idx="7">
                  <c:v>2.33</c:v>
                </c:pt>
                <c:pt idx="8">
                  <c:v>#N/A</c:v>
                </c:pt>
                <c:pt idx="9">
                  <c:v>2.85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3.75</c:v>
                </c:pt>
                <c:pt idx="2">
                  <c:v>#N/A</c:v>
                </c:pt>
                <c:pt idx="3">
                  <c:v>4.1399999999999997</c:v>
                </c:pt>
                <c:pt idx="4">
                  <c:v>#N/A</c:v>
                </c:pt>
                <c:pt idx="5">
                  <c:v>5.3</c:v>
                </c:pt>
                <c:pt idx="6">
                  <c:v>#N/A</c:v>
                </c:pt>
                <c:pt idx="7">
                  <c:v>4.4400000000000004</c:v>
                </c:pt>
                <c:pt idx="8">
                  <c:v>#N/A</c:v>
                </c:pt>
                <c:pt idx="9">
                  <c:v>4.6500000000000004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9.6300000000000008</c:v>
                </c:pt>
                <c:pt idx="2">
                  <c:v>#N/A</c:v>
                </c:pt>
                <c:pt idx="3">
                  <c:v>11.08</c:v>
                </c:pt>
                <c:pt idx="4">
                  <c:v>#N/A</c:v>
                </c:pt>
                <c:pt idx="5">
                  <c:v>12.03</c:v>
                </c:pt>
                <c:pt idx="6">
                  <c:v>#N/A</c:v>
                </c:pt>
                <c:pt idx="7">
                  <c:v>12.5</c:v>
                </c:pt>
                <c:pt idx="8">
                  <c:v>#N/A</c:v>
                </c:pt>
                <c:pt idx="9">
                  <c:v>13.18</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3.19</c:v>
                </c:pt>
                <c:pt idx="1">
                  <c:v>#N/A</c:v>
                </c:pt>
                <c:pt idx="2">
                  <c:v>3.54</c:v>
                </c:pt>
                <c:pt idx="3">
                  <c:v>#N/A</c:v>
                </c:pt>
                <c:pt idx="4">
                  <c:v>5.22</c:v>
                </c:pt>
                <c:pt idx="5">
                  <c:v>#N/A</c:v>
                </c:pt>
                <c:pt idx="6">
                  <c:v>6.88</c:v>
                </c:pt>
                <c:pt idx="7">
                  <c:v>#N/A</c:v>
                </c:pt>
                <c:pt idx="8">
                  <c:v>7.78</c:v>
                </c:pt>
                <c:pt idx="9">
                  <c:v>#N/A</c:v>
                </c:pt>
              </c:numCache>
            </c:numRef>
          </c:val>
        </c:ser>
        <c:dLbls>
          <c:showLegendKey val="0"/>
          <c:showVal val="0"/>
          <c:showCatName val="0"/>
          <c:showSerName val="0"/>
          <c:showPercent val="0"/>
          <c:showBubbleSize val="0"/>
        </c:dLbls>
        <c:gapWidth val="150"/>
        <c:overlap val="100"/>
        <c:axId val="137029888"/>
        <c:axId val="66265088"/>
      </c:barChart>
      <c:catAx>
        <c:axId val="1370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265088"/>
        <c:crosses val="autoZero"/>
        <c:auto val="1"/>
        <c:lblAlgn val="ctr"/>
        <c:lblOffset val="100"/>
        <c:tickLblSkip val="1"/>
        <c:tickMarkSkip val="1"/>
        <c:noMultiLvlLbl val="0"/>
      </c:catAx>
      <c:valAx>
        <c:axId val="6626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02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6869</c:v>
                </c:pt>
                <c:pt idx="5">
                  <c:v>7040</c:v>
                </c:pt>
                <c:pt idx="8">
                  <c:v>7115</c:v>
                </c:pt>
                <c:pt idx="11">
                  <c:v>6847</c:v>
                </c:pt>
                <c:pt idx="14">
                  <c:v>7374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16</c:v>
                </c:pt>
                <c:pt idx="3">
                  <c:v>22</c:v>
                </c:pt>
                <c:pt idx="6">
                  <c:v>7</c:v>
                </c:pt>
                <c:pt idx="9">
                  <c:v>9</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246</c:v>
                </c:pt>
                <c:pt idx="3">
                  <c:v>271</c:v>
                </c:pt>
                <c:pt idx="6">
                  <c:v>291</c:v>
                </c:pt>
                <c:pt idx="9">
                  <c:v>295</c:v>
                </c:pt>
                <c:pt idx="12">
                  <c:v>295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1182</c:v>
                </c:pt>
                <c:pt idx="3">
                  <c:v>1371</c:v>
                </c:pt>
                <c:pt idx="6">
                  <c:v>1059</c:v>
                </c:pt>
                <c:pt idx="9">
                  <c:v>1136</c:v>
                </c:pt>
                <c:pt idx="12">
                  <c:v>1029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382</c:v>
                </c:pt>
                <c:pt idx="3">
                  <c:v>803</c:v>
                </c:pt>
                <c:pt idx="6">
                  <c:v>755</c:v>
                </c:pt>
                <c:pt idx="9">
                  <c:v>849</c:v>
                </c:pt>
                <c:pt idx="12">
                  <c:v>829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12390</c:v>
                </c:pt>
                <c:pt idx="3">
                  <c:v>12261</c:v>
                </c:pt>
                <c:pt idx="6">
                  <c:v>12521</c:v>
                </c:pt>
                <c:pt idx="9">
                  <c:v>12745</c:v>
                </c:pt>
                <c:pt idx="12">
                  <c:v>13142</c:v>
                </c:pt>
              </c:numCache>
            </c:numRef>
          </c:val>
        </c:ser>
        <c:dLbls>
          <c:showLegendKey val="0"/>
          <c:showVal val="0"/>
          <c:showCatName val="0"/>
          <c:showSerName val="0"/>
          <c:showPercent val="0"/>
          <c:showBubbleSize val="0"/>
        </c:dLbls>
        <c:gapWidth val="100"/>
        <c:overlap val="100"/>
        <c:axId val="139915264"/>
        <c:axId val="13991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7347</c:v>
                </c:pt>
                <c:pt idx="2">
                  <c:v>#N/A</c:v>
                </c:pt>
                <c:pt idx="3">
                  <c:v>#N/A</c:v>
                </c:pt>
                <c:pt idx="4">
                  <c:v>7688</c:v>
                </c:pt>
                <c:pt idx="5">
                  <c:v>#N/A</c:v>
                </c:pt>
                <c:pt idx="6">
                  <c:v>#N/A</c:v>
                </c:pt>
                <c:pt idx="7">
                  <c:v>7518</c:v>
                </c:pt>
                <c:pt idx="8">
                  <c:v>#N/A</c:v>
                </c:pt>
                <c:pt idx="9">
                  <c:v>#N/A</c:v>
                </c:pt>
                <c:pt idx="10">
                  <c:v>8187</c:v>
                </c:pt>
                <c:pt idx="11">
                  <c:v>#N/A</c:v>
                </c:pt>
                <c:pt idx="12">
                  <c:v>#N/A</c:v>
                </c:pt>
                <c:pt idx="13">
                  <c:v>7924</c:v>
                </c:pt>
                <c:pt idx="14">
                  <c:v>#N/A</c:v>
                </c:pt>
              </c:numCache>
            </c:numRef>
          </c:val>
          <c:smooth val="0"/>
        </c:ser>
        <c:dLbls>
          <c:showLegendKey val="0"/>
          <c:showVal val="0"/>
          <c:showCatName val="0"/>
          <c:showSerName val="0"/>
          <c:showPercent val="0"/>
          <c:showBubbleSize val="0"/>
        </c:dLbls>
        <c:marker val="1"/>
        <c:smooth val="0"/>
        <c:axId val="139915264"/>
        <c:axId val="139917184"/>
      </c:lineChart>
      <c:catAx>
        <c:axId val="1399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17184"/>
        <c:crosses val="autoZero"/>
        <c:auto val="1"/>
        <c:lblAlgn val="ctr"/>
        <c:lblOffset val="100"/>
        <c:tickLblSkip val="1"/>
        <c:tickMarkSkip val="1"/>
        <c:noMultiLvlLbl val="0"/>
      </c:catAx>
      <c:valAx>
        <c:axId val="13991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1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63588</c:v>
                </c:pt>
                <c:pt idx="5">
                  <c:v>65755</c:v>
                </c:pt>
                <c:pt idx="8">
                  <c:v>67239</c:v>
                </c:pt>
                <c:pt idx="11">
                  <c:v>69463</c:v>
                </c:pt>
                <c:pt idx="14">
                  <c:v>72035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19848</c:v>
                </c:pt>
                <c:pt idx="5">
                  <c:v>18774</c:v>
                </c:pt>
                <c:pt idx="8">
                  <c:v>18484</c:v>
                </c:pt>
                <c:pt idx="11">
                  <c:v>19579</c:v>
                </c:pt>
                <c:pt idx="14">
                  <c:v>19613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12496</c:v>
                </c:pt>
                <c:pt idx="5">
                  <c:v>16249</c:v>
                </c:pt>
                <c:pt idx="8">
                  <c:v>16170</c:v>
                </c:pt>
                <c:pt idx="11">
                  <c:v>15362</c:v>
                </c:pt>
                <c:pt idx="14">
                  <c:v>18819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44</c:v>
                </c:pt>
                <c:pt idx="3">
                  <c:v>37</c:v>
                </c:pt>
                <c:pt idx="6">
                  <c:v>32</c:v>
                </c:pt>
                <c:pt idx="9">
                  <c:v>12</c:v>
                </c:pt>
                <c:pt idx="12">
                  <c:v>18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17986</c:v>
                </c:pt>
                <c:pt idx="3">
                  <c:v>17387</c:v>
                </c:pt>
                <c:pt idx="6">
                  <c:v>16628</c:v>
                </c:pt>
                <c:pt idx="9">
                  <c:v>14747</c:v>
                </c:pt>
                <c:pt idx="12">
                  <c:v>15800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13106</c:v>
                </c:pt>
                <c:pt idx="3">
                  <c:v>12127</c:v>
                </c:pt>
                <c:pt idx="6">
                  <c:v>11227</c:v>
                </c:pt>
                <c:pt idx="9">
                  <c:v>10821</c:v>
                </c:pt>
                <c:pt idx="12">
                  <c:v>9987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3643</c:v>
                </c:pt>
                <c:pt idx="3">
                  <c:v>3653</c:v>
                </c:pt>
                <c:pt idx="6">
                  <c:v>6298</c:v>
                </c:pt>
                <c:pt idx="9">
                  <c:v>8556</c:v>
                </c:pt>
                <c:pt idx="12">
                  <c:v>8643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5591</c:v>
                </c:pt>
                <c:pt idx="3">
                  <c:v>2885</c:v>
                </c:pt>
                <c:pt idx="6">
                  <c:v>2664</c:v>
                </c:pt>
                <c:pt idx="9">
                  <c:v>2435</c:v>
                </c:pt>
                <c:pt idx="12">
                  <c:v>2200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129100</c:v>
                </c:pt>
                <c:pt idx="3">
                  <c:v>136366</c:v>
                </c:pt>
                <c:pt idx="6">
                  <c:v>137392</c:v>
                </c:pt>
                <c:pt idx="9">
                  <c:v>140332</c:v>
                </c:pt>
                <c:pt idx="12">
                  <c:v>138835</c:v>
                </c:pt>
              </c:numCache>
            </c:numRef>
          </c:val>
        </c:ser>
        <c:dLbls>
          <c:showLegendKey val="0"/>
          <c:showVal val="0"/>
          <c:showCatName val="0"/>
          <c:showSerName val="0"/>
          <c:showPercent val="0"/>
          <c:showBubbleSize val="0"/>
        </c:dLbls>
        <c:gapWidth val="100"/>
        <c:overlap val="100"/>
        <c:axId val="140290304"/>
        <c:axId val="137044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73538</c:v>
                </c:pt>
                <c:pt idx="2">
                  <c:v>#N/A</c:v>
                </c:pt>
                <c:pt idx="3">
                  <c:v>#N/A</c:v>
                </c:pt>
                <c:pt idx="4">
                  <c:v>71676</c:v>
                </c:pt>
                <c:pt idx="5">
                  <c:v>#N/A</c:v>
                </c:pt>
                <c:pt idx="6">
                  <c:v>#N/A</c:v>
                </c:pt>
                <c:pt idx="7">
                  <c:v>72349</c:v>
                </c:pt>
                <c:pt idx="8">
                  <c:v>#N/A</c:v>
                </c:pt>
                <c:pt idx="9">
                  <c:v>#N/A</c:v>
                </c:pt>
                <c:pt idx="10">
                  <c:v>72501</c:v>
                </c:pt>
                <c:pt idx="11">
                  <c:v>#N/A</c:v>
                </c:pt>
                <c:pt idx="12">
                  <c:v>#N/A</c:v>
                </c:pt>
                <c:pt idx="13">
                  <c:v>65016</c:v>
                </c:pt>
                <c:pt idx="14">
                  <c:v>#N/A</c:v>
                </c:pt>
              </c:numCache>
            </c:numRef>
          </c:val>
          <c:smooth val="0"/>
        </c:ser>
        <c:dLbls>
          <c:showLegendKey val="0"/>
          <c:showVal val="0"/>
          <c:showCatName val="0"/>
          <c:showSerName val="0"/>
          <c:showPercent val="0"/>
          <c:showBubbleSize val="0"/>
        </c:dLbls>
        <c:marker val="1"/>
        <c:smooth val="0"/>
        <c:axId val="140290304"/>
        <c:axId val="137044352"/>
      </c:lineChart>
      <c:catAx>
        <c:axId val="14029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044352"/>
        <c:crosses val="autoZero"/>
        <c:auto val="1"/>
        <c:lblAlgn val="ctr"/>
        <c:lblOffset val="100"/>
        <c:tickLblSkip val="1"/>
        <c:tickMarkSkip val="1"/>
        <c:noMultiLvlLbl val="0"/>
      </c:catAx>
      <c:valAx>
        <c:axId val="13704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9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322,486
320,012
39.27
129,644,800
125,973,318
3,053,358
65,019,132
138,466,994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類似団体平均を下回っており、単年度財政力指数においても前年度から</a:t>
          </a:r>
          <a:r>
            <a:rPr kumimoji="1" lang="en-US" altLang="ja-JP" sz="1300">
              <a:latin typeface="ＭＳ Ｐゴシック"/>
            </a:rPr>
            <a:t>0.011</a:t>
          </a:r>
          <a:r>
            <a:rPr kumimoji="1" lang="ja-JP" altLang="en-US" sz="1300">
              <a:latin typeface="ＭＳ Ｐゴシック"/>
            </a:rPr>
            <a:t>減少している。今後も定員適正化等による歳出削減の実施に加え、徴収業務の強化等による歳入確保に努める。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30480</xdr:rowOff>
    </xdr:from>
    <xdr:to>
      <xdr:col>7</xdr:col>
      <xdr:colOff>152400</xdr:colOff>
      <xdr:row>40</xdr:row>
      <xdr:rowOff>30480</xdr:rowOff>
    </xdr:to>
    <xdr:cxnSp macro="">
      <xdr:nvCxnSpPr>
        <xdr:cNvPr id="66" name="直線コネクタ 65"/>
        <xdr:cNvCxnSpPr/>
      </xdr:nvCxnSpPr>
      <xdr:spPr>
        <a:xfrm>
          <a:off x="41148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30480</xdr:rowOff>
    </xdr:to>
    <xdr:cxnSp macro="">
      <xdr:nvCxnSpPr>
        <xdr:cNvPr id="69" name="直線コネクタ 68"/>
        <xdr:cNvCxnSpPr/>
      </xdr:nvCxnSpPr>
      <xdr:spPr>
        <a:xfrm>
          <a:off x="3225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38</xdr:row>
      <xdr:rowOff>129540</xdr:rowOff>
    </xdr:from>
    <xdr:to>
      <xdr:col>6</xdr:col>
      <xdr:colOff>50800</xdr:colOff>
      <xdr:row>39</xdr:row>
      <xdr:rowOff>59690</xdr:rowOff>
    </xdr:to>
    <xdr:sp macro="" textlink="">
      <xdr:nvSpPr>
        <xdr:cNvPr id="70" name="フローチャート : 判断 69"/>
        <xdr:cNvSpPr/>
      </xdr:nvSpPr>
      <xdr:spPr>
        <a:xfrm>
          <a:off x="4064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69867</xdr:rowOff>
    </xdr:from>
    <xdr:ext cx="736600" cy="259045"/>
    <xdr:sp macro="" textlink="">
      <xdr:nvSpPr>
        <xdr:cNvPr id="71" name="テキスト ボックス 70"/>
        <xdr:cNvSpPr txBox="1"/>
      </xdr:nvSpPr>
      <xdr:spPr>
        <a:xfrm>
          <a:off x="3733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153670</xdr:rowOff>
    </xdr:from>
    <xdr:to>
      <xdr:col>4</xdr:col>
      <xdr:colOff>482600</xdr:colOff>
      <xdr:row>40</xdr:row>
      <xdr:rowOff>6350</xdr:rowOff>
    </xdr:to>
    <xdr:cxnSp macro="">
      <xdr:nvCxnSpPr>
        <xdr:cNvPr id="72" name="直線コネクタ 71"/>
        <xdr:cNvCxnSpPr/>
      </xdr:nvCxnSpPr>
      <xdr:spPr>
        <a:xfrm>
          <a:off x="2336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57150</xdr:rowOff>
    </xdr:from>
    <xdr:to>
      <xdr:col>4</xdr:col>
      <xdr:colOff>533400</xdr:colOff>
      <xdr:row>38</xdr:row>
      <xdr:rowOff>158750</xdr:rowOff>
    </xdr:to>
    <xdr:sp macro="" textlink="">
      <xdr:nvSpPr>
        <xdr:cNvPr id="73" name="フローチャート : 判断 72"/>
        <xdr:cNvSpPr/>
      </xdr:nvSpPr>
      <xdr:spPr>
        <a:xfrm>
          <a:off x="3175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74" name="テキスト ボックス 73"/>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129540</xdr:rowOff>
    </xdr:from>
    <xdr:to>
      <xdr:col>3</xdr:col>
      <xdr:colOff>279400</xdr:colOff>
      <xdr:row>39</xdr:row>
      <xdr:rowOff>153670</xdr:rowOff>
    </xdr:to>
    <xdr:cxnSp macro="">
      <xdr:nvCxnSpPr>
        <xdr:cNvPr id="75" name="直線コネクタ 74"/>
        <xdr:cNvCxnSpPr/>
      </xdr:nvCxnSpPr>
      <xdr:spPr>
        <a:xfrm>
          <a:off x="1447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36</xdr:row>
      <xdr:rowOff>13970</xdr:rowOff>
    </xdr:from>
    <xdr:to>
      <xdr:col>3</xdr:col>
      <xdr:colOff>330200</xdr:colOff>
      <xdr:row>36</xdr:row>
      <xdr:rowOff>115570</xdr:rowOff>
    </xdr:to>
    <xdr:sp macro="" textlink="">
      <xdr:nvSpPr>
        <xdr:cNvPr id="76" name="フローチャート : 判断 75"/>
        <xdr:cNvSpPr/>
      </xdr:nvSpPr>
      <xdr:spPr>
        <a:xfrm>
          <a:off x="22860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125747</xdr:rowOff>
    </xdr:from>
    <xdr:ext cx="762000" cy="259045"/>
    <xdr:sp macro="" textlink="">
      <xdr:nvSpPr>
        <xdr:cNvPr id="77" name="テキスト ボックス 76"/>
        <xdr:cNvSpPr txBox="1"/>
      </xdr:nvSpPr>
      <xdr:spPr>
        <a:xfrm>
          <a:off x="1955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xdr:col>
      <xdr:colOff>25400</xdr:colOff>
      <xdr:row>35</xdr:row>
      <xdr:rowOff>113030</xdr:rowOff>
    </xdr:from>
    <xdr:to>
      <xdr:col>2</xdr:col>
      <xdr:colOff>127000</xdr:colOff>
      <xdr:row>36</xdr:row>
      <xdr:rowOff>43180</xdr:rowOff>
    </xdr:to>
    <xdr:sp macro="" textlink="">
      <xdr:nvSpPr>
        <xdr:cNvPr id="78" name="フローチャート : 判断 77"/>
        <xdr:cNvSpPr/>
      </xdr:nvSpPr>
      <xdr:spPr>
        <a:xfrm>
          <a:off x="13970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53357</xdr:rowOff>
    </xdr:from>
    <xdr:ext cx="762000" cy="259045"/>
    <xdr:sp macro="" textlink="">
      <xdr:nvSpPr>
        <xdr:cNvPr id="79" name="テキスト ボックス 78"/>
        <xdr:cNvSpPr txBox="1"/>
      </xdr:nvSpPr>
      <xdr:spPr>
        <a:xfrm>
          <a:off x="1066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85" name="円/楕円 84"/>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123207</xdr:rowOff>
    </xdr:from>
    <xdr:ext cx="762000" cy="259045"/>
    <xdr:sp macro="" textlink="">
      <xdr:nvSpPr>
        <xdr:cNvPr id="86" name="財政力該当値テキスト"/>
        <xdr:cNvSpPr txBox="1"/>
      </xdr:nvSpPr>
      <xdr:spPr>
        <a:xfrm>
          <a:off x="5041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151130</xdr:rowOff>
    </xdr:from>
    <xdr:to>
      <xdr:col>6</xdr:col>
      <xdr:colOff>50800</xdr:colOff>
      <xdr:row>40</xdr:row>
      <xdr:rowOff>81280</xdr:rowOff>
    </xdr:to>
    <xdr:sp macro="" textlink="">
      <xdr:nvSpPr>
        <xdr:cNvPr id="87" name="円/楕円 86"/>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66057</xdr:rowOff>
    </xdr:from>
    <xdr:ext cx="736600" cy="259045"/>
    <xdr:sp macro="" textlink="">
      <xdr:nvSpPr>
        <xdr:cNvPr id="88" name="テキスト ボックス 87"/>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9" name="円/楕円 88"/>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41927</xdr:rowOff>
    </xdr:from>
    <xdr:ext cx="762000" cy="259045"/>
    <xdr:sp macro="" textlink="">
      <xdr:nvSpPr>
        <xdr:cNvPr id="90" name="テキスト ボックス 89"/>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102870</xdr:rowOff>
    </xdr:from>
    <xdr:to>
      <xdr:col>3</xdr:col>
      <xdr:colOff>330200</xdr:colOff>
      <xdr:row>40</xdr:row>
      <xdr:rowOff>33020</xdr:rowOff>
    </xdr:to>
    <xdr:sp macro="" textlink="">
      <xdr:nvSpPr>
        <xdr:cNvPr id="91" name="円/楕円 90"/>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17797</xdr:rowOff>
    </xdr:from>
    <xdr:ext cx="762000" cy="259045"/>
    <xdr:sp macro="" textlink="">
      <xdr:nvSpPr>
        <xdr:cNvPr id="92" name="テキスト ボックス 91"/>
        <xdr:cNvSpPr txBox="1"/>
      </xdr:nvSpPr>
      <xdr:spPr>
        <a:xfrm>
          <a:off x="1955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78740</xdr:rowOff>
    </xdr:from>
    <xdr:to>
      <xdr:col>2</xdr:col>
      <xdr:colOff>127000</xdr:colOff>
      <xdr:row>40</xdr:row>
      <xdr:rowOff>8890</xdr:rowOff>
    </xdr:to>
    <xdr:sp macro="" textlink="">
      <xdr:nvSpPr>
        <xdr:cNvPr id="93" name="円/楕円 92"/>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165117</xdr:rowOff>
    </xdr:from>
    <xdr:ext cx="762000" cy="259045"/>
    <xdr:sp macro="" textlink="">
      <xdr:nvSpPr>
        <xdr:cNvPr id="94" name="テキスト ボックス 93"/>
        <xdr:cNvSpPr txBox="1"/>
      </xdr:nvSpPr>
      <xdr:spPr>
        <a:xfrm>
          <a:off x="1066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類似団体平均、全国平均のいずれも下回っており、対前年度比</a:t>
          </a:r>
          <a:r>
            <a:rPr kumimoji="1" lang="en-US" altLang="ja-JP" sz="1300">
              <a:latin typeface="ＭＳ Ｐゴシック"/>
            </a:rPr>
            <a:t>4.3</a:t>
          </a:r>
          <a:r>
            <a:rPr kumimoji="1" lang="ja-JP" altLang="en-US" sz="1300">
              <a:latin typeface="ＭＳ Ｐゴシック"/>
            </a:rPr>
            <a:t>％減となっている。これは、扶助費に係る経常収支比率が対前年度</a:t>
          </a:r>
          <a:r>
            <a:rPr kumimoji="1" lang="en-US" altLang="ja-JP" sz="1300">
              <a:latin typeface="ＭＳ Ｐゴシック"/>
            </a:rPr>
            <a:t>1.6</a:t>
          </a:r>
          <a:r>
            <a:rPr kumimoji="1" lang="ja-JP" altLang="en-US" sz="1300">
              <a:latin typeface="ＭＳ Ｐゴシック"/>
            </a:rPr>
            <a:t>％増となったものの、人件費（</a:t>
          </a:r>
          <a:r>
            <a:rPr kumimoji="1" lang="en-US" altLang="ja-JP" sz="1300">
              <a:latin typeface="ＭＳ Ｐゴシック"/>
            </a:rPr>
            <a:t>2.5</a:t>
          </a:r>
          <a:r>
            <a:rPr kumimoji="1" lang="ja-JP" altLang="en-US" sz="1300">
              <a:latin typeface="ＭＳ Ｐゴシック"/>
            </a:rPr>
            <a:t>％減）、公債費（</a:t>
          </a:r>
          <a:r>
            <a:rPr kumimoji="1" lang="en-US" altLang="ja-JP" sz="1300">
              <a:latin typeface="ＭＳ Ｐゴシック"/>
            </a:rPr>
            <a:t>2.0</a:t>
          </a:r>
          <a:r>
            <a:rPr kumimoji="1" lang="ja-JP" altLang="en-US" sz="1300">
              <a:latin typeface="ＭＳ Ｐゴシック"/>
            </a:rPr>
            <a:t>％減）に係る経常収支比率が減となったためである。</a:t>
          </a:r>
        </a:p>
        <a:p>
          <a:r>
            <a:rPr kumimoji="1" lang="ja-JP" altLang="en-US" sz="1300">
              <a:latin typeface="ＭＳ Ｐゴシック"/>
            </a:rPr>
            <a:t>今後も事業の見直しを更に進め、経常経費の削減に努める。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115888</xdr:rowOff>
    </xdr:from>
    <xdr:to>
      <xdr:col>7</xdr:col>
      <xdr:colOff>152400</xdr:colOff>
      <xdr:row>63</xdr:row>
      <xdr:rowOff>33867</xdr:rowOff>
    </xdr:to>
    <xdr:cxnSp macro="">
      <xdr:nvCxnSpPr>
        <xdr:cNvPr id="133" name="直線コネクタ 132"/>
        <xdr:cNvCxnSpPr/>
      </xdr:nvCxnSpPr>
      <xdr:spPr>
        <a:xfrm flipV="1">
          <a:off x="4114800" y="10402888"/>
          <a:ext cx="838200" cy="4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63</xdr:row>
      <xdr:rowOff>33867</xdr:rowOff>
    </xdr:to>
    <xdr:cxnSp macro="">
      <xdr:nvCxnSpPr>
        <xdr:cNvPr id="136" name="直線コネクタ 135"/>
        <xdr:cNvCxnSpPr/>
      </xdr:nvCxnSpPr>
      <xdr:spPr>
        <a:xfrm>
          <a:off x="3225800" y="10513483"/>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23283</xdr:rowOff>
    </xdr:from>
    <xdr:to>
      <xdr:col>6</xdr:col>
      <xdr:colOff>50800</xdr:colOff>
      <xdr:row>63</xdr:row>
      <xdr:rowOff>124883</xdr:rowOff>
    </xdr:to>
    <xdr:sp macro="" textlink="">
      <xdr:nvSpPr>
        <xdr:cNvPr id="137" name="フローチャート : 判断 136"/>
        <xdr:cNvSpPr/>
      </xdr:nvSpPr>
      <xdr:spPr>
        <a:xfrm>
          <a:off x="4064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109660</xdr:rowOff>
    </xdr:from>
    <xdr:ext cx="736600" cy="259045"/>
    <xdr:sp macro="" textlink="">
      <xdr:nvSpPr>
        <xdr:cNvPr id="138" name="テキスト ボックス 137"/>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55033</xdr:rowOff>
    </xdr:from>
    <xdr:to>
      <xdr:col>4</xdr:col>
      <xdr:colOff>482600</xdr:colOff>
      <xdr:row>61</xdr:row>
      <xdr:rowOff>155575</xdr:rowOff>
    </xdr:to>
    <xdr:cxnSp macro="">
      <xdr:nvCxnSpPr>
        <xdr:cNvPr id="139" name="直線コネクタ 138"/>
        <xdr:cNvCxnSpPr/>
      </xdr:nvCxnSpPr>
      <xdr:spPr>
        <a:xfrm flipV="1">
          <a:off x="2336800" y="105134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64</xdr:row>
      <xdr:rowOff>3175</xdr:rowOff>
    </xdr:to>
    <xdr:cxnSp macro="">
      <xdr:nvCxnSpPr>
        <xdr:cNvPr id="142" name="直線コネクタ 141"/>
        <xdr:cNvCxnSpPr/>
      </xdr:nvCxnSpPr>
      <xdr:spPr>
        <a:xfrm flipV="1">
          <a:off x="1447800" y="1061402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144463</xdr:rowOff>
    </xdr:from>
    <xdr:to>
      <xdr:col>3</xdr:col>
      <xdr:colOff>330200</xdr:colOff>
      <xdr:row>63</xdr:row>
      <xdr:rowOff>74613</xdr:rowOff>
    </xdr:to>
    <xdr:sp macro="" textlink="">
      <xdr:nvSpPr>
        <xdr:cNvPr id="143" name="フローチャート : 判断 142"/>
        <xdr:cNvSpPr/>
      </xdr:nvSpPr>
      <xdr:spPr>
        <a:xfrm>
          <a:off x="2286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59390</xdr:rowOff>
    </xdr:from>
    <xdr:ext cx="762000" cy="259045"/>
    <xdr:sp macro="" textlink="">
      <xdr:nvSpPr>
        <xdr:cNvPr id="144" name="テキスト ボックス 143"/>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45" name="フローチャート : 判断 144"/>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3827</xdr:rowOff>
    </xdr:from>
    <xdr:ext cx="762000" cy="259045"/>
    <xdr:sp macro="" textlink="">
      <xdr:nvSpPr>
        <xdr:cNvPr id="146" name="テキスト ボックス 145"/>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65088</xdr:rowOff>
    </xdr:from>
    <xdr:to>
      <xdr:col>7</xdr:col>
      <xdr:colOff>203200</xdr:colOff>
      <xdr:row>60</xdr:row>
      <xdr:rowOff>166688</xdr:rowOff>
    </xdr:to>
    <xdr:sp macro="" textlink="">
      <xdr:nvSpPr>
        <xdr:cNvPr id="152" name="円/楕円 151"/>
        <xdr:cNvSpPr/>
      </xdr:nvSpPr>
      <xdr:spPr>
        <a:xfrm>
          <a:off x="4902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81615</xdr:rowOff>
    </xdr:from>
    <xdr:ext cx="762000" cy="259045"/>
    <xdr:sp macro="" textlink="">
      <xdr:nvSpPr>
        <xdr:cNvPr id="153" name="財政構造の弾力性該当値テキスト"/>
        <xdr:cNvSpPr txBox="1"/>
      </xdr:nvSpPr>
      <xdr:spPr>
        <a:xfrm>
          <a:off x="5041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4" name="円/楕円 153"/>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55" name="テキスト ボックス 154"/>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4233</xdr:rowOff>
    </xdr:from>
    <xdr:to>
      <xdr:col>4</xdr:col>
      <xdr:colOff>533400</xdr:colOff>
      <xdr:row>61</xdr:row>
      <xdr:rowOff>105833</xdr:rowOff>
    </xdr:to>
    <xdr:sp macro="" textlink="">
      <xdr:nvSpPr>
        <xdr:cNvPr id="156" name="円/楕円 155"/>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116010</xdr:rowOff>
    </xdr:from>
    <xdr:ext cx="762000" cy="259045"/>
    <xdr:sp macro="" textlink="">
      <xdr:nvSpPr>
        <xdr:cNvPr id="157" name="テキスト ボックス 156"/>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104775</xdr:rowOff>
    </xdr:from>
    <xdr:to>
      <xdr:col>3</xdr:col>
      <xdr:colOff>330200</xdr:colOff>
      <xdr:row>62</xdr:row>
      <xdr:rowOff>34925</xdr:rowOff>
    </xdr:to>
    <xdr:sp macro="" textlink="">
      <xdr:nvSpPr>
        <xdr:cNvPr id="158" name="円/楕円 157"/>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45102</xdr:rowOff>
    </xdr:from>
    <xdr:ext cx="762000" cy="259045"/>
    <xdr:sp macro="" textlink="">
      <xdr:nvSpPr>
        <xdr:cNvPr id="159" name="テキスト ボックス 158"/>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123825</xdr:rowOff>
    </xdr:from>
    <xdr:to>
      <xdr:col>2</xdr:col>
      <xdr:colOff>127000</xdr:colOff>
      <xdr:row>64</xdr:row>
      <xdr:rowOff>53975</xdr:rowOff>
    </xdr:to>
    <xdr:sp macro="" textlink="">
      <xdr:nvSpPr>
        <xdr:cNvPr id="160" name="円/楕円 159"/>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38752</xdr:rowOff>
    </xdr:from>
    <xdr:ext cx="762000" cy="259045"/>
    <xdr:sp macro="" textlink="">
      <xdr:nvSpPr>
        <xdr:cNvPr id="161" name="テキスト ボックス 160"/>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類似団体平均、全国平均のいずれも下回っているが、前年度より増加している。</a:t>
          </a:r>
          <a:endParaRPr kumimoji="1" lang="en-US" altLang="ja-JP" sz="1300">
            <a:latin typeface="ＭＳ Ｐゴシック"/>
          </a:endParaRPr>
        </a:p>
        <a:p>
          <a:r>
            <a:rPr kumimoji="1" lang="ja-JP" altLang="en-US" sz="1300">
              <a:latin typeface="ＭＳ Ｐゴシック"/>
            </a:rPr>
            <a:t>増加の要因は、人件費で</a:t>
          </a:r>
          <a:r>
            <a:rPr kumimoji="1" lang="en-US" altLang="ja-JP" sz="1300">
              <a:latin typeface="ＭＳ Ｐゴシック"/>
            </a:rPr>
            <a:t>3.5</a:t>
          </a:r>
          <a:r>
            <a:rPr kumimoji="1" lang="ja-JP" altLang="en-US" sz="1300">
              <a:latin typeface="ＭＳ Ｐゴシック"/>
            </a:rPr>
            <a:t>％減となったが、物件費</a:t>
          </a:r>
          <a:r>
            <a:rPr kumimoji="1" lang="en-US" altLang="ja-JP" sz="1300">
              <a:latin typeface="ＭＳ Ｐゴシック"/>
            </a:rPr>
            <a:t>9.8</a:t>
          </a:r>
          <a:r>
            <a:rPr kumimoji="1" lang="ja-JP" altLang="en-US" sz="1300">
              <a:latin typeface="ＭＳ Ｐゴシック"/>
            </a:rPr>
            <a:t>％増によるものであり、物件費については今後も増加が見込まれる。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168221</xdr:rowOff>
    </xdr:from>
    <xdr:to>
      <xdr:col>7</xdr:col>
      <xdr:colOff>152400</xdr:colOff>
      <xdr:row>81</xdr:row>
      <xdr:rowOff>58382</xdr:rowOff>
    </xdr:to>
    <xdr:cxnSp macro="">
      <xdr:nvCxnSpPr>
        <xdr:cNvPr id="194" name="直線コネクタ 193"/>
        <xdr:cNvCxnSpPr/>
      </xdr:nvCxnSpPr>
      <xdr:spPr>
        <a:xfrm>
          <a:off x="4114800" y="13884221"/>
          <a:ext cx="838200" cy="6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143046</xdr:rowOff>
    </xdr:from>
    <xdr:to>
      <xdr:col>6</xdr:col>
      <xdr:colOff>0</xdr:colOff>
      <xdr:row>80</xdr:row>
      <xdr:rowOff>168221</xdr:rowOff>
    </xdr:to>
    <xdr:cxnSp macro="">
      <xdr:nvCxnSpPr>
        <xdr:cNvPr id="197" name="直線コネクタ 196"/>
        <xdr:cNvCxnSpPr/>
      </xdr:nvCxnSpPr>
      <xdr:spPr>
        <a:xfrm>
          <a:off x="3225800" y="13859046"/>
          <a:ext cx="889000" cy="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30138</xdr:rowOff>
    </xdr:from>
    <xdr:to>
      <xdr:col>6</xdr:col>
      <xdr:colOff>50800</xdr:colOff>
      <xdr:row>82</xdr:row>
      <xdr:rowOff>131738</xdr:rowOff>
    </xdr:to>
    <xdr:sp macro="" textlink="">
      <xdr:nvSpPr>
        <xdr:cNvPr id="198" name="フローチャート : 判断 197"/>
        <xdr:cNvSpPr/>
      </xdr:nvSpPr>
      <xdr:spPr>
        <a:xfrm>
          <a:off x="4064000" y="1408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116515</xdr:rowOff>
    </xdr:from>
    <xdr:ext cx="736600" cy="259045"/>
    <xdr:sp macro="" textlink="">
      <xdr:nvSpPr>
        <xdr:cNvPr id="199" name="テキスト ボックス 198"/>
        <xdr:cNvSpPr txBox="1"/>
      </xdr:nvSpPr>
      <xdr:spPr>
        <a:xfrm>
          <a:off x="3733800" y="1417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111998</xdr:rowOff>
    </xdr:from>
    <xdr:to>
      <xdr:col>4</xdr:col>
      <xdr:colOff>482600</xdr:colOff>
      <xdr:row>80</xdr:row>
      <xdr:rowOff>143046</xdr:rowOff>
    </xdr:to>
    <xdr:cxnSp macro="">
      <xdr:nvCxnSpPr>
        <xdr:cNvPr id="200" name="直線コネクタ 199"/>
        <xdr:cNvCxnSpPr/>
      </xdr:nvCxnSpPr>
      <xdr:spPr>
        <a:xfrm>
          <a:off x="2336800" y="13827998"/>
          <a:ext cx="889000" cy="3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100791</xdr:rowOff>
    </xdr:from>
    <xdr:to>
      <xdr:col>4</xdr:col>
      <xdr:colOff>533400</xdr:colOff>
      <xdr:row>83</xdr:row>
      <xdr:rowOff>30941</xdr:rowOff>
    </xdr:to>
    <xdr:sp macro="" textlink="">
      <xdr:nvSpPr>
        <xdr:cNvPr id="201" name="フローチャート : 判断 200"/>
        <xdr:cNvSpPr/>
      </xdr:nvSpPr>
      <xdr:spPr>
        <a:xfrm>
          <a:off x="3175000" y="1415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15718</xdr:rowOff>
    </xdr:from>
    <xdr:ext cx="762000" cy="259045"/>
    <xdr:sp macro="" textlink="">
      <xdr:nvSpPr>
        <xdr:cNvPr id="202" name="テキスト ボックス 201"/>
        <xdr:cNvSpPr txBox="1"/>
      </xdr:nvSpPr>
      <xdr:spPr>
        <a:xfrm>
          <a:off x="2844800" y="1424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111998</xdr:rowOff>
    </xdr:from>
    <xdr:to>
      <xdr:col>3</xdr:col>
      <xdr:colOff>279400</xdr:colOff>
      <xdr:row>80</xdr:row>
      <xdr:rowOff>118802</xdr:rowOff>
    </xdr:to>
    <xdr:cxnSp macro="">
      <xdr:nvCxnSpPr>
        <xdr:cNvPr id="203" name="直線コネクタ 202"/>
        <xdr:cNvCxnSpPr/>
      </xdr:nvCxnSpPr>
      <xdr:spPr>
        <a:xfrm flipV="1">
          <a:off x="1447800" y="13827998"/>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112982</xdr:rowOff>
    </xdr:from>
    <xdr:to>
      <xdr:col>3</xdr:col>
      <xdr:colOff>330200</xdr:colOff>
      <xdr:row>82</xdr:row>
      <xdr:rowOff>43132</xdr:rowOff>
    </xdr:to>
    <xdr:sp macro="" textlink="">
      <xdr:nvSpPr>
        <xdr:cNvPr id="204" name="フローチャート : 判断 203"/>
        <xdr:cNvSpPr/>
      </xdr:nvSpPr>
      <xdr:spPr>
        <a:xfrm>
          <a:off x="2286000" y="1400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27909</xdr:rowOff>
    </xdr:from>
    <xdr:ext cx="762000" cy="259045"/>
    <xdr:sp macro="" textlink="">
      <xdr:nvSpPr>
        <xdr:cNvPr id="205" name="テキスト ボックス 204"/>
        <xdr:cNvSpPr txBox="1"/>
      </xdr:nvSpPr>
      <xdr:spPr>
        <a:xfrm>
          <a:off x="1955800" y="1408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139060</xdr:rowOff>
    </xdr:from>
    <xdr:to>
      <xdr:col>2</xdr:col>
      <xdr:colOff>127000</xdr:colOff>
      <xdr:row>82</xdr:row>
      <xdr:rowOff>69210</xdr:rowOff>
    </xdr:to>
    <xdr:sp macro="" textlink="">
      <xdr:nvSpPr>
        <xdr:cNvPr id="206" name="フローチャート : 判断 205"/>
        <xdr:cNvSpPr/>
      </xdr:nvSpPr>
      <xdr:spPr>
        <a:xfrm>
          <a:off x="1397000" y="1402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53987</xdr:rowOff>
    </xdr:from>
    <xdr:ext cx="762000" cy="259045"/>
    <xdr:sp macro="" textlink="">
      <xdr:nvSpPr>
        <xdr:cNvPr id="207" name="テキスト ボックス 206"/>
        <xdr:cNvSpPr txBox="1"/>
      </xdr:nvSpPr>
      <xdr:spPr>
        <a:xfrm>
          <a:off x="1066800" y="1411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7582</xdr:rowOff>
    </xdr:from>
    <xdr:to>
      <xdr:col>7</xdr:col>
      <xdr:colOff>203200</xdr:colOff>
      <xdr:row>81</xdr:row>
      <xdr:rowOff>109182</xdr:rowOff>
    </xdr:to>
    <xdr:sp macro="" textlink="">
      <xdr:nvSpPr>
        <xdr:cNvPr id="213" name="円/楕円 212"/>
        <xdr:cNvSpPr/>
      </xdr:nvSpPr>
      <xdr:spPr>
        <a:xfrm>
          <a:off x="4902200" y="138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24109</xdr:rowOff>
    </xdr:from>
    <xdr:ext cx="762000" cy="259045"/>
    <xdr:sp macro="" textlink="">
      <xdr:nvSpPr>
        <xdr:cNvPr id="214" name="人件費・物件費等の状況該当値テキスト"/>
        <xdr:cNvSpPr txBox="1"/>
      </xdr:nvSpPr>
      <xdr:spPr>
        <a:xfrm>
          <a:off x="5041900" y="1374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94,024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117421</xdr:rowOff>
    </xdr:from>
    <xdr:to>
      <xdr:col>6</xdr:col>
      <xdr:colOff>50800</xdr:colOff>
      <xdr:row>81</xdr:row>
      <xdr:rowOff>47571</xdr:rowOff>
    </xdr:to>
    <xdr:sp macro="" textlink="">
      <xdr:nvSpPr>
        <xdr:cNvPr id="215" name="円/楕円 214"/>
        <xdr:cNvSpPr/>
      </xdr:nvSpPr>
      <xdr:spPr>
        <a:xfrm>
          <a:off x="4064000" y="138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57748</xdr:rowOff>
    </xdr:from>
    <xdr:ext cx="736600" cy="259045"/>
    <xdr:sp macro="" textlink="">
      <xdr:nvSpPr>
        <xdr:cNvPr id="216" name="テキスト ボックス 215"/>
        <xdr:cNvSpPr txBox="1"/>
      </xdr:nvSpPr>
      <xdr:spPr>
        <a:xfrm>
          <a:off x="3733800" y="13602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90,194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92246</xdr:rowOff>
    </xdr:from>
    <xdr:to>
      <xdr:col>4</xdr:col>
      <xdr:colOff>533400</xdr:colOff>
      <xdr:row>81</xdr:row>
      <xdr:rowOff>22396</xdr:rowOff>
    </xdr:to>
    <xdr:sp macro="" textlink="">
      <xdr:nvSpPr>
        <xdr:cNvPr id="217" name="円/楕円 216"/>
        <xdr:cNvSpPr/>
      </xdr:nvSpPr>
      <xdr:spPr>
        <a:xfrm>
          <a:off x="3175000" y="138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32573</xdr:rowOff>
    </xdr:from>
    <xdr:ext cx="762000" cy="259045"/>
    <xdr:sp macro="" textlink="">
      <xdr:nvSpPr>
        <xdr:cNvPr id="218" name="テキスト ボックス 217"/>
        <xdr:cNvSpPr txBox="1"/>
      </xdr:nvSpPr>
      <xdr:spPr>
        <a:xfrm>
          <a:off x="2844800" y="1357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61198</xdr:rowOff>
    </xdr:from>
    <xdr:to>
      <xdr:col>3</xdr:col>
      <xdr:colOff>330200</xdr:colOff>
      <xdr:row>80</xdr:row>
      <xdr:rowOff>162798</xdr:rowOff>
    </xdr:to>
    <xdr:sp macro="" textlink="">
      <xdr:nvSpPr>
        <xdr:cNvPr id="219" name="円/楕円 218"/>
        <xdr:cNvSpPr/>
      </xdr:nvSpPr>
      <xdr:spPr>
        <a:xfrm>
          <a:off x="2286000" y="137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1525</xdr:rowOff>
    </xdr:from>
    <xdr:ext cx="762000" cy="259045"/>
    <xdr:sp macro="" textlink="">
      <xdr:nvSpPr>
        <xdr:cNvPr id="220" name="テキスト ボックス 219"/>
        <xdr:cNvSpPr txBox="1"/>
      </xdr:nvSpPr>
      <xdr:spPr>
        <a:xfrm>
          <a:off x="1955800" y="1354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86,699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68002</xdr:rowOff>
    </xdr:from>
    <xdr:to>
      <xdr:col>2</xdr:col>
      <xdr:colOff>127000</xdr:colOff>
      <xdr:row>80</xdr:row>
      <xdr:rowOff>169602</xdr:rowOff>
    </xdr:to>
    <xdr:sp macro="" textlink="">
      <xdr:nvSpPr>
        <xdr:cNvPr id="221" name="円/楕円 220"/>
        <xdr:cNvSpPr/>
      </xdr:nvSpPr>
      <xdr:spPr>
        <a:xfrm>
          <a:off x="1397000" y="137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8329</xdr:rowOff>
    </xdr:from>
    <xdr:ext cx="762000" cy="259045"/>
    <xdr:sp macro="" textlink="">
      <xdr:nvSpPr>
        <xdr:cNvPr id="222" name="テキスト ボックス 221"/>
        <xdr:cNvSpPr txBox="1"/>
      </xdr:nvSpPr>
      <xdr:spPr>
        <a:xfrm>
          <a:off x="1066800" y="1355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職員の新陳代謝により給与水準が減となっている。今後も必要な給与の点検・見直しを行う。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107648</xdr:rowOff>
    </xdr:from>
    <xdr:to>
      <xdr:col>24</xdr:col>
      <xdr:colOff>558800</xdr:colOff>
      <xdr:row>86</xdr:row>
      <xdr:rowOff>124582</xdr:rowOff>
    </xdr:to>
    <xdr:cxnSp macro="">
      <xdr:nvCxnSpPr>
        <xdr:cNvPr id="253" name="直線コネクタ 252"/>
        <xdr:cNvCxnSpPr/>
      </xdr:nvCxnSpPr>
      <xdr:spPr>
        <a:xfrm flipV="1">
          <a:off x="17018000" y="13823648"/>
          <a:ext cx="0" cy="1045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22575</xdr:rowOff>
    </xdr:from>
    <xdr:ext cx="762000" cy="259045"/>
    <xdr:sp macro="" textlink="">
      <xdr:nvSpPr>
        <xdr:cNvPr id="256"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107648</xdr:rowOff>
    </xdr:from>
    <xdr:to>
      <xdr:col>24</xdr:col>
      <xdr:colOff>647700</xdr:colOff>
      <xdr:row>80</xdr:row>
      <xdr:rowOff>107648</xdr:rowOff>
    </xdr:to>
    <xdr:cxnSp macro="">
      <xdr:nvCxnSpPr>
        <xdr:cNvPr id="257" name="直線コネクタ 256"/>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88</xdr:row>
      <xdr:rowOff>160866</xdr:rowOff>
    </xdr:to>
    <xdr:cxnSp macro="">
      <xdr:nvCxnSpPr>
        <xdr:cNvPr id="258" name="直線コネクタ 257"/>
        <xdr:cNvCxnSpPr/>
      </xdr:nvCxnSpPr>
      <xdr:spPr>
        <a:xfrm flipV="1">
          <a:off x="16179800" y="14260286"/>
          <a:ext cx="8382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35379</xdr:rowOff>
    </xdr:to>
    <xdr:cxnSp macro="">
      <xdr:nvCxnSpPr>
        <xdr:cNvPr id="261" name="直線コネクタ 260"/>
        <xdr:cNvCxnSpPr/>
      </xdr:nvCxnSpPr>
      <xdr:spPr>
        <a:xfrm flipV="1">
          <a:off x="15290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62" name="フローチャート : 判断 261"/>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63" name="テキスト ボックス 262"/>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89</xdr:row>
      <xdr:rowOff>35379</xdr:rowOff>
    </xdr:to>
    <xdr:cxnSp macro="">
      <xdr:nvCxnSpPr>
        <xdr:cNvPr id="264" name="直線コネクタ 263"/>
        <xdr:cNvCxnSpPr/>
      </xdr:nvCxnSpPr>
      <xdr:spPr>
        <a:xfrm>
          <a:off x="14401800" y="14398171"/>
          <a:ext cx="889000" cy="89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5" name="フローチャート : 判断 264"/>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6" name="テキスト ボックス 265"/>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83</xdr:row>
      <xdr:rowOff>167821</xdr:rowOff>
    </xdr:to>
    <xdr:cxnSp macro="">
      <xdr:nvCxnSpPr>
        <xdr:cNvPr id="267" name="直線コネクタ 266"/>
        <xdr:cNvCxnSpPr/>
      </xdr:nvCxnSpPr>
      <xdr:spPr>
        <a:xfrm>
          <a:off x="13512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72873</xdr:rowOff>
    </xdr:from>
    <xdr:to>
      <xdr:col>21</xdr:col>
      <xdr:colOff>50800</xdr:colOff>
      <xdr:row>86</xdr:row>
      <xdr:rowOff>3023</xdr:rowOff>
    </xdr:to>
    <xdr:sp macro="" textlink="">
      <xdr:nvSpPr>
        <xdr:cNvPr id="268" name="フローチャート : 判断 267"/>
        <xdr:cNvSpPr/>
      </xdr:nvSpPr>
      <xdr:spPr>
        <a:xfrm>
          <a:off x="14351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159250</xdr:rowOff>
    </xdr:from>
    <xdr:ext cx="762000" cy="259045"/>
    <xdr:sp macro="" textlink="">
      <xdr:nvSpPr>
        <xdr:cNvPr id="269" name="テキスト ボックス 268"/>
        <xdr:cNvSpPr txBox="1"/>
      </xdr:nvSpPr>
      <xdr:spPr>
        <a:xfrm>
          <a:off x="14020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70" name="フローチャート : 判断 269"/>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33763</xdr:rowOff>
    </xdr:from>
    <xdr:ext cx="762000" cy="259045"/>
    <xdr:sp macro="" textlink="">
      <xdr:nvSpPr>
        <xdr:cNvPr id="271" name="テキスト ボックス 270"/>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7" name="円/楕円 276"/>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8"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9" name="円/楕円 278"/>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50393</xdr:rowOff>
    </xdr:from>
    <xdr:ext cx="736600" cy="259045"/>
    <xdr:sp macro="" textlink="">
      <xdr:nvSpPr>
        <xdr:cNvPr id="280" name="テキスト ボックス 279"/>
        <xdr:cNvSpPr txBox="1"/>
      </xdr:nvSpPr>
      <xdr:spPr>
        <a:xfrm>
          <a:off x="15798800" y="14966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81" name="円/楕円 280"/>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96356</xdr:rowOff>
    </xdr:from>
    <xdr:ext cx="762000" cy="259045"/>
    <xdr:sp macro="" textlink="">
      <xdr:nvSpPr>
        <xdr:cNvPr id="282" name="テキスト ボックス 281"/>
        <xdr:cNvSpPr txBox="1"/>
      </xdr:nvSpPr>
      <xdr:spPr>
        <a:xfrm>
          <a:off x="14909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117021</xdr:rowOff>
    </xdr:from>
    <xdr:to>
      <xdr:col>21</xdr:col>
      <xdr:colOff>50800</xdr:colOff>
      <xdr:row>84</xdr:row>
      <xdr:rowOff>47171</xdr:rowOff>
    </xdr:to>
    <xdr:sp macro="" textlink="">
      <xdr:nvSpPr>
        <xdr:cNvPr id="283" name="円/楕円 282"/>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57348</xdr:rowOff>
    </xdr:from>
    <xdr:ext cx="762000" cy="259045"/>
    <xdr:sp macro="" textlink="">
      <xdr:nvSpPr>
        <xdr:cNvPr id="284" name="テキスト ボックス 283"/>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85" name="円/楕円 284"/>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57348</xdr:rowOff>
    </xdr:from>
    <xdr:ext cx="762000" cy="259045"/>
    <xdr:sp macro="" textlink="">
      <xdr:nvSpPr>
        <xdr:cNvPr id="286" name="テキスト ボックス 285"/>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年次的な職員定員適正化を推進中であるものの、類似団体平均を上回っている。今後も組織機構等の見直しや業務の外部委託等を推進し、定員適正化に努める。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6" name="直線コネクタ 315"/>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7"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8" name="直線コネクタ 317"/>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9"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20" name="直線コネクタ 319"/>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91229</xdr:rowOff>
    </xdr:from>
    <xdr:to>
      <xdr:col>24</xdr:col>
      <xdr:colOff>558800</xdr:colOff>
      <xdr:row>61</xdr:row>
      <xdr:rowOff>111337</xdr:rowOff>
    </xdr:to>
    <xdr:cxnSp macro="">
      <xdr:nvCxnSpPr>
        <xdr:cNvPr id="321" name="直線コネクタ 320"/>
        <xdr:cNvCxnSpPr/>
      </xdr:nvCxnSpPr>
      <xdr:spPr>
        <a:xfrm flipV="1">
          <a:off x="16179800" y="1054967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22"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23" name="フローチャート : 判断 322"/>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111337</xdr:rowOff>
    </xdr:from>
    <xdr:to>
      <xdr:col>23</xdr:col>
      <xdr:colOff>406400</xdr:colOff>
      <xdr:row>61</xdr:row>
      <xdr:rowOff>115358</xdr:rowOff>
    </xdr:to>
    <xdr:cxnSp macro="">
      <xdr:nvCxnSpPr>
        <xdr:cNvPr id="324" name="直線コネクタ 323"/>
        <xdr:cNvCxnSpPr/>
      </xdr:nvCxnSpPr>
      <xdr:spPr>
        <a:xfrm flipV="1">
          <a:off x="15290800" y="105697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115358</xdr:rowOff>
    </xdr:from>
    <xdr:to>
      <xdr:col>23</xdr:col>
      <xdr:colOff>457200</xdr:colOff>
      <xdr:row>61</xdr:row>
      <xdr:rowOff>45508</xdr:rowOff>
    </xdr:to>
    <xdr:sp macro="" textlink="">
      <xdr:nvSpPr>
        <xdr:cNvPr id="325" name="フローチャート : 判断 324"/>
        <xdr:cNvSpPr/>
      </xdr:nvSpPr>
      <xdr:spPr>
        <a:xfrm>
          <a:off x="16129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55685</xdr:rowOff>
    </xdr:from>
    <xdr:ext cx="736600" cy="259045"/>
    <xdr:sp macro="" textlink="">
      <xdr:nvSpPr>
        <xdr:cNvPr id="326" name="テキスト ボックス 325"/>
        <xdr:cNvSpPr txBox="1"/>
      </xdr:nvSpPr>
      <xdr:spPr>
        <a:xfrm>
          <a:off x="15798800" y="1017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115358</xdr:rowOff>
    </xdr:from>
    <xdr:to>
      <xdr:col>22</xdr:col>
      <xdr:colOff>203200</xdr:colOff>
      <xdr:row>61</xdr:row>
      <xdr:rowOff>123402</xdr:rowOff>
    </xdr:to>
    <xdr:cxnSp macro="">
      <xdr:nvCxnSpPr>
        <xdr:cNvPr id="327" name="直線コネクタ 326"/>
        <xdr:cNvCxnSpPr/>
      </xdr:nvCxnSpPr>
      <xdr:spPr>
        <a:xfrm flipV="1">
          <a:off x="14401800" y="105738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8255</xdr:rowOff>
    </xdr:from>
    <xdr:to>
      <xdr:col>22</xdr:col>
      <xdr:colOff>254000</xdr:colOff>
      <xdr:row>61</xdr:row>
      <xdr:rowOff>109855</xdr:rowOff>
    </xdr:to>
    <xdr:sp macro="" textlink="">
      <xdr:nvSpPr>
        <xdr:cNvPr id="328" name="フローチャート : 判断 327"/>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120032</xdr:rowOff>
    </xdr:from>
    <xdr:ext cx="762000" cy="259045"/>
    <xdr:sp macro="" textlink="">
      <xdr:nvSpPr>
        <xdr:cNvPr id="329" name="テキスト ボックス 328"/>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123402</xdr:rowOff>
    </xdr:from>
    <xdr:to>
      <xdr:col>21</xdr:col>
      <xdr:colOff>0</xdr:colOff>
      <xdr:row>62</xdr:row>
      <xdr:rowOff>4233</xdr:rowOff>
    </xdr:to>
    <xdr:cxnSp macro="">
      <xdr:nvCxnSpPr>
        <xdr:cNvPr id="330" name="直線コネクタ 329"/>
        <xdr:cNvCxnSpPr/>
      </xdr:nvCxnSpPr>
      <xdr:spPr>
        <a:xfrm flipV="1">
          <a:off x="13512800" y="1058185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150071</xdr:rowOff>
    </xdr:from>
    <xdr:to>
      <xdr:col>21</xdr:col>
      <xdr:colOff>50800</xdr:colOff>
      <xdr:row>60</xdr:row>
      <xdr:rowOff>80221</xdr:rowOff>
    </xdr:to>
    <xdr:sp macro="" textlink="">
      <xdr:nvSpPr>
        <xdr:cNvPr id="331" name="フローチャート : 判断 330"/>
        <xdr:cNvSpPr/>
      </xdr:nvSpPr>
      <xdr:spPr>
        <a:xfrm>
          <a:off x="14351000" y="1026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90398</xdr:rowOff>
    </xdr:from>
    <xdr:ext cx="762000" cy="259045"/>
    <xdr:sp macro="" textlink="">
      <xdr:nvSpPr>
        <xdr:cNvPr id="332" name="テキスト ボックス 331"/>
        <xdr:cNvSpPr txBox="1"/>
      </xdr:nvSpPr>
      <xdr:spPr>
        <a:xfrm>
          <a:off x="14020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10795</xdr:rowOff>
    </xdr:from>
    <xdr:to>
      <xdr:col>19</xdr:col>
      <xdr:colOff>533400</xdr:colOff>
      <xdr:row>60</xdr:row>
      <xdr:rowOff>112395</xdr:rowOff>
    </xdr:to>
    <xdr:sp macro="" textlink="">
      <xdr:nvSpPr>
        <xdr:cNvPr id="333" name="フローチャート : 判断 332"/>
        <xdr:cNvSpPr/>
      </xdr:nvSpPr>
      <xdr:spPr>
        <a:xfrm>
          <a:off x="13462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122572</xdr:rowOff>
    </xdr:from>
    <xdr:ext cx="762000" cy="259045"/>
    <xdr:sp macro="" textlink="">
      <xdr:nvSpPr>
        <xdr:cNvPr id="334" name="テキスト ボックス 333"/>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40429</xdr:rowOff>
    </xdr:from>
    <xdr:to>
      <xdr:col>24</xdr:col>
      <xdr:colOff>609600</xdr:colOff>
      <xdr:row>61</xdr:row>
      <xdr:rowOff>142029</xdr:rowOff>
    </xdr:to>
    <xdr:sp macro="" textlink="">
      <xdr:nvSpPr>
        <xdr:cNvPr id="340" name="円/楕円 339"/>
        <xdr:cNvSpPr/>
      </xdr:nvSpPr>
      <xdr:spPr>
        <a:xfrm>
          <a:off x="16967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12506</xdr:rowOff>
    </xdr:from>
    <xdr:ext cx="762000" cy="259045"/>
    <xdr:sp macro="" textlink="">
      <xdr:nvSpPr>
        <xdr:cNvPr id="341" name="定員管理の状況該当値テキスト"/>
        <xdr:cNvSpPr txBox="1"/>
      </xdr:nvSpPr>
      <xdr:spPr>
        <a:xfrm>
          <a:off x="17106900" y="10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60537</xdr:rowOff>
    </xdr:from>
    <xdr:to>
      <xdr:col>23</xdr:col>
      <xdr:colOff>457200</xdr:colOff>
      <xdr:row>61</xdr:row>
      <xdr:rowOff>162137</xdr:rowOff>
    </xdr:to>
    <xdr:sp macro="" textlink="">
      <xdr:nvSpPr>
        <xdr:cNvPr id="342" name="円/楕円 341"/>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43" name="テキスト ボックス 342"/>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64558</xdr:rowOff>
    </xdr:from>
    <xdr:to>
      <xdr:col>22</xdr:col>
      <xdr:colOff>254000</xdr:colOff>
      <xdr:row>61</xdr:row>
      <xdr:rowOff>166158</xdr:rowOff>
    </xdr:to>
    <xdr:sp macro="" textlink="">
      <xdr:nvSpPr>
        <xdr:cNvPr id="344" name="円/楕円 343"/>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150935</xdr:rowOff>
    </xdr:from>
    <xdr:ext cx="762000" cy="259045"/>
    <xdr:sp macro="" textlink="">
      <xdr:nvSpPr>
        <xdr:cNvPr id="345" name="テキスト ボックス 344"/>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72602</xdr:rowOff>
    </xdr:from>
    <xdr:to>
      <xdr:col>21</xdr:col>
      <xdr:colOff>50800</xdr:colOff>
      <xdr:row>62</xdr:row>
      <xdr:rowOff>2752</xdr:rowOff>
    </xdr:to>
    <xdr:sp macro="" textlink="">
      <xdr:nvSpPr>
        <xdr:cNvPr id="346" name="円/楕円 345"/>
        <xdr:cNvSpPr/>
      </xdr:nvSpPr>
      <xdr:spPr>
        <a:xfrm>
          <a:off x="14351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158979</xdr:rowOff>
    </xdr:from>
    <xdr:ext cx="762000" cy="259045"/>
    <xdr:sp macro="" textlink="">
      <xdr:nvSpPr>
        <xdr:cNvPr id="347" name="テキスト ボックス 346"/>
        <xdr:cNvSpPr txBox="1"/>
      </xdr:nvSpPr>
      <xdr:spPr>
        <a:xfrm>
          <a:off x="14020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124883</xdr:rowOff>
    </xdr:from>
    <xdr:to>
      <xdr:col>19</xdr:col>
      <xdr:colOff>533400</xdr:colOff>
      <xdr:row>62</xdr:row>
      <xdr:rowOff>55033</xdr:rowOff>
    </xdr:to>
    <xdr:sp macro="" textlink="">
      <xdr:nvSpPr>
        <xdr:cNvPr id="348" name="円/楕円 347"/>
        <xdr:cNvSpPr/>
      </xdr:nvSpPr>
      <xdr:spPr>
        <a:xfrm>
          <a:off x="13462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39810</xdr:rowOff>
    </xdr:from>
    <xdr:ext cx="762000" cy="259045"/>
    <xdr:sp macro="" textlink="">
      <xdr:nvSpPr>
        <xdr:cNvPr id="349" name="テキスト ボックス 348"/>
        <xdr:cNvSpPr txBox="1"/>
      </xdr:nvSpPr>
      <xdr:spPr>
        <a:xfrm>
          <a:off x="13131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那覇市土地開発公社経営健全化計画に基づく用地取得事業に係る公債費について、据置期間満了に伴い元金償還が開始したことにより増となったものの、臨時財政対策債発行可能額の増、標準税収入額の増による標準財政規模の増となったことから</a:t>
          </a:r>
          <a:r>
            <a:rPr kumimoji="1" lang="en-US" altLang="ja-JP" sz="1300">
              <a:latin typeface="ＭＳ Ｐゴシック"/>
            </a:rPr>
            <a:t>0.3</a:t>
          </a:r>
          <a:r>
            <a:rPr kumimoji="1" lang="ja-JP" altLang="en-US" sz="1300">
              <a:latin typeface="ＭＳ Ｐゴシック"/>
            </a:rPr>
            <a:t>％減となっている。</a:t>
          </a:r>
          <a:r>
            <a:rPr kumimoji="1" lang="ja-JP" altLang="ja-JP" sz="1300">
              <a:solidFill>
                <a:schemeClr val="dk1"/>
              </a:solidFill>
              <a:latin typeface="+mn-lt"/>
              <a:ea typeface="+mn-ea"/>
              <a:cs typeface="+mn-cs"/>
            </a:rPr>
            <a:t>今後も新規事業の厳選など一層の財政健全化に努める。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8" name="直線コネクタ 377"/>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9"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80" name="直線コネクタ 379"/>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81"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82" name="直線コネクタ 381"/>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121920</xdr:rowOff>
    </xdr:to>
    <xdr:cxnSp macro="">
      <xdr:nvCxnSpPr>
        <xdr:cNvPr id="383" name="直線コネクタ 382"/>
        <xdr:cNvCxnSpPr/>
      </xdr:nvCxnSpPr>
      <xdr:spPr>
        <a:xfrm flipV="1">
          <a:off x="16179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4"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5" name="フローチャート : 判断 384"/>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105833</xdr:rowOff>
    </xdr:from>
    <xdr:to>
      <xdr:col>23</xdr:col>
      <xdr:colOff>406400</xdr:colOff>
      <xdr:row>42</xdr:row>
      <xdr:rowOff>121920</xdr:rowOff>
    </xdr:to>
    <xdr:cxnSp macro="">
      <xdr:nvCxnSpPr>
        <xdr:cNvPr id="386" name="直線コネクタ 385"/>
        <xdr:cNvCxnSpPr/>
      </xdr:nvCxnSpPr>
      <xdr:spPr>
        <a:xfrm>
          <a:off x="15290800" y="73067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161713</xdr:rowOff>
    </xdr:from>
    <xdr:to>
      <xdr:col>23</xdr:col>
      <xdr:colOff>457200</xdr:colOff>
      <xdr:row>39</xdr:row>
      <xdr:rowOff>91863</xdr:rowOff>
    </xdr:to>
    <xdr:sp macro="" textlink="">
      <xdr:nvSpPr>
        <xdr:cNvPr id="387" name="フローチャート : 判断 386"/>
        <xdr:cNvSpPr/>
      </xdr:nvSpPr>
      <xdr:spPr>
        <a:xfrm>
          <a:off x="16129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102040</xdr:rowOff>
    </xdr:from>
    <xdr:ext cx="736600" cy="259045"/>
    <xdr:sp macro="" textlink="">
      <xdr:nvSpPr>
        <xdr:cNvPr id="388" name="テキスト ボックス 387"/>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42</xdr:row>
      <xdr:rowOff>138006</xdr:rowOff>
    </xdr:to>
    <xdr:cxnSp macro="">
      <xdr:nvCxnSpPr>
        <xdr:cNvPr id="389" name="直線コネクタ 388"/>
        <xdr:cNvCxnSpPr/>
      </xdr:nvCxnSpPr>
      <xdr:spPr>
        <a:xfrm flipV="1">
          <a:off x="14401800" y="730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90" name="フローチャート : 判断 389"/>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91" name="テキスト ボックス 390"/>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138006</xdr:rowOff>
    </xdr:from>
    <xdr:to>
      <xdr:col>21</xdr:col>
      <xdr:colOff>0</xdr:colOff>
      <xdr:row>42</xdr:row>
      <xdr:rowOff>162137</xdr:rowOff>
    </xdr:to>
    <xdr:cxnSp macro="">
      <xdr:nvCxnSpPr>
        <xdr:cNvPr id="392" name="直線コネクタ 391"/>
        <xdr:cNvCxnSpPr/>
      </xdr:nvCxnSpPr>
      <xdr:spPr>
        <a:xfrm flipV="1">
          <a:off x="13512800" y="73389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65194</xdr:rowOff>
    </xdr:from>
    <xdr:to>
      <xdr:col>21</xdr:col>
      <xdr:colOff>50800</xdr:colOff>
      <xdr:row>38</xdr:row>
      <xdr:rowOff>166794</xdr:rowOff>
    </xdr:to>
    <xdr:sp macro="" textlink="">
      <xdr:nvSpPr>
        <xdr:cNvPr id="393" name="フローチャート : 判断 392"/>
        <xdr:cNvSpPr/>
      </xdr:nvSpPr>
      <xdr:spPr>
        <a:xfrm>
          <a:off x="14351000" y="65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5520</xdr:rowOff>
    </xdr:from>
    <xdr:ext cx="762000" cy="259045"/>
    <xdr:sp macro="" textlink="">
      <xdr:nvSpPr>
        <xdr:cNvPr id="394" name="テキスト ボックス 393"/>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121496</xdr:rowOff>
    </xdr:from>
    <xdr:to>
      <xdr:col>19</xdr:col>
      <xdr:colOff>533400</xdr:colOff>
      <xdr:row>39</xdr:row>
      <xdr:rowOff>51646</xdr:rowOff>
    </xdr:to>
    <xdr:sp macro="" textlink="">
      <xdr:nvSpPr>
        <xdr:cNvPr id="395" name="フローチャート : 判断 394"/>
        <xdr:cNvSpPr/>
      </xdr:nvSpPr>
      <xdr:spPr>
        <a:xfrm>
          <a:off x="13462000" y="66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61824</xdr:rowOff>
    </xdr:from>
    <xdr:ext cx="762000" cy="259045"/>
    <xdr:sp macro="" textlink="">
      <xdr:nvSpPr>
        <xdr:cNvPr id="396" name="テキスト ボックス 395"/>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402" name="円/楕円 401"/>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403"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404" name="円/楕円 403"/>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405" name="テキスト ボックス 404"/>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6" name="円/楕円 405"/>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7" name="テキスト ボックス 406"/>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87206</xdr:rowOff>
    </xdr:from>
    <xdr:to>
      <xdr:col>21</xdr:col>
      <xdr:colOff>50800</xdr:colOff>
      <xdr:row>43</xdr:row>
      <xdr:rowOff>17356</xdr:rowOff>
    </xdr:to>
    <xdr:sp macro="" textlink="">
      <xdr:nvSpPr>
        <xdr:cNvPr id="408" name="円/楕円 407"/>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2133</xdr:rowOff>
    </xdr:from>
    <xdr:ext cx="762000" cy="259045"/>
    <xdr:sp macro="" textlink="">
      <xdr:nvSpPr>
        <xdr:cNvPr id="409" name="テキスト ボックス 408"/>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410" name="円/楕円 409"/>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411" name="テキスト ボックス 410"/>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発行可能額の増、標準税収入額の増による標準財政規模の増、財政調整基金の積み立てによる充当可能基金の増により将来負担比率が減少している。今後も新規事業の厳選など一層の財政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40" name="直線コネクタ 439"/>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4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42" name="直線コネクタ 44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43"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4" name="直線コネクタ 443"/>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168529</xdr:rowOff>
    </xdr:from>
    <xdr:to>
      <xdr:col>24</xdr:col>
      <xdr:colOff>558800</xdr:colOff>
      <xdr:row>19</xdr:row>
      <xdr:rowOff>167598</xdr:rowOff>
    </xdr:to>
    <xdr:cxnSp macro="">
      <xdr:nvCxnSpPr>
        <xdr:cNvPr id="445" name="直線コネクタ 444"/>
        <xdr:cNvCxnSpPr/>
      </xdr:nvCxnSpPr>
      <xdr:spPr>
        <a:xfrm flipV="1">
          <a:off x="16179800" y="3254629"/>
          <a:ext cx="838200" cy="17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6"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7" name="フローチャート : 判断 446"/>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167598</xdr:rowOff>
    </xdr:from>
    <xdr:to>
      <xdr:col>23</xdr:col>
      <xdr:colOff>406400</xdr:colOff>
      <xdr:row>20</xdr:row>
      <xdr:rowOff>974</xdr:rowOff>
    </xdr:to>
    <xdr:cxnSp macro="">
      <xdr:nvCxnSpPr>
        <xdr:cNvPr id="448" name="直線コネクタ 447"/>
        <xdr:cNvCxnSpPr/>
      </xdr:nvCxnSpPr>
      <xdr:spPr>
        <a:xfrm flipV="1">
          <a:off x="15290800" y="34251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85937</xdr:rowOff>
    </xdr:from>
    <xdr:to>
      <xdr:col>23</xdr:col>
      <xdr:colOff>457200</xdr:colOff>
      <xdr:row>16</xdr:row>
      <xdr:rowOff>16087</xdr:rowOff>
    </xdr:to>
    <xdr:sp macro="" textlink="">
      <xdr:nvSpPr>
        <xdr:cNvPr id="449" name="フローチャート : 判断 448"/>
        <xdr:cNvSpPr/>
      </xdr:nvSpPr>
      <xdr:spPr>
        <a:xfrm>
          <a:off x="16129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26264</xdr:rowOff>
    </xdr:from>
    <xdr:ext cx="736600" cy="259045"/>
    <xdr:sp macro="" textlink="">
      <xdr:nvSpPr>
        <xdr:cNvPr id="450" name="テキスト ボックス 449"/>
        <xdr:cNvSpPr txBox="1"/>
      </xdr:nvSpPr>
      <xdr:spPr>
        <a:xfrm>
          <a:off x="15798800" y="242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974</xdr:rowOff>
    </xdr:from>
    <xdr:to>
      <xdr:col>22</xdr:col>
      <xdr:colOff>203200</xdr:colOff>
      <xdr:row>20</xdr:row>
      <xdr:rowOff>19473</xdr:rowOff>
    </xdr:to>
    <xdr:cxnSp macro="">
      <xdr:nvCxnSpPr>
        <xdr:cNvPr id="451" name="直線コネクタ 450"/>
        <xdr:cNvCxnSpPr/>
      </xdr:nvCxnSpPr>
      <xdr:spPr>
        <a:xfrm flipV="1">
          <a:off x="14401800" y="3429974"/>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3768</xdr:rowOff>
    </xdr:from>
    <xdr:to>
      <xdr:col>22</xdr:col>
      <xdr:colOff>254000</xdr:colOff>
      <xdr:row>16</xdr:row>
      <xdr:rowOff>105368</xdr:rowOff>
    </xdr:to>
    <xdr:sp macro="" textlink="">
      <xdr:nvSpPr>
        <xdr:cNvPr id="452" name="フローチャート : 判断 451"/>
        <xdr:cNvSpPr/>
      </xdr:nvSpPr>
      <xdr:spPr>
        <a:xfrm>
          <a:off x="15240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115545</xdr:rowOff>
    </xdr:from>
    <xdr:ext cx="762000" cy="259045"/>
    <xdr:sp macro="" textlink="">
      <xdr:nvSpPr>
        <xdr:cNvPr id="453" name="テキスト ボックス 452"/>
        <xdr:cNvSpPr txBox="1"/>
      </xdr:nvSpPr>
      <xdr:spPr>
        <a:xfrm>
          <a:off x="14909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19473</xdr:rowOff>
    </xdr:from>
    <xdr:to>
      <xdr:col>21</xdr:col>
      <xdr:colOff>0</xdr:colOff>
      <xdr:row>20</xdr:row>
      <xdr:rowOff>69342</xdr:rowOff>
    </xdr:to>
    <xdr:cxnSp macro="">
      <xdr:nvCxnSpPr>
        <xdr:cNvPr id="454" name="直線コネクタ 453"/>
        <xdr:cNvCxnSpPr/>
      </xdr:nvCxnSpPr>
      <xdr:spPr>
        <a:xfrm flipV="1">
          <a:off x="13512800" y="344847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32046</xdr:rowOff>
    </xdr:from>
    <xdr:to>
      <xdr:col>21</xdr:col>
      <xdr:colOff>50800</xdr:colOff>
      <xdr:row>15</xdr:row>
      <xdr:rowOff>133646</xdr:rowOff>
    </xdr:to>
    <xdr:sp macro="" textlink="">
      <xdr:nvSpPr>
        <xdr:cNvPr id="455" name="フローチャート : 判断 454"/>
        <xdr:cNvSpPr/>
      </xdr:nvSpPr>
      <xdr:spPr>
        <a:xfrm>
          <a:off x="14351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143823</xdr:rowOff>
    </xdr:from>
    <xdr:ext cx="762000" cy="259045"/>
    <xdr:sp macro="" textlink="">
      <xdr:nvSpPr>
        <xdr:cNvPr id="456" name="テキスト ボックス 455"/>
        <xdr:cNvSpPr txBox="1"/>
      </xdr:nvSpPr>
      <xdr:spPr>
        <a:xfrm>
          <a:off x="14020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85132</xdr:rowOff>
    </xdr:from>
    <xdr:to>
      <xdr:col>19</xdr:col>
      <xdr:colOff>533400</xdr:colOff>
      <xdr:row>16</xdr:row>
      <xdr:rowOff>15282</xdr:rowOff>
    </xdr:to>
    <xdr:sp macro="" textlink="">
      <xdr:nvSpPr>
        <xdr:cNvPr id="457" name="フローチャート : 判断 456"/>
        <xdr:cNvSpPr/>
      </xdr:nvSpPr>
      <xdr:spPr>
        <a:xfrm>
          <a:off x="13462000" y="265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25459</xdr:rowOff>
    </xdr:from>
    <xdr:ext cx="762000" cy="259045"/>
    <xdr:sp macro="" textlink="">
      <xdr:nvSpPr>
        <xdr:cNvPr id="458" name="テキスト ボックス 457"/>
        <xdr:cNvSpPr txBox="1"/>
      </xdr:nvSpPr>
      <xdr:spPr>
        <a:xfrm>
          <a:off x="13131800" y="242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117729</xdr:rowOff>
    </xdr:from>
    <xdr:to>
      <xdr:col>24</xdr:col>
      <xdr:colOff>609600</xdr:colOff>
      <xdr:row>19</xdr:row>
      <xdr:rowOff>47879</xdr:rowOff>
    </xdr:to>
    <xdr:sp macro="" textlink="">
      <xdr:nvSpPr>
        <xdr:cNvPr id="464" name="円/楕円 463"/>
        <xdr:cNvSpPr/>
      </xdr:nvSpPr>
      <xdr:spPr>
        <a:xfrm>
          <a:off x="169672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89806</xdr:rowOff>
    </xdr:from>
    <xdr:ext cx="762000" cy="259045"/>
    <xdr:sp macro="" textlink="">
      <xdr:nvSpPr>
        <xdr:cNvPr id="465" name="将来負担の状況該当値テキスト"/>
        <xdr:cNvSpPr txBox="1"/>
      </xdr:nvSpPr>
      <xdr:spPr>
        <a:xfrm>
          <a:off x="17106900" y="317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116798</xdr:rowOff>
    </xdr:from>
    <xdr:to>
      <xdr:col>23</xdr:col>
      <xdr:colOff>457200</xdr:colOff>
      <xdr:row>20</xdr:row>
      <xdr:rowOff>46948</xdr:rowOff>
    </xdr:to>
    <xdr:sp macro="" textlink="">
      <xdr:nvSpPr>
        <xdr:cNvPr id="466" name="円/楕円 465"/>
        <xdr:cNvSpPr/>
      </xdr:nvSpPr>
      <xdr:spPr>
        <a:xfrm>
          <a:off x="16129000" y="33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31725</xdr:rowOff>
    </xdr:from>
    <xdr:ext cx="736600" cy="259045"/>
    <xdr:sp macro="" textlink="">
      <xdr:nvSpPr>
        <xdr:cNvPr id="467" name="テキスト ボックス 466"/>
        <xdr:cNvSpPr txBox="1"/>
      </xdr:nvSpPr>
      <xdr:spPr>
        <a:xfrm>
          <a:off x="15798800" y="346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121624</xdr:rowOff>
    </xdr:from>
    <xdr:to>
      <xdr:col>22</xdr:col>
      <xdr:colOff>254000</xdr:colOff>
      <xdr:row>20</xdr:row>
      <xdr:rowOff>51774</xdr:rowOff>
    </xdr:to>
    <xdr:sp macro="" textlink="">
      <xdr:nvSpPr>
        <xdr:cNvPr id="468" name="円/楕円 467"/>
        <xdr:cNvSpPr/>
      </xdr:nvSpPr>
      <xdr:spPr>
        <a:xfrm>
          <a:off x="15240000" y="3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36551</xdr:rowOff>
    </xdr:from>
    <xdr:ext cx="762000" cy="259045"/>
    <xdr:sp macro="" textlink="">
      <xdr:nvSpPr>
        <xdr:cNvPr id="469" name="テキスト ボックス 468"/>
        <xdr:cNvSpPr txBox="1"/>
      </xdr:nvSpPr>
      <xdr:spPr>
        <a:xfrm>
          <a:off x="14909800" y="346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140123</xdr:rowOff>
    </xdr:from>
    <xdr:to>
      <xdr:col>21</xdr:col>
      <xdr:colOff>50800</xdr:colOff>
      <xdr:row>20</xdr:row>
      <xdr:rowOff>70273</xdr:rowOff>
    </xdr:to>
    <xdr:sp macro="" textlink="">
      <xdr:nvSpPr>
        <xdr:cNvPr id="470" name="円/楕円 469"/>
        <xdr:cNvSpPr/>
      </xdr:nvSpPr>
      <xdr:spPr>
        <a:xfrm>
          <a:off x="143510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55050</xdr:rowOff>
    </xdr:from>
    <xdr:ext cx="762000" cy="259045"/>
    <xdr:sp macro="" textlink="">
      <xdr:nvSpPr>
        <xdr:cNvPr id="471" name="テキスト ボックス 470"/>
        <xdr:cNvSpPr txBox="1"/>
      </xdr:nvSpPr>
      <xdr:spPr>
        <a:xfrm>
          <a:off x="14020800" y="34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18542</xdr:rowOff>
    </xdr:from>
    <xdr:to>
      <xdr:col>19</xdr:col>
      <xdr:colOff>533400</xdr:colOff>
      <xdr:row>20</xdr:row>
      <xdr:rowOff>120142</xdr:rowOff>
    </xdr:to>
    <xdr:sp macro="" textlink="">
      <xdr:nvSpPr>
        <xdr:cNvPr id="472" name="円/楕円 471"/>
        <xdr:cNvSpPr/>
      </xdr:nvSpPr>
      <xdr:spPr>
        <a:xfrm>
          <a:off x="134620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104919</xdr:rowOff>
    </xdr:from>
    <xdr:ext cx="762000" cy="259045"/>
    <xdr:sp macro="" textlink="">
      <xdr:nvSpPr>
        <xdr:cNvPr id="473" name="テキスト ボックス 472"/>
        <xdr:cNvSpPr txBox="1"/>
      </xdr:nvSpPr>
      <xdr:spPr>
        <a:xfrm>
          <a:off x="13131800" y="35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322,486
320,012
39.27
129,644,800
125,973,318
3,053,358
65,019,132
138,466,994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対前年度比で</a:t>
          </a:r>
          <a:r>
            <a:rPr kumimoji="1" lang="en-US" altLang="ja-JP" sz="1300">
              <a:latin typeface="ＭＳ Ｐゴシック"/>
            </a:rPr>
            <a:t>2.5</a:t>
          </a:r>
          <a:r>
            <a:rPr kumimoji="1" lang="ja-JP" altLang="en-US" sz="1300">
              <a:latin typeface="ＭＳ Ｐゴシック"/>
            </a:rPr>
            <a:t>％減少した、全国平均を下回った。今後も職員の定員適正化計画に基づき、一層の人件費抑制に努める。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7257</xdr:rowOff>
    </xdr:from>
    <xdr:to>
      <xdr:col>7</xdr:col>
      <xdr:colOff>15875</xdr:colOff>
      <xdr:row>39</xdr:row>
      <xdr:rowOff>107950</xdr:rowOff>
    </xdr:to>
    <xdr:cxnSp macro="">
      <xdr:nvCxnSpPr>
        <xdr:cNvPr id="67" name="直線コネクタ 66"/>
        <xdr:cNvCxnSpPr/>
      </xdr:nvCxnSpPr>
      <xdr:spPr>
        <a:xfrm flipV="1">
          <a:off x="3987800" y="65223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8"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39</xdr:row>
      <xdr:rowOff>162378</xdr:rowOff>
    </xdr:to>
    <xdr:cxnSp macro="">
      <xdr:nvCxnSpPr>
        <xdr:cNvPr id="70" name="直線コネクタ 69"/>
        <xdr:cNvCxnSpPr/>
      </xdr:nvCxnSpPr>
      <xdr:spPr>
        <a:xfrm flipV="1">
          <a:off x="3098800" y="6794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89807</xdr:rowOff>
    </xdr:from>
    <xdr:to>
      <xdr:col>5</xdr:col>
      <xdr:colOff>600075</xdr:colOff>
      <xdr:row>40</xdr:row>
      <xdr:rowOff>19957</xdr:rowOff>
    </xdr:to>
    <xdr:sp macro="" textlink="">
      <xdr:nvSpPr>
        <xdr:cNvPr id="71" name="フローチャート : 判断 70"/>
        <xdr:cNvSpPr/>
      </xdr:nvSpPr>
      <xdr:spPr>
        <a:xfrm>
          <a:off x="3937000" y="67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4734</xdr:rowOff>
    </xdr:from>
    <xdr:ext cx="736600" cy="259045"/>
    <xdr:sp macro="" textlink="">
      <xdr:nvSpPr>
        <xdr:cNvPr id="72" name="テキスト ボックス 71"/>
        <xdr:cNvSpPr txBox="1"/>
      </xdr:nvSpPr>
      <xdr:spPr>
        <a:xfrm>
          <a:off x="3606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162378</xdr:rowOff>
    </xdr:from>
    <xdr:to>
      <xdr:col>4</xdr:col>
      <xdr:colOff>346075</xdr:colOff>
      <xdr:row>40</xdr:row>
      <xdr:rowOff>12700</xdr:rowOff>
    </xdr:to>
    <xdr:cxnSp macro="">
      <xdr:nvCxnSpPr>
        <xdr:cNvPr id="73" name="直線コネクタ 72"/>
        <xdr:cNvCxnSpPr/>
      </xdr:nvCxnSpPr>
      <xdr:spPr>
        <a:xfrm flipV="1">
          <a:off x="2209800" y="6848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166007</xdr:rowOff>
    </xdr:from>
    <xdr:to>
      <xdr:col>4</xdr:col>
      <xdr:colOff>396875</xdr:colOff>
      <xdr:row>40</xdr:row>
      <xdr:rowOff>96157</xdr:rowOff>
    </xdr:to>
    <xdr:sp macro="" textlink="">
      <xdr:nvSpPr>
        <xdr:cNvPr id="74" name="フローチャート : 判断 73"/>
        <xdr:cNvSpPr/>
      </xdr:nvSpPr>
      <xdr:spPr>
        <a:xfrm>
          <a:off x="3048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80934</xdr:rowOff>
    </xdr:from>
    <xdr:ext cx="762000" cy="259045"/>
    <xdr:sp macro="" textlink="">
      <xdr:nvSpPr>
        <xdr:cNvPr id="75" name="テキスト ボックス 74"/>
        <xdr:cNvSpPr txBox="1"/>
      </xdr:nvSpPr>
      <xdr:spPr>
        <a:xfrm>
          <a:off x="2717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42</xdr:row>
      <xdr:rowOff>7257</xdr:rowOff>
    </xdr:to>
    <xdr:cxnSp macro="">
      <xdr:nvCxnSpPr>
        <xdr:cNvPr id="76" name="直線コネクタ 75"/>
        <xdr:cNvCxnSpPr/>
      </xdr:nvCxnSpPr>
      <xdr:spPr>
        <a:xfrm flipV="1">
          <a:off x="1320800" y="6870700"/>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157843</xdr:rowOff>
    </xdr:from>
    <xdr:to>
      <xdr:col>3</xdr:col>
      <xdr:colOff>193675</xdr:colOff>
      <xdr:row>41</xdr:row>
      <xdr:rowOff>87993</xdr:rowOff>
    </xdr:to>
    <xdr:sp macro="" textlink="">
      <xdr:nvSpPr>
        <xdr:cNvPr id="77" name="フローチャート : 判断 76"/>
        <xdr:cNvSpPr/>
      </xdr:nvSpPr>
      <xdr:spPr>
        <a:xfrm>
          <a:off x="2159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78" name="テキスト ボックス 77"/>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138793</xdr:rowOff>
    </xdr:from>
    <xdr:to>
      <xdr:col>1</xdr:col>
      <xdr:colOff>676275</xdr:colOff>
      <xdr:row>42</xdr:row>
      <xdr:rowOff>68943</xdr:rowOff>
    </xdr:to>
    <xdr:sp macro="" textlink="">
      <xdr:nvSpPr>
        <xdr:cNvPr id="79" name="フローチャート : 判断 78"/>
        <xdr:cNvSpPr/>
      </xdr:nvSpPr>
      <xdr:spPr>
        <a:xfrm>
          <a:off x="1270000" y="716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53720</xdr:rowOff>
    </xdr:from>
    <xdr:ext cx="762000" cy="259045"/>
    <xdr:sp macro="" textlink="">
      <xdr:nvSpPr>
        <xdr:cNvPr id="80" name="テキスト ボックス 79"/>
        <xdr:cNvSpPr txBox="1"/>
      </xdr:nvSpPr>
      <xdr:spPr>
        <a:xfrm>
          <a:off x="939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86" name="円/楕円 85"/>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99984</xdr:rowOff>
    </xdr:from>
    <xdr:ext cx="762000" cy="259045"/>
    <xdr:sp macro="" textlink="">
      <xdr:nvSpPr>
        <xdr:cNvPr id="87" name="人件費該当値テキスト"/>
        <xdr:cNvSpPr txBox="1"/>
      </xdr:nvSpPr>
      <xdr:spPr>
        <a:xfrm>
          <a:off x="4914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8" name="円/楕円 87"/>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168927</xdr:rowOff>
    </xdr:from>
    <xdr:ext cx="736600" cy="259045"/>
    <xdr:sp macro="" textlink="">
      <xdr:nvSpPr>
        <xdr:cNvPr id="89" name="テキスト ボックス 88"/>
        <xdr:cNvSpPr txBox="1"/>
      </xdr:nvSpPr>
      <xdr:spPr>
        <a:xfrm>
          <a:off x="3606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111578</xdr:rowOff>
    </xdr:from>
    <xdr:to>
      <xdr:col>4</xdr:col>
      <xdr:colOff>396875</xdr:colOff>
      <xdr:row>40</xdr:row>
      <xdr:rowOff>41728</xdr:rowOff>
    </xdr:to>
    <xdr:sp macro="" textlink="">
      <xdr:nvSpPr>
        <xdr:cNvPr id="90" name="円/楕円 89"/>
        <xdr:cNvSpPr/>
      </xdr:nvSpPr>
      <xdr:spPr>
        <a:xfrm>
          <a:off x="3048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51905</xdr:rowOff>
    </xdr:from>
    <xdr:ext cx="762000" cy="259045"/>
    <xdr:sp macro="" textlink="">
      <xdr:nvSpPr>
        <xdr:cNvPr id="91" name="テキスト ボックス 90"/>
        <xdr:cNvSpPr txBox="1"/>
      </xdr:nvSpPr>
      <xdr:spPr>
        <a:xfrm>
          <a:off x="2717800" y="656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2" name="円/楕円 91"/>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73677</xdr:rowOff>
    </xdr:from>
    <xdr:ext cx="762000" cy="259045"/>
    <xdr:sp macro="" textlink="">
      <xdr:nvSpPr>
        <xdr:cNvPr id="93" name="テキスト ボックス 92"/>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127907</xdr:rowOff>
    </xdr:from>
    <xdr:to>
      <xdr:col>1</xdr:col>
      <xdr:colOff>676275</xdr:colOff>
      <xdr:row>42</xdr:row>
      <xdr:rowOff>58057</xdr:rowOff>
    </xdr:to>
    <xdr:sp macro="" textlink="">
      <xdr:nvSpPr>
        <xdr:cNvPr id="94" name="円/楕円 93"/>
        <xdr:cNvSpPr/>
      </xdr:nvSpPr>
      <xdr:spPr>
        <a:xfrm>
          <a:off x="1270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68234</xdr:rowOff>
    </xdr:from>
    <xdr:ext cx="762000" cy="259045"/>
    <xdr:sp macro="" textlink="">
      <xdr:nvSpPr>
        <xdr:cNvPr id="95" name="テキスト ボックス 94"/>
        <xdr:cNvSpPr txBox="1"/>
      </xdr:nvSpPr>
      <xdr:spPr>
        <a:xfrm>
          <a:off x="939800" y="692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類似団体平均、全国平均のいずれも下回っている。業務の外部委託、指定管理者制度導入に推進により、人件費から物件費へのシフトが続くものと見込まれる。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6350</xdr:rowOff>
    </xdr:to>
    <xdr:cxnSp macro="">
      <xdr:nvCxnSpPr>
        <xdr:cNvPr id="128" name="直線コネクタ 127"/>
        <xdr:cNvCxnSpPr/>
      </xdr:nvCxnSpPr>
      <xdr:spPr>
        <a:xfrm flipV="1">
          <a:off x="15671800" y="2527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9"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565150</xdr:colOff>
      <xdr:row>15</xdr:row>
      <xdr:rowOff>6350</xdr:rowOff>
    </xdr:to>
    <xdr:cxnSp macro="">
      <xdr:nvCxnSpPr>
        <xdr:cNvPr id="131" name="直線コネクタ 130"/>
        <xdr:cNvCxnSpPr/>
      </xdr:nvCxnSpPr>
      <xdr:spPr>
        <a:xfrm>
          <a:off x="14782800" y="251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2" name="フローチャート : 判断 131"/>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3" name="テキスト ボックス 132"/>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101600</xdr:rowOff>
    </xdr:from>
    <xdr:to>
      <xdr:col>21</xdr:col>
      <xdr:colOff>361950</xdr:colOff>
      <xdr:row>14</xdr:row>
      <xdr:rowOff>114300</xdr:rowOff>
    </xdr:to>
    <xdr:cxnSp macro="">
      <xdr:nvCxnSpPr>
        <xdr:cNvPr id="134" name="直線コネクタ 133"/>
        <xdr:cNvCxnSpPr/>
      </xdr:nvCxnSpPr>
      <xdr:spPr>
        <a:xfrm>
          <a:off x="13893800" y="2501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5" name="フローチャート : 判断 134"/>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6" name="テキスト ボックス 135"/>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101600</xdr:rowOff>
    </xdr:from>
    <xdr:to>
      <xdr:col>20</xdr:col>
      <xdr:colOff>158750</xdr:colOff>
      <xdr:row>14</xdr:row>
      <xdr:rowOff>127000</xdr:rowOff>
    </xdr:to>
    <xdr:cxnSp macro="">
      <xdr:nvCxnSpPr>
        <xdr:cNvPr id="137" name="直線コネクタ 136"/>
        <xdr:cNvCxnSpPr/>
      </xdr:nvCxnSpPr>
      <xdr:spPr>
        <a:xfrm flipV="1">
          <a:off x="13004800" y="250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158750</xdr:rowOff>
    </xdr:from>
    <xdr:to>
      <xdr:col>20</xdr:col>
      <xdr:colOff>209550</xdr:colOff>
      <xdr:row>18</xdr:row>
      <xdr:rowOff>88900</xdr:rowOff>
    </xdr:to>
    <xdr:sp macro="" textlink="">
      <xdr:nvSpPr>
        <xdr:cNvPr id="138" name="フローチャート : 判断 137"/>
        <xdr:cNvSpPr/>
      </xdr:nvSpPr>
      <xdr:spPr>
        <a:xfrm>
          <a:off x="13843000" y="30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73677</xdr:rowOff>
    </xdr:from>
    <xdr:ext cx="762000" cy="259045"/>
    <xdr:sp macro="" textlink="">
      <xdr:nvSpPr>
        <xdr:cNvPr id="139" name="テキスト ボックス 138"/>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25400</xdr:rowOff>
    </xdr:from>
    <xdr:to>
      <xdr:col>19</xdr:col>
      <xdr:colOff>6350</xdr:colOff>
      <xdr:row>18</xdr:row>
      <xdr:rowOff>127000</xdr:rowOff>
    </xdr:to>
    <xdr:sp macro="" textlink="">
      <xdr:nvSpPr>
        <xdr:cNvPr id="140" name="フローチャート : 判断 139"/>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111777</xdr:rowOff>
    </xdr:from>
    <xdr:ext cx="762000" cy="259045"/>
    <xdr:sp macro="" textlink="">
      <xdr:nvSpPr>
        <xdr:cNvPr id="141" name="テキスト ボックス 140"/>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7" name="円/楕円 146"/>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8"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127000</xdr:rowOff>
    </xdr:from>
    <xdr:to>
      <xdr:col>22</xdr:col>
      <xdr:colOff>615950</xdr:colOff>
      <xdr:row>15</xdr:row>
      <xdr:rowOff>57150</xdr:rowOff>
    </xdr:to>
    <xdr:sp macro="" textlink="">
      <xdr:nvSpPr>
        <xdr:cNvPr id="149" name="円/楕円 148"/>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67327</xdr:rowOff>
    </xdr:from>
    <xdr:ext cx="736600" cy="259045"/>
    <xdr:sp macro="" textlink="">
      <xdr:nvSpPr>
        <xdr:cNvPr id="150" name="テキスト ボックス 149"/>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51" name="円/楕円 150"/>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2" name="テキスト ボックス 151"/>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50800</xdr:rowOff>
    </xdr:from>
    <xdr:to>
      <xdr:col>20</xdr:col>
      <xdr:colOff>209550</xdr:colOff>
      <xdr:row>14</xdr:row>
      <xdr:rowOff>152400</xdr:rowOff>
    </xdr:to>
    <xdr:sp macro="" textlink="">
      <xdr:nvSpPr>
        <xdr:cNvPr id="153" name="円/楕円 152"/>
        <xdr:cNvSpPr/>
      </xdr:nvSpPr>
      <xdr:spPr>
        <a:xfrm>
          <a:off x="13843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162577</xdr:rowOff>
    </xdr:from>
    <xdr:ext cx="762000" cy="259045"/>
    <xdr:sp macro="" textlink="">
      <xdr:nvSpPr>
        <xdr:cNvPr id="154" name="テキスト ボックス 153"/>
        <xdr:cNvSpPr txBox="1"/>
      </xdr:nvSpPr>
      <xdr:spPr>
        <a:xfrm>
          <a:off x="13512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5" name="円/楕円 154"/>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6" name="テキスト ボックス 155"/>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類似団体中最も高い状況である。生活保護世帯の増加による生活保護費の増加が要因となっている。生活保護の適正な実施は図ると同時に、就労支援の強化等、自立助長策を強化し、扶助費の抑制に努める。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82550</xdr:rowOff>
    </xdr:from>
    <xdr:to>
      <xdr:col>7</xdr:col>
      <xdr:colOff>15875</xdr:colOff>
      <xdr:row>60</xdr:row>
      <xdr:rowOff>101600</xdr:rowOff>
    </xdr:to>
    <xdr:cxnSp macro="">
      <xdr:nvCxnSpPr>
        <xdr:cNvPr id="189" name="直線コネクタ 188"/>
        <xdr:cNvCxnSpPr/>
      </xdr:nvCxnSpPr>
      <xdr:spPr>
        <a:xfrm>
          <a:off x="3987800" y="10198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90"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59</xdr:row>
      <xdr:rowOff>82550</xdr:rowOff>
    </xdr:to>
    <xdr:cxnSp macro="">
      <xdr:nvCxnSpPr>
        <xdr:cNvPr id="192" name="直線コネクタ 191"/>
        <xdr:cNvCxnSpPr/>
      </xdr:nvCxnSpPr>
      <xdr:spPr>
        <a:xfrm>
          <a:off x="3098800" y="9994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59</xdr:row>
      <xdr:rowOff>6350</xdr:rowOff>
    </xdr:to>
    <xdr:cxnSp macro="">
      <xdr:nvCxnSpPr>
        <xdr:cNvPr id="195" name="直線コネクタ 194"/>
        <xdr:cNvCxnSpPr/>
      </xdr:nvCxnSpPr>
      <xdr:spPr>
        <a:xfrm flipV="1">
          <a:off x="2209800" y="9994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63500</xdr:rowOff>
    </xdr:from>
    <xdr:to>
      <xdr:col>4</xdr:col>
      <xdr:colOff>396875</xdr:colOff>
      <xdr:row>54</xdr:row>
      <xdr:rowOff>165100</xdr:rowOff>
    </xdr:to>
    <xdr:sp macro="" textlink="">
      <xdr:nvSpPr>
        <xdr:cNvPr id="196" name="フローチャート : 判断 195"/>
        <xdr:cNvSpPr/>
      </xdr:nvSpPr>
      <xdr:spPr>
        <a:xfrm>
          <a:off x="3048000" y="932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3827</xdr:rowOff>
    </xdr:from>
    <xdr:ext cx="762000" cy="259045"/>
    <xdr:sp macro="" textlink="">
      <xdr:nvSpPr>
        <xdr:cNvPr id="197" name="テキスト ボックス 196"/>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0</xdr:rowOff>
    </xdr:from>
    <xdr:to>
      <xdr:col>3</xdr:col>
      <xdr:colOff>142875</xdr:colOff>
      <xdr:row>59</xdr:row>
      <xdr:rowOff>6350</xdr:rowOff>
    </xdr:to>
    <xdr:cxnSp macro="">
      <xdr:nvCxnSpPr>
        <xdr:cNvPr id="198" name="直線コネクタ 197"/>
        <xdr:cNvCxnSpPr/>
      </xdr:nvCxnSpPr>
      <xdr:spPr>
        <a:xfrm>
          <a:off x="1320800" y="9944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9" name="フローチャート : 判断 198"/>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00" name="テキスト ボックス 199"/>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01" name="フローチャート : 判断 200"/>
        <xdr:cNvSpPr/>
      </xdr:nvSpPr>
      <xdr:spPr>
        <a:xfrm>
          <a:off x="1270000" y="924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02" name="テキスト ボックス 201"/>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50800</xdr:rowOff>
    </xdr:from>
    <xdr:to>
      <xdr:col>7</xdr:col>
      <xdr:colOff>66675</xdr:colOff>
      <xdr:row>60</xdr:row>
      <xdr:rowOff>152400</xdr:rowOff>
    </xdr:to>
    <xdr:sp macro="" textlink="">
      <xdr:nvSpPr>
        <xdr:cNvPr id="208" name="円/楕円 207"/>
        <xdr:cNvSpPr/>
      </xdr:nvSpPr>
      <xdr:spPr>
        <a:xfrm>
          <a:off x="47752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130827</xdr:rowOff>
    </xdr:from>
    <xdr:ext cx="762000" cy="259045"/>
    <xdr:sp macro="" textlink="">
      <xdr:nvSpPr>
        <xdr:cNvPr id="209" name="扶助費該当値テキスト"/>
        <xdr:cNvSpPr txBox="1"/>
      </xdr:nvSpPr>
      <xdr:spPr>
        <a:xfrm>
          <a:off x="49149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31750</xdr:rowOff>
    </xdr:from>
    <xdr:to>
      <xdr:col>5</xdr:col>
      <xdr:colOff>600075</xdr:colOff>
      <xdr:row>59</xdr:row>
      <xdr:rowOff>133350</xdr:rowOff>
    </xdr:to>
    <xdr:sp macro="" textlink="">
      <xdr:nvSpPr>
        <xdr:cNvPr id="210" name="円/楕円 209"/>
        <xdr:cNvSpPr/>
      </xdr:nvSpPr>
      <xdr:spPr>
        <a:xfrm>
          <a:off x="3937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118127</xdr:rowOff>
    </xdr:from>
    <xdr:ext cx="736600" cy="259045"/>
    <xdr:sp macro="" textlink="">
      <xdr:nvSpPr>
        <xdr:cNvPr id="211" name="テキスト ボックス 210"/>
        <xdr:cNvSpPr txBox="1"/>
      </xdr:nvSpPr>
      <xdr:spPr>
        <a:xfrm>
          <a:off x="3606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2" name="円/楕円 211"/>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3" name="テキスト ボックス 212"/>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127000</xdr:rowOff>
    </xdr:from>
    <xdr:to>
      <xdr:col>3</xdr:col>
      <xdr:colOff>193675</xdr:colOff>
      <xdr:row>59</xdr:row>
      <xdr:rowOff>57150</xdr:rowOff>
    </xdr:to>
    <xdr:sp macro="" textlink="">
      <xdr:nvSpPr>
        <xdr:cNvPr id="214" name="円/楕円 213"/>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41927</xdr:rowOff>
    </xdr:from>
    <xdr:ext cx="762000" cy="259045"/>
    <xdr:sp macro="" textlink="">
      <xdr:nvSpPr>
        <xdr:cNvPr id="215" name="テキスト ボックス 214"/>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120650</xdr:rowOff>
    </xdr:from>
    <xdr:to>
      <xdr:col>1</xdr:col>
      <xdr:colOff>676275</xdr:colOff>
      <xdr:row>58</xdr:row>
      <xdr:rowOff>50800</xdr:rowOff>
    </xdr:to>
    <xdr:sp macro="" textlink="">
      <xdr:nvSpPr>
        <xdr:cNvPr id="216" name="円/楕円 215"/>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35577</xdr:rowOff>
    </xdr:from>
    <xdr:ext cx="762000" cy="259045"/>
    <xdr:sp macro="" textlink="">
      <xdr:nvSpPr>
        <xdr:cNvPr id="217" name="テキスト ボックス 216"/>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類似団体平均、全国平均のいずれも下回っている。繰出金について、対前年度比</a:t>
          </a:r>
          <a:r>
            <a:rPr kumimoji="1" lang="en-US" altLang="ja-JP" sz="1300">
              <a:latin typeface="ＭＳ Ｐゴシック"/>
            </a:rPr>
            <a:t>0.1</a:t>
          </a:r>
          <a:r>
            <a:rPr kumimoji="1" lang="ja-JP" altLang="en-US" sz="1300">
              <a:latin typeface="ＭＳ Ｐゴシック"/>
            </a:rPr>
            <a:t>％の減となっているが、国民健康保険事業特別会計への繰出金については依然として多額となっているおことから医療費の適正化や収納率の向上を図り、普通会計の負担額を減らしていくよう努める。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92710</xdr:rowOff>
    </xdr:to>
    <xdr:cxnSp macro="">
      <xdr:nvCxnSpPr>
        <xdr:cNvPr id="250" name="直線コネクタ 249"/>
        <xdr:cNvCxnSpPr/>
      </xdr:nvCxnSpPr>
      <xdr:spPr>
        <a:xfrm flipV="1">
          <a:off x="15671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51"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92710</xdr:rowOff>
    </xdr:to>
    <xdr:cxnSp macro="">
      <xdr:nvCxnSpPr>
        <xdr:cNvPr id="253" name="直線コネクタ 252"/>
        <xdr:cNvCxnSpPr/>
      </xdr:nvCxnSpPr>
      <xdr:spPr>
        <a:xfrm>
          <a:off x="14782800" y="9491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4" name="フローチャート : 判断 253"/>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5" name="テキスト ボックス 254"/>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62230</xdr:rowOff>
    </xdr:to>
    <xdr:cxnSp macro="">
      <xdr:nvCxnSpPr>
        <xdr:cNvPr id="256" name="直線コネクタ 255"/>
        <xdr:cNvCxnSpPr/>
      </xdr:nvCxnSpPr>
      <xdr:spPr>
        <a:xfrm>
          <a:off x="13893800" y="9476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7" name="フローチャート : 判断 256"/>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8" name="テキスト ボックス 257"/>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77470</xdr:rowOff>
    </xdr:to>
    <xdr:cxnSp macro="">
      <xdr:nvCxnSpPr>
        <xdr:cNvPr id="259" name="直線コネクタ 258"/>
        <xdr:cNvCxnSpPr/>
      </xdr:nvCxnSpPr>
      <xdr:spPr>
        <a:xfrm flipV="1">
          <a:off x="13004800" y="947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64770</xdr:rowOff>
    </xdr:from>
    <xdr:to>
      <xdr:col>20</xdr:col>
      <xdr:colOff>209550</xdr:colOff>
      <xdr:row>55</xdr:row>
      <xdr:rowOff>166370</xdr:rowOff>
    </xdr:to>
    <xdr:sp macro="" textlink="">
      <xdr:nvSpPr>
        <xdr:cNvPr id="260" name="フローチャート : 判断 259"/>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151147</xdr:rowOff>
    </xdr:from>
    <xdr:ext cx="762000" cy="259045"/>
    <xdr:sp macro="" textlink="">
      <xdr:nvSpPr>
        <xdr:cNvPr id="261" name="テキスト ボックス 260"/>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62" name="フローチャート : 判断 261"/>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63" name="テキスト ボックス 262"/>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9" name="円/楕円 268"/>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70"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71" name="円/楕円 270"/>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72" name="テキスト ボックス 27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3" name="円/楕円 272"/>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4" name="テキスト ボックス 273"/>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5" name="円/楕円 274"/>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6" name="テキスト ボックス 275"/>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7" name="円/楕円 276"/>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8" name="テキスト ボックス 277"/>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類似団体平均、全国平均のいずれも下回っている。今後も一層の補助金の見直しなどに努める。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6350</xdr:rowOff>
    </xdr:from>
    <xdr:to>
      <xdr:col>24</xdr:col>
      <xdr:colOff>31750</xdr:colOff>
      <xdr:row>35</xdr:row>
      <xdr:rowOff>107950</xdr:rowOff>
    </xdr:to>
    <xdr:cxnSp macro="">
      <xdr:nvCxnSpPr>
        <xdr:cNvPr id="311" name="直線コネクタ 310"/>
        <xdr:cNvCxnSpPr/>
      </xdr:nvCxnSpPr>
      <xdr:spPr>
        <a:xfrm flipV="1">
          <a:off x="15671800" y="6007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2"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107950</xdr:rowOff>
    </xdr:to>
    <xdr:cxnSp macro="">
      <xdr:nvCxnSpPr>
        <xdr:cNvPr id="314" name="直線コネクタ 313"/>
        <xdr:cNvCxnSpPr/>
      </xdr:nvCxnSpPr>
      <xdr:spPr>
        <a:xfrm>
          <a:off x="14782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6" name="テキスト ボックス 315"/>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82550</xdr:rowOff>
    </xdr:to>
    <xdr:cxnSp macro="">
      <xdr:nvCxnSpPr>
        <xdr:cNvPr id="317" name="直線コネクタ 316"/>
        <xdr:cNvCxnSpPr/>
      </xdr:nvCxnSpPr>
      <xdr:spPr>
        <a:xfrm flipV="1">
          <a:off x="13893800" y="607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8" name="フローチャート : 判断 317"/>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19" name="テキスト ボックス 318"/>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82550</xdr:rowOff>
    </xdr:from>
    <xdr:to>
      <xdr:col>20</xdr:col>
      <xdr:colOff>158750</xdr:colOff>
      <xdr:row>35</xdr:row>
      <xdr:rowOff>82550</xdr:rowOff>
    </xdr:to>
    <xdr:cxnSp macro="">
      <xdr:nvCxnSpPr>
        <xdr:cNvPr id="320" name="直線コネクタ 319"/>
        <xdr:cNvCxnSpPr/>
      </xdr:nvCxnSpPr>
      <xdr:spPr>
        <a:xfrm>
          <a:off x="13004800" y="608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21" name="フローチャート : 判断 320"/>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22" name="テキスト ボックス 321"/>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31750</xdr:rowOff>
    </xdr:from>
    <xdr:to>
      <xdr:col>19</xdr:col>
      <xdr:colOff>6350</xdr:colOff>
      <xdr:row>37</xdr:row>
      <xdr:rowOff>133350</xdr:rowOff>
    </xdr:to>
    <xdr:sp macro="" textlink="">
      <xdr:nvSpPr>
        <xdr:cNvPr id="323" name="フローチャート : 判断 322"/>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118127</xdr:rowOff>
    </xdr:from>
    <xdr:ext cx="762000" cy="259045"/>
    <xdr:sp macro="" textlink="">
      <xdr:nvSpPr>
        <xdr:cNvPr id="324" name="テキスト ボックス 323"/>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127000</xdr:rowOff>
    </xdr:from>
    <xdr:to>
      <xdr:col>24</xdr:col>
      <xdr:colOff>82550</xdr:colOff>
      <xdr:row>35</xdr:row>
      <xdr:rowOff>57150</xdr:rowOff>
    </xdr:to>
    <xdr:sp macro="" textlink="">
      <xdr:nvSpPr>
        <xdr:cNvPr id="330" name="円/楕円 329"/>
        <xdr:cNvSpPr/>
      </xdr:nvSpPr>
      <xdr:spPr>
        <a:xfrm>
          <a:off x="16459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143527</xdr:rowOff>
    </xdr:from>
    <xdr:ext cx="762000" cy="259045"/>
    <xdr:sp macro="" textlink="">
      <xdr:nvSpPr>
        <xdr:cNvPr id="331" name="補助費等該当値テキスト"/>
        <xdr:cNvSpPr txBox="1"/>
      </xdr:nvSpPr>
      <xdr:spPr>
        <a:xfrm>
          <a:off x="16598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32" name="円/楕円 331"/>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3" name="テキスト ボックス 332"/>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4" name="円/楕円 333"/>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5" name="テキスト ボックス 334"/>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31750</xdr:rowOff>
    </xdr:from>
    <xdr:to>
      <xdr:col>20</xdr:col>
      <xdr:colOff>209550</xdr:colOff>
      <xdr:row>35</xdr:row>
      <xdr:rowOff>133350</xdr:rowOff>
    </xdr:to>
    <xdr:sp macro="" textlink="">
      <xdr:nvSpPr>
        <xdr:cNvPr id="336" name="円/楕円 335"/>
        <xdr:cNvSpPr/>
      </xdr:nvSpPr>
      <xdr:spPr>
        <a:xfrm>
          <a:off x="13843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143527</xdr:rowOff>
    </xdr:from>
    <xdr:ext cx="762000" cy="259045"/>
    <xdr:sp macro="" textlink="">
      <xdr:nvSpPr>
        <xdr:cNvPr id="337" name="テキスト ボックス 336"/>
        <xdr:cNvSpPr txBox="1"/>
      </xdr:nvSpPr>
      <xdr:spPr>
        <a:xfrm>
          <a:off x="13512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31750</xdr:rowOff>
    </xdr:from>
    <xdr:to>
      <xdr:col>19</xdr:col>
      <xdr:colOff>6350</xdr:colOff>
      <xdr:row>35</xdr:row>
      <xdr:rowOff>133350</xdr:rowOff>
    </xdr:to>
    <xdr:sp macro="" textlink="">
      <xdr:nvSpPr>
        <xdr:cNvPr id="338" name="円/楕円 337"/>
        <xdr:cNvSpPr/>
      </xdr:nvSpPr>
      <xdr:spPr>
        <a:xfrm>
          <a:off x="12954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143527</xdr:rowOff>
    </xdr:from>
    <xdr:ext cx="762000" cy="259045"/>
    <xdr:sp macro="" textlink="">
      <xdr:nvSpPr>
        <xdr:cNvPr id="339" name="テキスト ボックス 338"/>
        <xdr:cNvSpPr txBox="1"/>
      </xdr:nvSpPr>
      <xdr:spPr>
        <a:xfrm>
          <a:off x="12623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対前年度比</a:t>
          </a:r>
          <a:r>
            <a:rPr kumimoji="1" lang="en-US" altLang="ja-JP" sz="1300">
              <a:latin typeface="ＭＳ Ｐゴシック"/>
            </a:rPr>
            <a:t>2.0</a:t>
          </a:r>
          <a:r>
            <a:rPr kumimoji="1" lang="ja-JP" altLang="en-US" sz="1300">
              <a:latin typeface="ＭＳ Ｐゴシック"/>
            </a:rPr>
            <a:t>％の減となり、類似団体平均、全国平均を上回っている。今後も事業を厳選し、公債費の抑制に努める。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76</xdr:row>
      <xdr:rowOff>43180</xdr:rowOff>
    </xdr:to>
    <xdr:cxnSp macro="">
      <xdr:nvCxnSpPr>
        <xdr:cNvPr id="372" name="直線コネクタ 371"/>
        <xdr:cNvCxnSpPr/>
      </xdr:nvCxnSpPr>
      <xdr:spPr>
        <a:xfrm flipV="1">
          <a:off x="3987800" y="129209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73"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43180</xdr:rowOff>
    </xdr:to>
    <xdr:cxnSp macro="">
      <xdr:nvCxnSpPr>
        <xdr:cNvPr id="375" name="直線コネクタ 374"/>
        <xdr:cNvCxnSpPr/>
      </xdr:nvCxnSpPr>
      <xdr:spPr>
        <a:xfrm>
          <a:off x="3098800" y="13004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49530</xdr:rowOff>
    </xdr:from>
    <xdr:to>
      <xdr:col>5</xdr:col>
      <xdr:colOff>600075</xdr:colOff>
      <xdr:row>75</xdr:row>
      <xdr:rowOff>151130</xdr:rowOff>
    </xdr:to>
    <xdr:sp macro="" textlink="">
      <xdr:nvSpPr>
        <xdr:cNvPr id="376" name="フローチャート : 判断 375"/>
        <xdr:cNvSpPr/>
      </xdr:nvSpPr>
      <xdr:spPr>
        <a:xfrm>
          <a:off x="3937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77" name="テキスト ボックス 376"/>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75</xdr:row>
      <xdr:rowOff>146050</xdr:rowOff>
    </xdr:to>
    <xdr:cxnSp macro="">
      <xdr:nvCxnSpPr>
        <xdr:cNvPr id="378" name="直線コネクタ 377"/>
        <xdr:cNvCxnSpPr/>
      </xdr:nvCxnSpPr>
      <xdr:spPr>
        <a:xfrm>
          <a:off x="2209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64770</xdr:rowOff>
    </xdr:from>
    <xdr:to>
      <xdr:col>4</xdr:col>
      <xdr:colOff>396875</xdr:colOff>
      <xdr:row>75</xdr:row>
      <xdr:rowOff>166370</xdr:rowOff>
    </xdr:to>
    <xdr:sp macro="" textlink="">
      <xdr:nvSpPr>
        <xdr:cNvPr id="379" name="フローチャート : 判断 378"/>
        <xdr:cNvSpPr/>
      </xdr:nvSpPr>
      <xdr:spPr>
        <a:xfrm>
          <a:off x="3048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5097</xdr:rowOff>
    </xdr:from>
    <xdr:ext cx="762000" cy="259045"/>
    <xdr:sp macro="" textlink="">
      <xdr:nvSpPr>
        <xdr:cNvPr id="380" name="テキスト ボックス 379"/>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76</xdr:row>
      <xdr:rowOff>73661</xdr:rowOff>
    </xdr:to>
    <xdr:cxnSp macro="">
      <xdr:nvCxnSpPr>
        <xdr:cNvPr id="381" name="直線コネクタ 380"/>
        <xdr:cNvCxnSpPr/>
      </xdr:nvCxnSpPr>
      <xdr:spPr>
        <a:xfrm flipV="1">
          <a:off x="1320800" y="130048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45720</xdr:rowOff>
    </xdr:from>
    <xdr:to>
      <xdr:col>3</xdr:col>
      <xdr:colOff>193675</xdr:colOff>
      <xdr:row>74</xdr:row>
      <xdr:rowOff>147320</xdr:rowOff>
    </xdr:to>
    <xdr:sp macro="" textlink="">
      <xdr:nvSpPr>
        <xdr:cNvPr id="382" name="フローチャート : 判断 381"/>
        <xdr:cNvSpPr/>
      </xdr:nvSpPr>
      <xdr:spPr>
        <a:xfrm>
          <a:off x="2159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157497</xdr:rowOff>
    </xdr:from>
    <xdr:ext cx="762000" cy="259045"/>
    <xdr:sp macro="" textlink="">
      <xdr:nvSpPr>
        <xdr:cNvPr id="383" name="テキスト ボックス 382"/>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83820</xdr:rowOff>
    </xdr:from>
    <xdr:to>
      <xdr:col>1</xdr:col>
      <xdr:colOff>676275</xdr:colOff>
      <xdr:row>75</xdr:row>
      <xdr:rowOff>13970</xdr:rowOff>
    </xdr:to>
    <xdr:sp macro="" textlink="">
      <xdr:nvSpPr>
        <xdr:cNvPr id="384" name="フローチャート : 判断 383"/>
        <xdr:cNvSpPr/>
      </xdr:nvSpPr>
      <xdr:spPr>
        <a:xfrm>
          <a:off x="1270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24147</xdr:rowOff>
    </xdr:from>
    <xdr:ext cx="762000" cy="259045"/>
    <xdr:sp macro="" textlink="">
      <xdr:nvSpPr>
        <xdr:cNvPr id="385" name="テキスト ボックス 384"/>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91" name="円/楕円 390"/>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27957</xdr:rowOff>
    </xdr:from>
    <xdr:ext cx="762000" cy="259045"/>
    <xdr:sp macro="" textlink="">
      <xdr:nvSpPr>
        <xdr:cNvPr id="392"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163830</xdr:rowOff>
    </xdr:from>
    <xdr:to>
      <xdr:col>5</xdr:col>
      <xdr:colOff>600075</xdr:colOff>
      <xdr:row>76</xdr:row>
      <xdr:rowOff>93980</xdr:rowOff>
    </xdr:to>
    <xdr:sp macro="" textlink="">
      <xdr:nvSpPr>
        <xdr:cNvPr id="393" name="円/楕円 392"/>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78757</xdr:rowOff>
    </xdr:from>
    <xdr:ext cx="736600" cy="259045"/>
    <xdr:sp macro="" textlink="">
      <xdr:nvSpPr>
        <xdr:cNvPr id="394" name="テキスト ボックス 393"/>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95" name="円/楕円 394"/>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10177</xdr:rowOff>
    </xdr:from>
    <xdr:ext cx="762000" cy="259045"/>
    <xdr:sp macro="" textlink="">
      <xdr:nvSpPr>
        <xdr:cNvPr id="396" name="テキスト ボックス 395"/>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97" name="円/楕円 396"/>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10177</xdr:rowOff>
    </xdr:from>
    <xdr:ext cx="762000" cy="259045"/>
    <xdr:sp macro="" textlink="">
      <xdr:nvSpPr>
        <xdr:cNvPr id="398" name="テキスト ボックス 397"/>
        <xdr:cNvSpPr txBox="1"/>
      </xdr:nvSpPr>
      <xdr:spPr>
        <a:xfrm>
          <a:off x="1828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99" name="円/楕円 398"/>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109238</xdr:rowOff>
    </xdr:from>
    <xdr:ext cx="762000" cy="259045"/>
    <xdr:sp macro="" textlink="">
      <xdr:nvSpPr>
        <xdr:cNvPr id="400" name="テキスト ボックス 399"/>
        <xdr:cNvSpPr txBox="1"/>
      </xdr:nvSpPr>
      <xdr:spPr>
        <a:xfrm>
          <a:off x="939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類似団体平均、全国平均のいずれも下回っている。</a:t>
          </a:r>
          <a:r>
            <a:rPr kumimoji="1" lang="ja-JP" altLang="en-US" sz="1300">
              <a:solidFill>
                <a:schemeClr val="dk1"/>
              </a:solidFill>
              <a:latin typeface="+mn-lt"/>
              <a:ea typeface="+mn-ea"/>
              <a:cs typeface="+mn-cs"/>
            </a:rPr>
            <a:t>普通建設事業費の減が主な要因となっている。今後も事業の厳選、人件費等の抑制に努める。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76</xdr:row>
      <xdr:rowOff>88900</xdr:rowOff>
    </xdr:to>
    <xdr:cxnSp macro="">
      <xdr:nvCxnSpPr>
        <xdr:cNvPr id="433" name="直線コネクタ 432"/>
        <xdr:cNvCxnSpPr/>
      </xdr:nvCxnSpPr>
      <xdr:spPr>
        <a:xfrm flipV="1">
          <a:off x="15671800" y="129438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4"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85090</xdr:rowOff>
    </xdr:from>
    <xdr:to>
      <xdr:col>22</xdr:col>
      <xdr:colOff>565150</xdr:colOff>
      <xdr:row>76</xdr:row>
      <xdr:rowOff>88900</xdr:rowOff>
    </xdr:to>
    <xdr:cxnSp macro="">
      <xdr:nvCxnSpPr>
        <xdr:cNvPr id="436" name="直線コネクタ 435"/>
        <xdr:cNvCxnSpPr/>
      </xdr:nvCxnSpPr>
      <xdr:spPr>
        <a:xfrm>
          <a:off x="14782800" y="129438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37" name="フローチャート : 判断 43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38" name="テキスト ボックス 43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85090</xdr:rowOff>
    </xdr:from>
    <xdr:to>
      <xdr:col>21</xdr:col>
      <xdr:colOff>361950</xdr:colOff>
      <xdr:row>75</xdr:row>
      <xdr:rowOff>161289</xdr:rowOff>
    </xdr:to>
    <xdr:cxnSp macro="">
      <xdr:nvCxnSpPr>
        <xdr:cNvPr id="439" name="直線コネクタ 438"/>
        <xdr:cNvCxnSpPr/>
      </xdr:nvCxnSpPr>
      <xdr:spPr>
        <a:xfrm flipV="1">
          <a:off x="13893800" y="129438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114300</xdr:rowOff>
    </xdr:from>
    <xdr:to>
      <xdr:col>21</xdr:col>
      <xdr:colOff>412750</xdr:colOff>
      <xdr:row>77</xdr:row>
      <xdr:rowOff>44450</xdr:rowOff>
    </xdr:to>
    <xdr:sp macro="" textlink="">
      <xdr:nvSpPr>
        <xdr:cNvPr id="440" name="フローチャート : 判断 439"/>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29227</xdr:rowOff>
    </xdr:from>
    <xdr:ext cx="762000" cy="259045"/>
    <xdr:sp macro="" textlink="">
      <xdr:nvSpPr>
        <xdr:cNvPr id="441" name="テキスト ボックス 440"/>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165100</xdr:rowOff>
    </xdr:to>
    <xdr:cxnSp macro="">
      <xdr:nvCxnSpPr>
        <xdr:cNvPr id="442" name="直線コネクタ 441"/>
        <xdr:cNvCxnSpPr/>
      </xdr:nvCxnSpPr>
      <xdr:spPr>
        <a:xfrm flipV="1">
          <a:off x="13004800" y="130200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148589</xdr:rowOff>
    </xdr:from>
    <xdr:to>
      <xdr:col>20</xdr:col>
      <xdr:colOff>209550</xdr:colOff>
      <xdr:row>78</xdr:row>
      <xdr:rowOff>78739</xdr:rowOff>
    </xdr:to>
    <xdr:sp macro="" textlink="">
      <xdr:nvSpPr>
        <xdr:cNvPr id="443" name="フローチャート : 判断 442"/>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63516</xdr:rowOff>
    </xdr:from>
    <xdr:ext cx="762000" cy="259045"/>
    <xdr:sp macro="" textlink="">
      <xdr:nvSpPr>
        <xdr:cNvPr id="444" name="テキスト ボックス 443"/>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5" name="フローチャート : 判断 444"/>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6" name="テキスト ボックス 445"/>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52" name="円/楕円 451"/>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53"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38100</xdr:rowOff>
    </xdr:from>
    <xdr:to>
      <xdr:col>22</xdr:col>
      <xdr:colOff>615950</xdr:colOff>
      <xdr:row>76</xdr:row>
      <xdr:rowOff>139700</xdr:rowOff>
    </xdr:to>
    <xdr:sp macro="" textlink="">
      <xdr:nvSpPr>
        <xdr:cNvPr id="454" name="円/楕円 453"/>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55" name="テキスト ボックス 45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34290</xdr:rowOff>
    </xdr:from>
    <xdr:to>
      <xdr:col>21</xdr:col>
      <xdr:colOff>412750</xdr:colOff>
      <xdr:row>75</xdr:row>
      <xdr:rowOff>135890</xdr:rowOff>
    </xdr:to>
    <xdr:sp macro="" textlink="">
      <xdr:nvSpPr>
        <xdr:cNvPr id="456" name="円/楕円 455"/>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146067</xdr:rowOff>
    </xdr:from>
    <xdr:ext cx="762000" cy="259045"/>
    <xdr:sp macro="" textlink="">
      <xdr:nvSpPr>
        <xdr:cNvPr id="457" name="テキスト ボックス 456"/>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8" name="円/楕円 457"/>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9" name="テキスト ボックス 458"/>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60" name="円/楕円 459"/>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61" name="テキスト ボックス 460"/>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沖縄県那覇市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113398</xdr:rowOff>
    </xdr:from>
    <xdr:to>
      <xdr:col>4</xdr:col>
      <xdr:colOff>1117600</xdr:colOff>
      <xdr:row>16</xdr:row>
      <xdr:rowOff>122047</xdr:rowOff>
    </xdr:to>
    <xdr:cxnSp macro="">
      <xdr:nvCxnSpPr>
        <xdr:cNvPr id="50" name="直線コネクタ 49"/>
        <xdr:cNvCxnSpPr/>
      </xdr:nvCxnSpPr>
      <xdr:spPr bwMode="auto">
        <a:xfrm>
          <a:off x="5003800" y="2904223"/>
          <a:ext cx="6477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71336</xdr:rowOff>
    </xdr:from>
    <xdr:to>
      <xdr:col>4</xdr:col>
      <xdr:colOff>469900</xdr:colOff>
      <xdr:row>16</xdr:row>
      <xdr:rowOff>113398</xdr:rowOff>
    </xdr:to>
    <xdr:cxnSp macro="">
      <xdr:nvCxnSpPr>
        <xdr:cNvPr id="53" name="直線コネクタ 52"/>
        <xdr:cNvCxnSpPr/>
      </xdr:nvCxnSpPr>
      <xdr:spPr bwMode="auto">
        <a:xfrm>
          <a:off x="4305300" y="2862161"/>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51968</xdr:rowOff>
    </xdr:from>
    <xdr:to>
      <xdr:col>4</xdr:col>
      <xdr:colOff>520700</xdr:colOff>
      <xdr:row>15</xdr:row>
      <xdr:rowOff>153568</xdr:rowOff>
    </xdr:to>
    <xdr:sp macro="" textlink="">
      <xdr:nvSpPr>
        <xdr:cNvPr id="54" name="フローチャート : 判断 53"/>
        <xdr:cNvSpPr/>
      </xdr:nvSpPr>
      <xdr:spPr bwMode="auto">
        <a:xfrm>
          <a:off x="4953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163745</xdr:rowOff>
    </xdr:from>
    <xdr:ext cx="736600" cy="259045"/>
    <xdr:sp macro="" textlink="">
      <xdr:nvSpPr>
        <xdr:cNvPr id="55" name="テキスト ボックス 54"/>
        <xdr:cNvSpPr txBox="1"/>
      </xdr:nvSpPr>
      <xdr:spPr>
        <a:xfrm>
          <a:off x="4622800" y="24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37465</xdr:rowOff>
    </xdr:from>
    <xdr:to>
      <xdr:col>3</xdr:col>
      <xdr:colOff>904875</xdr:colOff>
      <xdr:row>16</xdr:row>
      <xdr:rowOff>71336</xdr:rowOff>
    </xdr:to>
    <xdr:cxnSp macro="">
      <xdr:nvCxnSpPr>
        <xdr:cNvPr id="56" name="直線コネクタ 55"/>
        <xdr:cNvCxnSpPr/>
      </xdr:nvCxnSpPr>
      <xdr:spPr bwMode="auto">
        <a:xfrm>
          <a:off x="3606800" y="2828290"/>
          <a:ext cx="698500" cy="3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136893</xdr:rowOff>
    </xdr:from>
    <xdr:to>
      <xdr:col>3</xdr:col>
      <xdr:colOff>955675</xdr:colOff>
      <xdr:row>15</xdr:row>
      <xdr:rowOff>67043</xdr:rowOff>
    </xdr:to>
    <xdr:sp macro="" textlink="">
      <xdr:nvSpPr>
        <xdr:cNvPr id="57" name="フローチャート : 判断 56"/>
        <xdr:cNvSpPr/>
      </xdr:nvSpPr>
      <xdr:spPr bwMode="auto">
        <a:xfrm>
          <a:off x="4254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77220</xdr:rowOff>
    </xdr:from>
    <xdr:ext cx="762000" cy="259045"/>
    <xdr:sp macro="" textlink="">
      <xdr:nvSpPr>
        <xdr:cNvPr id="58" name="テキスト ボックス 57"/>
        <xdr:cNvSpPr txBox="1"/>
      </xdr:nvSpPr>
      <xdr:spPr>
        <a:xfrm>
          <a:off x="3924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4851</xdr:rowOff>
    </xdr:from>
    <xdr:to>
      <xdr:col>3</xdr:col>
      <xdr:colOff>206375</xdr:colOff>
      <xdr:row>16</xdr:row>
      <xdr:rowOff>37465</xdr:rowOff>
    </xdr:to>
    <xdr:cxnSp macro="">
      <xdr:nvCxnSpPr>
        <xdr:cNvPr id="59" name="直線コネクタ 58"/>
        <xdr:cNvCxnSpPr/>
      </xdr:nvCxnSpPr>
      <xdr:spPr bwMode="auto">
        <a:xfrm>
          <a:off x="2908300" y="2795676"/>
          <a:ext cx="698500" cy="3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89573</xdr:rowOff>
    </xdr:from>
    <xdr:to>
      <xdr:col>3</xdr:col>
      <xdr:colOff>257175</xdr:colOff>
      <xdr:row>16</xdr:row>
      <xdr:rowOff>19723</xdr:rowOff>
    </xdr:to>
    <xdr:sp macro="" textlink="">
      <xdr:nvSpPr>
        <xdr:cNvPr id="60" name="フローチャート : 判断 59"/>
        <xdr:cNvSpPr/>
      </xdr:nvSpPr>
      <xdr:spPr bwMode="auto">
        <a:xfrm>
          <a:off x="3556000" y="270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29900</xdr:rowOff>
    </xdr:from>
    <xdr:ext cx="762000" cy="259045"/>
    <xdr:sp macro="" textlink="">
      <xdr:nvSpPr>
        <xdr:cNvPr id="61" name="テキスト ボックス 60"/>
        <xdr:cNvSpPr txBox="1"/>
      </xdr:nvSpPr>
      <xdr:spPr>
        <a:xfrm>
          <a:off x="3225800" y="247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31585</xdr:rowOff>
    </xdr:from>
    <xdr:to>
      <xdr:col>2</xdr:col>
      <xdr:colOff>692150</xdr:colOff>
      <xdr:row>15</xdr:row>
      <xdr:rowOff>133185</xdr:rowOff>
    </xdr:to>
    <xdr:sp macro="" textlink="">
      <xdr:nvSpPr>
        <xdr:cNvPr id="62" name="フローチャート : 判断 61"/>
        <xdr:cNvSpPr/>
      </xdr:nvSpPr>
      <xdr:spPr bwMode="auto">
        <a:xfrm>
          <a:off x="2857500" y="2650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143362</xdr:rowOff>
    </xdr:from>
    <xdr:ext cx="762000" cy="259045"/>
    <xdr:sp macro="" textlink="">
      <xdr:nvSpPr>
        <xdr:cNvPr id="63" name="テキスト ボックス 62"/>
        <xdr:cNvSpPr txBox="1"/>
      </xdr:nvSpPr>
      <xdr:spPr>
        <a:xfrm>
          <a:off x="2527300" y="241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62,421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71247</xdr:rowOff>
    </xdr:from>
    <xdr:to>
      <xdr:col>5</xdr:col>
      <xdr:colOff>34925</xdr:colOff>
      <xdr:row>17</xdr:row>
      <xdr:rowOff>1397</xdr:rowOff>
    </xdr:to>
    <xdr:sp macro="" textlink="">
      <xdr:nvSpPr>
        <xdr:cNvPr id="69" name="円/楕円 68"/>
        <xdr:cNvSpPr/>
      </xdr:nvSpPr>
      <xdr:spPr bwMode="auto">
        <a:xfrm>
          <a:off x="5600700" y="286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43324</xdr:rowOff>
    </xdr:from>
    <xdr:ext cx="762000" cy="259045"/>
    <xdr:sp macro="" textlink="">
      <xdr:nvSpPr>
        <xdr:cNvPr id="70" name="人口1人当たり決算額の推移該当値テキスト130"/>
        <xdr:cNvSpPr txBox="1"/>
      </xdr:nvSpPr>
      <xdr:spPr>
        <a:xfrm>
          <a:off x="5740400" y="283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56,880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62598</xdr:rowOff>
    </xdr:from>
    <xdr:to>
      <xdr:col>4</xdr:col>
      <xdr:colOff>520700</xdr:colOff>
      <xdr:row>16</xdr:row>
      <xdr:rowOff>164198</xdr:rowOff>
    </xdr:to>
    <xdr:sp macro="" textlink="">
      <xdr:nvSpPr>
        <xdr:cNvPr id="71" name="円/楕円 70"/>
        <xdr:cNvSpPr/>
      </xdr:nvSpPr>
      <xdr:spPr bwMode="auto">
        <a:xfrm>
          <a:off x="4953000" y="285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148975</xdr:rowOff>
    </xdr:from>
    <xdr:ext cx="736600" cy="259045"/>
    <xdr:sp macro="" textlink="">
      <xdr:nvSpPr>
        <xdr:cNvPr id="72" name="テキスト ボックス 71"/>
        <xdr:cNvSpPr txBox="1"/>
      </xdr:nvSpPr>
      <xdr:spPr>
        <a:xfrm>
          <a:off x="4622800" y="2939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57,107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20536</xdr:rowOff>
    </xdr:from>
    <xdr:to>
      <xdr:col>3</xdr:col>
      <xdr:colOff>955675</xdr:colOff>
      <xdr:row>16</xdr:row>
      <xdr:rowOff>122136</xdr:rowOff>
    </xdr:to>
    <xdr:sp macro="" textlink="">
      <xdr:nvSpPr>
        <xdr:cNvPr id="73" name="円/楕円 72"/>
        <xdr:cNvSpPr/>
      </xdr:nvSpPr>
      <xdr:spPr bwMode="auto">
        <a:xfrm>
          <a:off x="4254500" y="281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106913</xdr:rowOff>
    </xdr:from>
    <xdr:ext cx="762000" cy="259045"/>
    <xdr:sp macro="" textlink="">
      <xdr:nvSpPr>
        <xdr:cNvPr id="74" name="テキスト ボックス 73"/>
        <xdr:cNvSpPr txBox="1"/>
      </xdr:nvSpPr>
      <xdr:spPr>
        <a:xfrm>
          <a:off x="3924300" y="289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58,211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158115</xdr:rowOff>
    </xdr:from>
    <xdr:to>
      <xdr:col>3</xdr:col>
      <xdr:colOff>257175</xdr:colOff>
      <xdr:row>16</xdr:row>
      <xdr:rowOff>88265</xdr:rowOff>
    </xdr:to>
    <xdr:sp macro="" textlink="">
      <xdr:nvSpPr>
        <xdr:cNvPr id="75" name="円/楕円 74"/>
        <xdr:cNvSpPr/>
      </xdr:nvSpPr>
      <xdr:spPr bwMode="auto">
        <a:xfrm>
          <a:off x="3556000" y="277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73042</xdr:rowOff>
    </xdr:from>
    <xdr:ext cx="762000" cy="259045"/>
    <xdr:sp macro="" textlink="">
      <xdr:nvSpPr>
        <xdr:cNvPr id="76" name="テキスト ボックス 75"/>
        <xdr:cNvSpPr txBox="1"/>
      </xdr:nvSpPr>
      <xdr:spPr>
        <a:xfrm>
          <a:off x="3225800" y="28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59,100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125501</xdr:rowOff>
    </xdr:from>
    <xdr:to>
      <xdr:col>2</xdr:col>
      <xdr:colOff>692150</xdr:colOff>
      <xdr:row>16</xdr:row>
      <xdr:rowOff>55651</xdr:rowOff>
    </xdr:to>
    <xdr:sp macro="" textlink="">
      <xdr:nvSpPr>
        <xdr:cNvPr id="77" name="円/楕円 76"/>
        <xdr:cNvSpPr/>
      </xdr:nvSpPr>
      <xdr:spPr bwMode="auto">
        <a:xfrm>
          <a:off x="2857500" y="274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40428</xdr:rowOff>
    </xdr:from>
    <xdr:ext cx="762000" cy="259045"/>
    <xdr:sp macro="" textlink="">
      <xdr:nvSpPr>
        <xdr:cNvPr id="78" name="テキスト ボックス 77"/>
        <xdr:cNvSpPr txBox="1"/>
      </xdr:nvSpPr>
      <xdr:spPr>
        <a:xfrm>
          <a:off x="25273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46258</xdr:rowOff>
    </xdr:from>
    <xdr:to>
      <xdr:col>4</xdr:col>
      <xdr:colOff>1117600</xdr:colOff>
      <xdr:row>34</xdr:row>
      <xdr:rowOff>89647</xdr:rowOff>
    </xdr:to>
    <xdr:cxnSp macro="">
      <xdr:nvCxnSpPr>
        <xdr:cNvPr id="110" name="直線コネクタ 109"/>
        <xdr:cNvCxnSpPr/>
      </xdr:nvCxnSpPr>
      <xdr:spPr bwMode="auto">
        <a:xfrm>
          <a:off x="5003800" y="6313708"/>
          <a:ext cx="647700" cy="4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166143</xdr:rowOff>
    </xdr:from>
    <xdr:ext cx="762000" cy="259045"/>
    <xdr:sp macro="" textlink="">
      <xdr:nvSpPr>
        <xdr:cNvPr id="111" name="人口1人当たり決算額の推移平均値テキスト445"/>
        <xdr:cNvSpPr txBox="1"/>
      </xdr:nvSpPr>
      <xdr:spPr>
        <a:xfrm>
          <a:off x="5740400" y="677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46258</xdr:rowOff>
    </xdr:from>
    <xdr:to>
      <xdr:col>4</xdr:col>
      <xdr:colOff>469900</xdr:colOff>
      <xdr:row>34</xdr:row>
      <xdr:rowOff>131572</xdr:rowOff>
    </xdr:to>
    <xdr:cxnSp macro="">
      <xdr:nvCxnSpPr>
        <xdr:cNvPr id="113" name="直線コネクタ 112"/>
        <xdr:cNvCxnSpPr/>
      </xdr:nvCxnSpPr>
      <xdr:spPr bwMode="auto">
        <a:xfrm flipV="1">
          <a:off x="4305300" y="6313708"/>
          <a:ext cx="698500" cy="85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313350</xdr:rowOff>
    </xdr:from>
    <xdr:to>
      <xdr:col>4</xdr:col>
      <xdr:colOff>520700</xdr:colOff>
      <xdr:row>36</xdr:row>
      <xdr:rowOff>72050</xdr:rowOff>
    </xdr:to>
    <xdr:sp macro="" textlink="">
      <xdr:nvSpPr>
        <xdr:cNvPr id="114" name="フローチャート : 判断 113"/>
        <xdr:cNvSpPr/>
      </xdr:nvSpPr>
      <xdr:spPr bwMode="auto">
        <a:xfrm>
          <a:off x="4953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56827</xdr:rowOff>
    </xdr:from>
    <xdr:ext cx="736600" cy="259045"/>
    <xdr:sp macro="" textlink="">
      <xdr:nvSpPr>
        <xdr:cNvPr id="115" name="テキスト ボックス 114"/>
        <xdr:cNvSpPr txBox="1"/>
      </xdr:nvSpPr>
      <xdr:spPr>
        <a:xfrm>
          <a:off x="4622800" y="701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101123</xdr:rowOff>
    </xdr:from>
    <xdr:to>
      <xdr:col>3</xdr:col>
      <xdr:colOff>904875</xdr:colOff>
      <xdr:row>34</xdr:row>
      <xdr:rowOff>131572</xdr:rowOff>
    </xdr:to>
    <xdr:cxnSp macro="">
      <xdr:nvCxnSpPr>
        <xdr:cNvPr id="116" name="直線コネクタ 115"/>
        <xdr:cNvCxnSpPr/>
      </xdr:nvCxnSpPr>
      <xdr:spPr bwMode="auto">
        <a:xfrm>
          <a:off x="3606800" y="6368573"/>
          <a:ext cx="698500" cy="3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262143</xdr:rowOff>
    </xdr:from>
    <xdr:to>
      <xdr:col>3</xdr:col>
      <xdr:colOff>955675</xdr:colOff>
      <xdr:row>36</xdr:row>
      <xdr:rowOff>20843</xdr:rowOff>
    </xdr:to>
    <xdr:sp macro="" textlink="">
      <xdr:nvSpPr>
        <xdr:cNvPr id="117" name="フローチャート : 判断 116"/>
        <xdr:cNvSpPr/>
      </xdr:nvSpPr>
      <xdr:spPr bwMode="auto">
        <a:xfrm>
          <a:off x="4254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5620</xdr:rowOff>
    </xdr:from>
    <xdr:ext cx="762000" cy="259045"/>
    <xdr:sp macro="" textlink="">
      <xdr:nvSpPr>
        <xdr:cNvPr id="118" name="テキスト ボックス 117"/>
        <xdr:cNvSpPr txBox="1"/>
      </xdr:nvSpPr>
      <xdr:spPr>
        <a:xfrm>
          <a:off x="3924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101123</xdr:rowOff>
    </xdr:from>
    <xdr:to>
      <xdr:col>3</xdr:col>
      <xdr:colOff>206375</xdr:colOff>
      <xdr:row>34</xdr:row>
      <xdr:rowOff>147986</xdr:rowOff>
    </xdr:to>
    <xdr:cxnSp macro="">
      <xdr:nvCxnSpPr>
        <xdr:cNvPr id="119" name="直線コネクタ 118"/>
        <xdr:cNvCxnSpPr/>
      </xdr:nvCxnSpPr>
      <xdr:spPr bwMode="auto">
        <a:xfrm flipV="1">
          <a:off x="2908300" y="6368573"/>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99517</xdr:rowOff>
    </xdr:from>
    <xdr:to>
      <xdr:col>3</xdr:col>
      <xdr:colOff>257175</xdr:colOff>
      <xdr:row>37</xdr:row>
      <xdr:rowOff>29667</xdr:rowOff>
    </xdr:to>
    <xdr:sp macro="" textlink="">
      <xdr:nvSpPr>
        <xdr:cNvPr id="120" name="フローチャート : 判断 119"/>
        <xdr:cNvSpPr/>
      </xdr:nvSpPr>
      <xdr:spPr bwMode="auto">
        <a:xfrm>
          <a:off x="3556000" y="7052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14444</xdr:rowOff>
    </xdr:from>
    <xdr:ext cx="762000" cy="259045"/>
    <xdr:sp macro="" textlink="">
      <xdr:nvSpPr>
        <xdr:cNvPr id="121" name="テキスト ボックス 120"/>
        <xdr:cNvSpPr txBox="1"/>
      </xdr:nvSpPr>
      <xdr:spPr>
        <a:xfrm>
          <a:off x="3225800" y="713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45659</xdr:rowOff>
    </xdr:from>
    <xdr:to>
      <xdr:col>2</xdr:col>
      <xdr:colOff>692150</xdr:colOff>
      <xdr:row>36</xdr:row>
      <xdr:rowOff>147259</xdr:rowOff>
    </xdr:to>
    <xdr:sp macro="" textlink="">
      <xdr:nvSpPr>
        <xdr:cNvPr id="122" name="フローチャート : 判断 121"/>
        <xdr:cNvSpPr/>
      </xdr:nvSpPr>
      <xdr:spPr bwMode="auto">
        <a:xfrm>
          <a:off x="2857500" y="6998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132036</xdr:rowOff>
    </xdr:from>
    <xdr:ext cx="762000" cy="259045"/>
    <xdr:sp macro="" textlink="">
      <xdr:nvSpPr>
        <xdr:cNvPr id="123" name="テキスト ボックス 122"/>
        <xdr:cNvSpPr txBox="1"/>
      </xdr:nvSpPr>
      <xdr:spPr>
        <a:xfrm>
          <a:off x="2527300" y="70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38847</xdr:rowOff>
    </xdr:from>
    <xdr:to>
      <xdr:col>5</xdr:col>
      <xdr:colOff>34925</xdr:colOff>
      <xdr:row>34</xdr:row>
      <xdr:rowOff>140447</xdr:rowOff>
    </xdr:to>
    <xdr:sp macro="" textlink="">
      <xdr:nvSpPr>
        <xdr:cNvPr id="129" name="円/楕円 128"/>
        <xdr:cNvSpPr/>
      </xdr:nvSpPr>
      <xdr:spPr bwMode="auto">
        <a:xfrm>
          <a:off x="5600700" y="630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226824</xdr:rowOff>
    </xdr:from>
    <xdr:ext cx="762000" cy="259045"/>
    <xdr:sp macro="" textlink="">
      <xdr:nvSpPr>
        <xdr:cNvPr id="130" name="人口1人当たり決算額の推移該当値テキスト445"/>
        <xdr:cNvSpPr txBox="1"/>
      </xdr:nvSpPr>
      <xdr:spPr>
        <a:xfrm>
          <a:off x="5740400" y="615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24,567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338358</xdr:rowOff>
    </xdr:from>
    <xdr:to>
      <xdr:col>4</xdr:col>
      <xdr:colOff>520700</xdr:colOff>
      <xdr:row>34</xdr:row>
      <xdr:rowOff>97058</xdr:rowOff>
    </xdr:to>
    <xdr:sp macro="" textlink="">
      <xdr:nvSpPr>
        <xdr:cNvPr id="131" name="円/楕円 130"/>
        <xdr:cNvSpPr/>
      </xdr:nvSpPr>
      <xdr:spPr bwMode="auto">
        <a:xfrm>
          <a:off x="4953000" y="626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107235</xdr:rowOff>
    </xdr:from>
    <xdr:ext cx="736600" cy="259045"/>
    <xdr:sp macro="" textlink="">
      <xdr:nvSpPr>
        <xdr:cNvPr id="132" name="テキスト ボックス 131"/>
        <xdr:cNvSpPr txBox="1"/>
      </xdr:nvSpPr>
      <xdr:spPr>
        <a:xfrm>
          <a:off x="4622800" y="603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80772</xdr:rowOff>
    </xdr:from>
    <xdr:to>
      <xdr:col>3</xdr:col>
      <xdr:colOff>955675</xdr:colOff>
      <xdr:row>34</xdr:row>
      <xdr:rowOff>182372</xdr:rowOff>
    </xdr:to>
    <xdr:sp macro="" textlink="">
      <xdr:nvSpPr>
        <xdr:cNvPr id="133" name="円/楕円 132"/>
        <xdr:cNvSpPr/>
      </xdr:nvSpPr>
      <xdr:spPr bwMode="auto">
        <a:xfrm>
          <a:off x="4254500" y="634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192549</xdr:rowOff>
    </xdr:from>
    <xdr:ext cx="762000" cy="259045"/>
    <xdr:sp macro="" textlink="">
      <xdr:nvSpPr>
        <xdr:cNvPr id="134" name="テキスト ボックス 133"/>
        <xdr:cNvSpPr txBox="1"/>
      </xdr:nvSpPr>
      <xdr:spPr>
        <a:xfrm>
          <a:off x="3924300" y="611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50323</xdr:rowOff>
    </xdr:from>
    <xdr:to>
      <xdr:col>3</xdr:col>
      <xdr:colOff>257175</xdr:colOff>
      <xdr:row>34</xdr:row>
      <xdr:rowOff>151923</xdr:rowOff>
    </xdr:to>
    <xdr:sp macro="" textlink="">
      <xdr:nvSpPr>
        <xdr:cNvPr id="135" name="円/楕円 134"/>
        <xdr:cNvSpPr/>
      </xdr:nvSpPr>
      <xdr:spPr bwMode="auto">
        <a:xfrm>
          <a:off x="3556000" y="631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162100</xdr:rowOff>
    </xdr:from>
    <xdr:ext cx="762000" cy="259045"/>
    <xdr:sp macro="" textlink="">
      <xdr:nvSpPr>
        <xdr:cNvPr id="136" name="テキスト ボックス 135"/>
        <xdr:cNvSpPr txBox="1"/>
      </xdr:nvSpPr>
      <xdr:spPr>
        <a:xfrm>
          <a:off x="3225800" y="60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97186</xdr:rowOff>
    </xdr:from>
    <xdr:to>
      <xdr:col>2</xdr:col>
      <xdr:colOff>692150</xdr:colOff>
      <xdr:row>34</xdr:row>
      <xdr:rowOff>198786</xdr:rowOff>
    </xdr:to>
    <xdr:sp macro="" textlink="">
      <xdr:nvSpPr>
        <xdr:cNvPr id="137" name="円/楕円 136"/>
        <xdr:cNvSpPr/>
      </xdr:nvSpPr>
      <xdr:spPr bwMode="auto">
        <a:xfrm>
          <a:off x="2857500" y="6364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208963</xdr:rowOff>
    </xdr:from>
    <xdr:ext cx="762000" cy="259045"/>
    <xdr:sp macro="" textlink="">
      <xdr:nvSpPr>
        <xdr:cNvPr id="138" name="テキスト ボックス 137"/>
        <xdr:cNvSpPr txBox="1"/>
      </xdr:nvSpPr>
      <xdr:spPr>
        <a:xfrm>
          <a:off x="2527300" y="613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し、財政調整基金残高及び実質収支額ともに前年度比で増となっている。主な要因として普通建設事業費の繰越明許費が減となったため実質単年度収支が増加した。市税等収入拡充のため、未収金対策を引き続き実施、収納率向上と市税収入の増に努めるとともに、適正な受益者負担などの安定的な歳入確保にも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の黒字額については、水道事業会計、一般会計及び下水道事業会計における黒字が大部分を占めている。一方赤字額については、国民健康保険事業特別会計による赤字によるものであり、年々増加傾向にある。高齢化の進展による医療費の増大が要因となっているが、医療費の適正化、保険税収納率の向上の取り組みを強化し、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一部事務組合元利償還金の負担割合の見直しにより減となっているものの、臨時財政対策債、公共用地先行取得事業債の据置期間の満了に伴い元金償還が開始したことにより増となっている。今後も事業を厳選し、地方債の発行額の抑制による実質公債費率の一層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について、臨時財政対策債の増により基準財政需要額の増加、一般会計等に係る地方債の現在高及び組合等負担等見込額の減少、充当可能基金の増などにより、分子の合計としては減となった。今後も事業の厳選による地方債発行額の抑制や充当可能基金積立金の増を図り、将来負担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129644800</v>
      </c>
      <c r="BO4" s="349"/>
      <c r="BP4" s="349"/>
      <c r="BQ4" s="349"/>
      <c r="BR4" s="349"/>
      <c r="BS4" s="349"/>
      <c r="BT4" s="349"/>
      <c r="BU4" s="350"/>
      <c r="BV4" s="348">
        <v>129959613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4.7</v>
      </c>
      <c r="CU4" s="355"/>
      <c r="CV4" s="355"/>
      <c r="CW4" s="355"/>
      <c r="CX4" s="355"/>
      <c r="CY4" s="355"/>
      <c r="CZ4" s="355"/>
      <c r="DA4" s="356"/>
      <c r="DB4" s="354">
        <v>4.5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125973318</v>
      </c>
      <c r="BO5" s="386"/>
      <c r="BP5" s="386"/>
      <c r="BQ5" s="386"/>
      <c r="BR5" s="386"/>
      <c r="BS5" s="386"/>
      <c r="BT5" s="386"/>
      <c r="BU5" s="387"/>
      <c r="BV5" s="385">
        <v>126248622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86.1</v>
      </c>
      <c r="CU5" s="383"/>
      <c r="CV5" s="383"/>
      <c r="CW5" s="383"/>
      <c r="CX5" s="383"/>
      <c r="CY5" s="383"/>
      <c r="CZ5" s="383"/>
      <c r="DA5" s="384"/>
      <c r="DB5" s="382">
        <v>90.4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3671482</v>
      </c>
      <c r="BO6" s="386"/>
      <c r="BP6" s="386"/>
      <c r="BQ6" s="386"/>
      <c r="BR6" s="386"/>
      <c r="BS6" s="386"/>
      <c r="BT6" s="386"/>
      <c r="BU6" s="387"/>
      <c r="BV6" s="385">
        <v>3710991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95.5</v>
      </c>
      <c r="CU6" s="423"/>
      <c r="CV6" s="423"/>
      <c r="CW6" s="423"/>
      <c r="CX6" s="423"/>
      <c r="CY6" s="423"/>
      <c r="CZ6" s="423"/>
      <c r="DA6" s="424"/>
      <c r="DB6" s="422">
        <v>98.3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618124</v>
      </c>
      <c r="BO7" s="386"/>
      <c r="BP7" s="386"/>
      <c r="BQ7" s="386"/>
      <c r="BR7" s="386"/>
      <c r="BS7" s="386"/>
      <c r="BT7" s="386"/>
      <c r="BU7" s="387"/>
      <c r="BV7" s="385">
        <v>977579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65019132</v>
      </c>
      <c r="CU7" s="386"/>
      <c r="CV7" s="386"/>
      <c r="CW7" s="386"/>
      <c r="CX7" s="386"/>
      <c r="CY7" s="386"/>
      <c r="CZ7" s="386"/>
      <c r="DA7" s="387"/>
      <c r="DB7" s="385">
        <v>60924297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3053358</v>
      </c>
      <c r="BO8" s="386"/>
      <c r="BP8" s="386"/>
      <c r="BQ8" s="386"/>
      <c r="BR8" s="386"/>
      <c r="BS8" s="386"/>
      <c r="BT8" s="386"/>
      <c r="BU8" s="387"/>
      <c r="BV8" s="385">
        <v>2733412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315954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319946</v>
      </c>
      <c r="BO9" s="386"/>
      <c r="BP9" s="386"/>
      <c r="BQ9" s="386"/>
      <c r="BR9" s="386"/>
      <c r="BS9" s="386"/>
      <c r="BT9" s="386"/>
      <c r="BU9" s="387"/>
      <c r="BV9" s="385">
        <v>-499675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15.7</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312393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1393211</v>
      </c>
      <c r="BO10" s="386"/>
      <c r="BP10" s="386"/>
      <c r="BQ10" s="386"/>
      <c r="BR10" s="386"/>
      <c r="BS10" s="386"/>
      <c r="BT10" s="386"/>
      <c r="BU10" s="387"/>
      <c r="BV10" s="385">
        <v>1626401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171541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322486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47703</v>
      </c>
      <c r="BO12" s="386"/>
      <c r="BP12" s="386"/>
      <c r="BQ12" s="386"/>
      <c r="BR12" s="386"/>
      <c r="BS12" s="386"/>
      <c r="BT12" s="386"/>
      <c r="BU12" s="387"/>
      <c r="BV12" s="385">
        <v>1630525</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320012</v>
      </c>
      <c r="S13" s="467"/>
      <c r="T13" s="467"/>
      <c r="U13" s="467"/>
      <c r="V13" s="468"/>
      <c r="W13" s="401" t="s">
        <v>123</v>
      </c>
      <c r="X13" s="402"/>
      <c r="Y13" s="402"/>
      <c r="Z13" s="402"/>
      <c r="AA13" s="402"/>
      <c r="AB13" s="392"/>
      <c r="AC13" s="436">
        <v>879</v>
      </c>
      <c r="AD13" s="437"/>
      <c r="AE13" s="437"/>
      <c r="AF13" s="437"/>
      <c r="AG13" s="476"/>
      <c r="AH13" s="436">
        <v>842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1665454</v>
      </c>
      <c r="BO13" s="386"/>
      <c r="BP13" s="386"/>
      <c r="BQ13" s="386"/>
      <c r="BR13" s="386"/>
      <c r="BS13" s="386"/>
      <c r="BT13" s="386"/>
      <c r="BU13" s="387"/>
      <c r="BV13" s="385">
        <v>-332258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13.9</v>
      </c>
      <c r="CU13" s="383"/>
      <c r="CV13" s="383"/>
      <c r="CW13" s="383"/>
      <c r="CX13" s="383"/>
      <c r="CY13" s="383"/>
      <c r="CZ13" s="383"/>
      <c r="DA13" s="384"/>
      <c r="DB13" s="382">
        <v>14.2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320889</v>
      </c>
      <c r="S14" s="467"/>
      <c r="T14" s="467"/>
      <c r="U14" s="467"/>
      <c r="V14" s="468"/>
      <c r="W14" s="375"/>
      <c r="X14" s="376"/>
      <c r="Y14" s="376"/>
      <c r="Z14" s="376"/>
      <c r="AA14" s="376"/>
      <c r="AB14" s="365"/>
      <c r="AC14" s="469">
        <v>0.8</v>
      </c>
      <c r="AD14" s="470"/>
      <c r="AE14" s="470"/>
      <c r="AF14" s="470"/>
      <c r="AG14" s="471"/>
      <c r="AH14" s="469">
        <v>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109.9</v>
      </c>
      <c r="CU14" s="481"/>
      <c r="CV14" s="481"/>
      <c r="CW14" s="481"/>
      <c r="CX14" s="481"/>
      <c r="CY14" s="481"/>
      <c r="CZ14" s="481"/>
      <c r="DA14" s="482"/>
      <c r="DB14" s="480">
        <v>131.1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318708</v>
      </c>
      <c r="S15" s="467"/>
      <c r="T15" s="467"/>
      <c r="U15" s="467"/>
      <c r="V15" s="468"/>
      <c r="W15" s="401" t="s">
        <v>130</v>
      </c>
      <c r="X15" s="402"/>
      <c r="Y15" s="402"/>
      <c r="Z15" s="402"/>
      <c r="AA15" s="402"/>
      <c r="AB15" s="392"/>
      <c r="AC15" s="436">
        <v>12971</v>
      </c>
      <c r="AD15" s="437"/>
      <c r="AE15" s="437"/>
      <c r="AF15" s="437"/>
      <c r="AG15" s="476"/>
      <c r="AH15" s="436">
        <v>14486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34897171</v>
      </c>
      <c r="BO15" s="349"/>
      <c r="BP15" s="349"/>
      <c r="BQ15" s="349"/>
      <c r="BR15" s="349"/>
      <c r="BS15" s="349"/>
      <c r="BT15" s="349"/>
      <c r="BU15" s="350"/>
      <c r="BV15" s="348">
        <v>33924376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11.3</v>
      </c>
      <c r="AD16" s="470"/>
      <c r="AE16" s="470"/>
      <c r="AF16" s="470"/>
      <c r="AG16" s="471"/>
      <c r="AH16" s="469">
        <v>11.7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47455507</v>
      </c>
      <c r="BO16" s="386"/>
      <c r="BP16" s="386"/>
      <c r="BQ16" s="386"/>
      <c r="BR16" s="386"/>
      <c r="BS16" s="386"/>
      <c r="BT16" s="386"/>
      <c r="BU16" s="387"/>
      <c r="BV16" s="385">
        <v>45431841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100762</v>
      </c>
      <c r="AD17" s="437"/>
      <c r="AE17" s="437"/>
      <c r="AF17" s="437"/>
      <c r="AG17" s="476"/>
      <c r="AH17" s="436">
        <v>105316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45824758</v>
      </c>
      <c r="BO17" s="386"/>
      <c r="BP17" s="386"/>
      <c r="BQ17" s="386"/>
      <c r="BR17" s="386"/>
      <c r="BS17" s="386"/>
      <c r="BT17" s="386"/>
      <c r="BU17" s="387"/>
      <c r="BV17" s="385">
        <v>44420757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39.270000000000003</v>
      </c>
      <c r="M18" s="498"/>
      <c r="N18" s="498"/>
      <c r="O18" s="498"/>
      <c r="P18" s="498"/>
      <c r="Q18" s="498"/>
      <c r="R18" s="499"/>
      <c r="S18" s="499"/>
      <c r="T18" s="499"/>
      <c r="U18" s="499"/>
      <c r="V18" s="500"/>
      <c r="W18" s="403"/>
      <c r="X18" s="404"/>
      <c r="Y18" s="404"/>
      <c r="Z18" s="404"/>
      <c r="AA18" s="404"/>
      <c r="AB18" s="395"/>
      <c r="AC18" s="501">
        <v>87.9</v>
      </c>
      <c r="AD18" s="502"/>
      <c r="AE18" s="502"/>
      <c r="AF18" s="502"/>
      <c r="AG18" s="503"/>
      <c r="AH18" s="501">
        <v>85.1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57770541</v>
      </c>
      <c r="BO18" s="386"/>
      <c r="BP18" s="386"/>
      <c r="BQ18" s="386"/>
      <c r="BR18" s="386"/>
      <c r="BS18" s="386"/>
      <c r="BT18" s="386"/>
      <c r="BU18" s="387"/>
      <c r="BV18" s="385">
        <v>56937960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8046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72900204</v>
      </c>
      <c r="BO19" s="386"/>
      <c r="BP19" s="386"/>
      <c r="BQ19" s="386"/>
      <c r="BR19" s="386"/>
      <c r="BS19" s="386"/>
      <c r="BT19" s="386"/>
      <c r="BU19" s="387"/>
      <c r="BV19" s="385">
        <v>70782168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129512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138466994</v>
      </c>
      <c r="BO23" s="386"/>
      <c r="BP23" s="386"/>
      <c r="BQ23" s="386"/>
      <c r="BR23" s="386"/>
      <c r="BS23" s="386"/>
      <c r="BT23" s="386"/>
      <c r="BU23" s="387"/>
      <c r="BV23" s="385">
        <v>139754928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9770</v>
      </c>
      <c r="R24" s="437"/>
      <c r="S24" s="437"/>
      <c r="T24" s="437"/>
      <c r="U24" s="437"/>
      <c r="V24" s="476"/>
      <c r="W24" s="531"/>
      <c r="X24" s="519"/>
      <c r="Y24" s="520"/>
      <c r="Z24" s="435" t="s">
        <v>154</v>
      </c>
      <c r="AA24" s="415"/>
      <c r="AB24" s="415"/>
      <c r="AC24" s="415"/>
      <c r="AD24" s="415"/>
      <c r="AE24" s="415"/>
      <c r="AF24" s="415"/>
      <c r="AG24" s="416"/>
      <c r="AH24" s="436">
        <v>1940</v>
      </c>
      <c r="AI24" s="437"/>
      <c r="AJ24" s="437"/>
      <c r="AK24" s="437"/>
      <c r="AL24" s="476"/>
      <c r="AM24" s="436">
        <v>5918940</v>
      </c>
      <c r="AN24" s="437"/>
      <c r="AO24" s="437"/>
      <c r="AP24" s="437"/>
      <c r="AQ24" s="437"/>
      <c r="AR24" s="476"/>
      <c r="AS24" s="436">
        <v>3051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109739121</v>
      </c>
      <c r="BO24" s="386"/>
      <c r="BP24" s="386"/>
      <c r="BQ24" s="386"/>
      <c r="BR24" s="386"/>
      <c r="BS24" s="386"/>
      <c r="BT24" s="386"/>
      <c r="BU24" s="387"/>
      <c r="BV24" s="385">
        <v>107646688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8010</v>
      </c>
      <c r="R25" s="437"/>
      <c r="S25" s="437"/>
      <c r="T25" s="437"/>
      <c r="U25" s="437"/>
      <c r="V25" s="476"/>
      <c r="W25" s="531"/>
      <c r="X25" s="519"/>
      <c r="Y25" s="520"/>
      <c r="Z25" s="435" t="s">
        <v>157</v>
      </c>
      <c r="AA25" s="415"/>
      <c r="AB25" s="415"/>
      <c r="AC25" s="415"/>
      <c r="AD25" s="415"/>
      <c r="AE25" s="415"/>
      <c r="AF25" s="415"/>
      <c r="AG25" s="416"/>
      <c r="AH25" s="436">
        <v>270</v>
      </c>
      <c r="AI25" s="437"/>
      <c r="AJ25" s="437"/>
      <c r="AK25" s="437"/>
      <c r="AL25" s="476"/>
      <c r="AM25" s="436">
        <v>769500</v>
      </c>
      <c r="AN25" s="437"/>
      <c r="AO25" s="437"/>
      <c r="AP25" s="437"/>
      <c r="AQ25" s="437"/>
      <c r="AR25" s="476"/>
      <c r="AS25" s="436">
        <v>2850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16286737</v>
      </c>
      <c r="BO25" s="349"/>
      <c r="BP25" s="349"/>
      <c r="BQ25" s="349"/>
      <c r="BR25" s="349"/>
      <c r="BS25" s="349"/>
      <c r="BT25" s="349"/>
      <c r="BU25" s="350"/>
      <c r="BV25" s="348">
        <v>16395503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7030</v>
      </c>
      <c r="R26" s="437"/>
      <c r="S26" s="437"/>
      <c r="T26" s="437"/>
      <c r="U26" s="437"/>
      <c r="V26" s="476"/>
      <c r="W26" s="531"/>
      <c r="X26" s="519"/>
      <c r="Y26" s="520"/>
      <c r="Z26" s="435" t="s">
        <v>160</v>
      </c>
      <c r="AA26" s="539"/>
      <c r="AB26" s="539"/>
      <c r="AC26" s="539"/>
      <c r="AD26" s="539"/>
      <c r="AE26" s="539"/>
      <c r="AF26" s="539"/>
      <c r="AG26" s="540"/>
      <c r="AH26" s="436">
        <v>184</v>
      </c>
      <c r="AI26" s="437"/>
      <c r="AJ26" s="437"/>
      <c r="AK26" s="437"/>
      <c r="AL26" s="476"/>
      <c r="AM26" s="436">
        <v>616584</v>
      </c>
      <c r="AN26" s="437"/>
      <c r="AO26" s="437"/>
      <c r="AP26" s="437"/>
      <c r="AQ26" s="437"/>
      <c r="AR26" s="476"/>
      <c r="AS26" s="436">
        <v>3351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6940</v>
      </c>
      <c r="R27" s="437"/>
      <c r="S27" s="437"/>
      <c r="T27" s="437"/>
      <c r="U27" s="437"/>
      <c r="V27" s="476"/>
      <c r="W27" s="531"/>
      <c r="X27" s="519"/>
      <c r="Y27" s="520"/>
      <c r="Z27" s="435" t="s">
        <v>163</v>
      </c>
      <c r="AA27" s="415"/>
      <c r="AB27" s="415"/>
      <c r="AC27" s="415"/>
      <c r="AD27" s="415"/>
      <c r="AE27" s="415"/>
      <c r="AF27" s="415"/>
      <c r="AG27" s="416"/>
      <c r="AH27" s="436">
        <v>121</v>
      </c>
      <c r="AI27" s="437"/>
      <c r="AJ27" s="437"/>
      <c r="AK27" s="437"/>
      <c r="AL27" s="476"/>
      <c r="AM27" s="436">
        <v>381150</v>
      </c>
      <c r="AN27" s="437"/>
      <c r="AO27" s="437"/>
      <c r="AP27" s="437"/>
      <c r="AQ27" s="437"/>
      <c r="AR27" s="476"/>
      <c r="AS27" s="436">
        <v>3150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6260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6283631</v>
      </c>
      <c r="BO28" s="349"/>
      <c r="BP28" s="349"/>
      <c r="BQ28" s="349"/>
      <c r="BR28" s="349"/>
      <c r="BS28" s="349"/>
      <c r="BT28" s="349"/>
      <c r="BU28" s="350"/>
      <c r="BV28" s="348">
        <v>4938123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38</v>
      </c>
      <c r="M29" s="437"/>
      <c r="N29" s="437"/>
      <c r="O29" s="437"/>
      <c r="P29" s="476"/>
      <c r="Q29" s="436">
        <v>5860</v>
      </c>
      <c r="R29" s="437"/>
      <c r="S29" s="437"/>
      <c r="T29" s="437"/>
      <c r="U29" s="437"/>
      <c r="V29" s="476"/>
      <c r="W29" s="531"/>
      <c r="X29" s="519"/>
      <c r="Y29" s="520"/>
      <c r="Z29" s="435" t="s">
        <v>170</v>
      </c>
      <c r="AA29" s="415"/>
      <c r="AB29" s="415"/>
      <c r="AC29" s="415"/>
      <c r="AD29" s="415"/>
      <c r="AE29" s="415"/>
      <c r="AF29" s="415"/>
      <c r="AG29" s="416"/>
      <c r="AH29" s="436">
        <v>2061</v>
      </c>
      <c r="AI29" s="437"/>
      <c r="AJ29" s="437"/>
      <c r="AK29" s="437"/>
      <c r="AL29" s="476"/>
      <c r="AM29" s="436">
        <v>6300090</v>
      </c>
      <c r="AN29" s="437"/>
      <c r="AO29" s="437"/>
      <c r="AP29" s="437"/>
      <c r="AQ29" s="437"/>
      <c r="AR29" s="476"/>
      <c r="AS29" s="436">
        <v>3057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3292066</v>
      </c>
      <c r="BO29" s="386"/>
      <c r="BP29" s="386"/>
      <c r="BQ29" s="386"/>
      <c r="BR29" s="386"/>
      <c r="BS29" s="386"/>
      <c r="BT29" s="386"/>
      <c r="BU29" s="387"/>
      <c r="BV29" s="385">
        <v>3285460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9050191</v>
      </c>
      <c r="BO30" s="553"/>
      <c r="BP30" s="553"/>
      <c r="BQ30" s="553"/>
      <c r="BR30" s="553"/>
      <c r="BS30" s="553"/>
      <c r="BT30" s="553"/>
      <c r="BU30" s="554"/>
      <c r="BV30" s="552">
        <v>7139145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沖縄県市町村自治会館管理組合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泊ふ頭開発株式会社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土地区画整理事業特別会計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IF('各会計、関係団体の財政状況及び健全化判断比率'!B32="","",'各会計、関係団体の財政状況及び健全化判断比率'!B32)</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南部広域市町村圏事務組合（一般会計）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那覇市土地開発公社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市街地再開発事業特別会計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南部広域市町村圏事務組合（ふるさと市町村圏基金特別会計）</v>
      </c>
      <c r="BZ36" s="565"/>
      <c r="CA36" s="565"/>
      <c r="CB36" s="565"/>
      <c r="CC36" s="565"/>
      <c r="CD36" s="565"/>
      <c r="CE36" s="565"/>
      <c r="CF36" s="565"/>
      <c r="CG36" s="565"/>
      <c r="CH36" s="565"/>
      <c r="CI36" s="565"/>
      <c r="CJ36" s="565"/>
      <c r="CK36" s="565"/>
      <c r="CL36" s="565"/>
      <c r="CM36" s="565"/>
      <c r="CN36" s="165"/>
      <c r="CO36" s="564">
        <f t="shared" si="3"/>
        <v>22</v>
      </c>
      <c r="CP36" s="564"/>
      <c r="CQ36" s="565" t="str">
        <f>IF('各会計、関係団体の財政状況及び健全化判断比率'!BS9="","",'各会計、関係団体の財政状況及び健全化判断比率'!BS9)</f>
        <v>地方独立行政法人那覇市立病院</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病院事業債管理特別会計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南部広域市町村圏事務組合（いなんせ斎苑特別会計）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母子寡婦福祉資金貸付事業特別会計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那覇市・南風原町環境施設組合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那覇港管理組合（一般会計）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那覇港管理組合（特別会計）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沖縄県後期高齢者医療広域連合（一般会計）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沖縄県後期高齢者医療広域連合（特別会計）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129100</v>
      </c>
      <c r="J41" s="83">
        <v>136366</v>
      </c>
      <c r="K41" s="83">
        <v>137392</v>
      </c>
      <c r="L41" s="83">
        <v>140332</v>
      </c>
      <c r="M41" s="84">
        <v>138835</v>
      </c>
    </row>
    <row r="42" spans="2:13" ht="27.75" customHeight="1">
      <c r="B42" s="1169"/>
      <c r="C42" s="1170"/>
      <c r="D42" s="85"/>
      <c r="E42" s="1175" t="s">
        <v>26</v>
      </c>
      <c r="F42" s="1175"/>
      <c r="G42" s="1175"/>
      <c r="H42" s="1176"/>
      <c r="I42" s="86">
        <v>5591</v>
      </c>
      <c r="J42" s="87">
        <v>2885</v>
      </c>
      <c r="K42" s="87">
        <v>2664</v>
      </c>
      <c r="L42" s="87">
        <v>2435</v>
      </c>
      <c r="M42" s="88">
        <v>2200</v>
      </c>
    </row>
    <row r="43" spans="2:13" ht="27.75" customHeight="1">
      <c r="B43" s="1169"/>
      <c r="C43" s="1170"/>
      <c r="D43" s="85"/>
      <c r="E43" s="1175" t="s">
        <v>27</v>
      </c>
      <c r="F43" s="1175"/>
      <c r="G43" s="1175"/>
      <c r="H43" s="1176"/>
      <c r="I43" s="86">
        <v>3643</v>
      </c>
      <c r="J43" s="87">
        <v>3653</v>
      </c>
      <c r="K43" s="87">
        <v>6298</v>
      </c>
      <c r="L43" s="87">
        <v>8556</v>
      </c>
      <c r="M43" s="88">
        <v>8643</v>
      </c>
    </row>
    <row r="44" spans="2:13" ht="27.75" customHeight="1">
      <c r="B44" s="1169"/>
      <c r="C44" s="1170"/>
      <c r="D44" s="85"/>
      <c r="E44" s="1175" t="s">
        <v>28</v>
      </c>
      <c r="F44" s="1175"/>
      <c r="G44" s="1175"/>
      <c r="H44" s="1176"/>
      <c r="I44" s="86">
        <v>13106</v>
      </c>
      <c r="J44" s="87">
        <v>12127</v>
      </c>
      <c r="K44" s="87">
        <v>11227</v>
      </c>
      <c r="L44" s="87">
        <v>10821</v>
      </c>
      <c r="M44" s="88">
        <v>9987</v>
      </c>
    </row>
    <row r="45" spans="2:13" ht="27.75" customHeight="1">
      <c r="B45" s="1169"/>
      <c r="C45" s="1170"/>
      <c r="D45" s="85"/>
      <c r="E45" s="1175" t="s">
        <v>29</v>
      </c>
      <c r="F45" s="1175"/>
      <c r="G45" s="1175"/>
      <c r="H45" s="1176"/>
      <c r="I45" s="86">
        <v>17986</v>
      </c>
      <c r="J45" s="87">
        <v>17387</v>
      </c>
      <c r="K45" s="87">
        <v>16628</v>
      </c>
      <c r="L45" s="87">
        <v>14747</v>
      </c>
      <c r="M45" s="88">
        <v>15800</v>
      </c>
    </row>
    <row r="46" spans="2:13" ht="27.75" customHeight="1">
      <c r="B46" s="1169"/>
      <c r="C46" s="1170"/>
      <c r="D46" s="85"/>
      <c r="E46" s="1175" t="s">
        <v>30</v>
      </c>
      <c r="F46" s="1175"/>
      <c r="G46" s="1175"/>
      <c r="H46" s="1176"/>
      <c r="I46" s="86">
        <v>44</v>
      </c>
      <c r="J46" s="87">
        <v>37</v>
      </c>
      <c r="K46" s="87">
        <v>32</v>
      </c>
      <c r="L46" s="87">
        <v>12</v>
      </c>
      <c r="M46" s="88">
        <v>18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12496</v>
      </c>
      <c r="J49" s="87">
        <v>16249</v>
      </c>
      <c r="K49" s="87">
        <v>16170</v>
      </c>
      <c r="L49" s="87">
        <v>15362</v>
      </c>
      <c r="M49" s="88">
        <v>18819</v>
      </c>
    </row>
    <row r="50" spans="2:13" ht="27.75" customHeight="1">
      <c r="B50" s="1169"/>
      <c r="C50" s="1170"/>
      <c r="D50" s="85"/>
      <c r="E50" s="1175" t="s">
        <v>35</v>
      </c>
      <c r="F50" s="1175"/>
      <c r="G50" s="1175"/>
      <c r="H50" s="1176"/>
      <c r="I50" s="86">
        <v>19848</v>
      </c>
      <c r="J50" s="87">
        <v>18774</v>
      </c>
      <c r="K50" s="87">
        <v>18484</v>
      </c>
      <c r="L50" s="87">
        <v>19579</v>
      </c>
      <c r="M50" s="88">
        <v>19613</v>
      </c>
    </row>
    <row r="51" spans="2:13" ht="27.75" customHeight="1">
      <c r="B51" s="1171"/>
      <c r="C51" s="1172"/>
      <c r="D51" s="85"/>
      <c r="E51" s="1175" t="s">
        <v>36</v>
      </c>
      <c r="F51" s="1175"/>
      <c r="G51" s="1175"/>
      <c r="H51" s="1176"/>
      <c r="I51" s="86">
        <v>63588</v>
      </c>
      <c r="J51" s="87">
        <v>65755</v>
      </c>
      <c r="K51" s="87">
        <v>67239</v>
      </c>
      <c r="L51" s="87">
        <v>69463</v>
      </c>
      <c r="M51" s="88">
        <v>72035</v>
      </c>
    </row>
    <row r="52" spans="2:13" ht="27.75" customHeight="1" thickBot="1">
      <c r="B52" s="1179" t="s">
        <v>37</v>
      </c>
      <c r="C52" s="1180"/>
      <c r="D52" s="90"/>
      <c r="E52" s="1181" t="s">
        <v>38</v>
      </c>
      <c r="F52" s="1181"/>
      <c r="G52" s="1181"/>
      <c r="H52" s="1182"/>
      <c r="I52" s="91">
        <v>73538</v>
      </c>
      <c r="J52" s="92">
        <v>71676</v>
      </c>
      <c r="K52" s="92">
        <v>72349</v>
      </c>
      <c r="L52" s="92">
        <v>72501</v>
      </c>
      <c r="M52" s="93">
        <v>65016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69824</v>
      </c>
      <c r="E3" s="116"/>
      <c r="F3" s="117">
        <v>38349</v>
      </c>
      <c r="G3" s="118"/>
      <c r="H3" s="119"/>
    </row>
    <row r="4" spans="1:8">
      <c r="A4" s="120"/>
      <c r="B4" s="121"/>
      <c r="C4" s="122"/>
      <c r="D4" s="123">
        <v>20936</v>
      </c>
      <c r="E4" s="124"/>
      <c r="F4" s="125">
        <v>22585</v>
      </c>
      <c r="G4" s="126"/>
      <c r="H4" s="127"/>
    </row>
    <row r="5" spans="1:8">
      <c r="A5" s="108" t="s">
        <v>511</v>
      </c>
      <c r="B5" s="113"/>
      <c r="C5" s="114"/>
      <c r="D5" s="115">
        <v>89667</v>
      </c>
      <c r="E5" s="116"/>
      <c r="F5" s="117">
        <v>37688</v>
      </c>
      <c r="G5" s="118"/>
      <c r="H5" s="119"/>
    </row>
    <row r="6" spans="1:8">
      <c r="A6" s="120"/>
      <c r="B6" s="121"/>
      <c r="C6" s="122"/>
      <c r="D6" s="123">
        <v>33138</v>
      </c>
      <c r="E6" s="124"/>
      <c r="F6" s="125">
        <v>22661</v>
      </c>
      <c r="G6" s="126"/>
      <c r="H6" s="127"/>
    </row>
    <row r="7" spans="1:8">
      <c r="A7" s="108" t="s">
        <v>512</v>
      </c>
      <c r="B7" s="113"/>
      <c r="C7" s="114"/>
      <c r="D7" s="115">
        <v>55270</v>
      </c>
      <c r="E7" s="116"/>
      <c r="F7" s="117">
        <v>38606</v>
      </c>
      <c r="G7" s="118"/>
      <c r="H7" s="119"/>
    </row>
    <row r="8" spans="1:8">
      <c r="A8" s="120"/>
      <c r="B8" s="121"/>
      <c r="C8" s="122"/>
      <c r="D8" s="123">
        <v>15956</v>
      </c>
      <c r="E8" s="124"/>
      <c r="F8" s="125">
        <v>22435</v>
      </c>
      <c r="G8" s="126"/>
      <c r="H8" s="127"/>
    </row>
    <row r="9" spans="1:8">
      <c r="A9" s="108" t="s">
        <v>513</v>
      </c>
      <c r="B9" s="113"/>
      <c r="C9" s="114"/>
      <c r="D9" s="115">
        <v>59663</v>
      </c>
      <c r="E9" s="116"/>
      <c r="F9" s="117">
        <v>39425</v>
      </c>
      <c r="G9" s="118"/>
      <c r="H9" s="119"/>
    </row>
    <row r="10" spans="1:8">
      <c r="A10" s="120"/>
      <c r="B10" s="121"/>
      <c r="C10" s="122"/>
      <c r="D10" s="123">
        <v>25595</v>
      </c>
      <c r="E10" s="124"/>
      <c r="F10" s="125">
        <v>22414</v>
      </c>
      <c r="G10" s="126"/>
      <c r="H10" s="127"/>
    </row>
    <row r="11" spans="1:8">
      <c r="A11" s="108" t="s">
        <v>514</v>
      </c>
      <c r="B11" s="113"/>
      <c r="C11" s="114"/>
      <c r="D11" s="115">
        <v>44396</v>
      </c>
      <c r="E11" s="116"/>
      <c r="F11" s="117">
        <v>47677</v>
      </c>
      <c r="G11" s="118"/>
      <c r="H11" s="119"/>
    </row>
    <row r="12" spans="1:8">
      <c r="A12" s="120"/>
      <c r="B12" s="121"/>
      <c r="C12" s="128"/>
      <c r="D12" s="123">
        <v>6014</v>
      </c>
      <c r="E12" s="124"/>
      <c r="F12" s="125">
        <v>23360</v>
      </c>
      <c r="G12" s="126"/>
      <c r="H12" s="127"/>
    </row>
    <row r="13" spans="1:8">
      <c r="A13" s="108"/>
      <c r="B13" s="113"/>
      <c r="C13" s="129"/>
      <c r="D13" s="130">
        <v>63764</v>
      </c>
      <c r="E13" s="131"/>
      <c r="F13" s="132">
        <v>40349</v>
      </c>
      <c r="G13" s="133"/>
      <c r="H13" s="119"/>
    </row>
    <row r="14" spans="1:8">
      <c r="A14" s="120"/>
      <c r="B14" s="121"/>
      <c r="C14" s="122"/>
      <c r="D14" s="123">
        <v>20328</v>
      </c>
      <c r="E14" s="124"/>
      <c r="F14" s="125">
        <v>22691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3.78</v>
      </c>
      <c r="C19" s="134">
        <f>ROUND(VALUE(SUBSTITUTE(実質収支比率等に係る経年分析!G$48,"▲","-")),2)</f>
        <v>4.18</v>
      </c>
      <c r="D19" s="134">
        <f>ROUND(VALUE(SUBSTITUTE(実質収支比率等に係る経年分析!H$48,"▲","-")),2)</f>
        <v>5.34</v>
      </c>
      <c r="E19" s="134">
        <f>ROUND(VALUE(SUBSTITUTE(実質収支比率等に係る経年分析!I$48,"▲","-")),2)</f>
        <v>4.49</v>
      </c>
      <c r="F19" s="134">
        <f>ROUND(VALUE(SUBSTITUTE(実質収支比率等に係る経年分析!J$48,"▲","-")),2)</f>
        <v>4.7</v>
      </c>
    </row>
    <row r="20" spans="1:11">
      <c r="A20" s="134" t="s">
        <v>43</v>
      </c>
      <c r="B20" s="134">
        <f>ROUND(VALUE(SUBSTITUTE(実質収支比率等に係る経年分析!F$47,"▲","-")),2)</f>
        <v>5.38</v>
      </c>
      <c r="C20" s="134">
        <f>ROUND(VALUE(SUBSTITUTE(実質収支比率等に係る経年分析!G$47,"▲","-")),2)</f>
        <v>8.1199999999999992</v>
      </c>
      <c r="D20" s="134">
        <f>ROUND(VALUE(SUBSTITUTE(実質収支比率等に係る経年分析!H$47,"▲","-")),2)</f>
        <v>8.17</v>
      </c>
      <c r="E20" s="134">
        <f>ROUND(VALUE(SUBSTITUTE(実質収支比率等に係る経年分析!I$47,"▲","-")),2)</f>
        <v>8.11</v>
      </c>
      <c r="F20" s="134">
        <f>ROUND(VALUE(SUBSTITUTE(実質収支比率等に係る経年分析!J$47,"▲","-")),2)</f>
        <v>9.66</v>
      </c>
    </row>
    <row r="21" spans="1:11">
      <c r="A21" s="134" t="s">
        <v>44</v>
      </c>
      <c r="B21" s="134">
        <f>IF(ISNUMBER(VALUE(SUBSTITUTE(実質収支比率等に係る経年分析!F$49,"▲","-"))),ROUND(VALUE(SUBSTITUTE(実質収支比率等に係る経年分析!F$49,"▲","-")),2),NA())</f>
        <v>1.41</v>
      </c>
      <c r="C21" s="134">
        <f>IF(ISNUMBER(VALUE(SUBSTITUTE(実質収支比率等に係る経年分析!G$49,"▲","-"))),ROUND(VALUE(SUBSTITUTE(実質収支比率等に係る経年分析!G$49,"▲","-")),2),NA())</f>
        <v>4.9400000000000004</v>
      </c>
      <c r="D21" s="134">
        <f>IF(ISNUMBER(VALUE(SUBSTITUTE(実質収支比率等に係る経年分析!H$49,"▲","-"))),ROUND(VALUE(SUBSTITUTE(実質収支比率等に係る経年分析!H$49,"▲","-")),2),NA())</f>
        <v>2.21</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2.56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母子寡婦福祉資金貸付事業特別会計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土地区画整理事業特別会計</v>
      </c>
      <c r="B31" s="135">
        <f>IF(ROUND(VALUE(SUBSTITUTE(連結実質赤字比率に係る赤字・黒字の構成分析!F$39,"▲", "-")), 2) &lt; 0, ABS(ROUND(VALUE(SUBSTITUTE(連結実質赤字比率に係る赤字・黒字の構成分析!F$39,"▲", "-")), 2)), NA())</f>
        <v>0.02</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4.1399999999999997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4.4400000000000004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4.6500000000000004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9.6300000000000008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13.18</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3.19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3.54</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5.22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6.88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7.78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6869</v>
      </c>
      <c r="E42" s="136"/>
      <c r="F42" s="136"/>
      <c r="G42" s="136">
        <f>'実質公債費比率（分子）の構造'!L$52</f>
        <v>7040</v>
      </c>
      <c r="H42" s="136"/>
      <c r="I42" s="136"/>
      <c r="J42" s="136">
        <f>'実質公債費比率（分子）の構造'!M$52</f>
        <v>7115</v>
      </c>
      <c r="K42" s="136"/>
      <c r="L42" s="136"/>
      <c r="M42" s="136">
        <f>'実質公債費比率（分子）の構造'!N$52</f>
        <v>6847</v>
      </c>
      <c r="N42" s="136"/>
      <c r="O42" s="136"/>
      <c r="P42" s="136">
        <f>'実質公債費比率（分子）の構造'!O$52</f>
        <v>7374</v>
      </c>
    </row>
    <row r="43" spans="1:16">
      <c r="A43" s="136" t="s">
        <v>52</v>
      </c>
      <c r="B43" s="136">
        <f>'実質公債費比率（分子）の構造'!K$51</f>
        <v>16</v>
      </c>
      <c r="C43" s="136"/>
      <c r="D43" s="136"/>
      <c r="E43" s="136">
        <f>'実質公債費比率（分子）の構造'!L$51</f>
        <v>22</v>
      </c>
      <c r="F43" s="136"/>
      <c r="G43" s="136"/>
      <c r="H43" s="136">
        <f>'実質公債費比率（分子）の構造'!M$51</f>
        <v>7</v>
      </c>
      <c r="I43" s="136"/>
      <c r="J43" s="136"/>
      <c r="K43" s="136">
        <f>'実質公債費比率（分子）の構造'!N$51</f>
        <v>9</v>
      </c>
      <c r="L43" s="136"/>
      <c r="M43" s="136"/>
      <c r="N43" s="136">
        <f>'実質公債費比率（分子）の構造'!O$51</f>
        <v>3</v>
      </c>
      <c r="O43" s="136"/>
      <c r="P43" s="136"/>
    </row>
    <row r="44" spans="1:16">
      <c r="A44" s="136" t="s">
        <v>53</v>
      </c>
      <c r="B44" s="136">
        <f>'実質公債費比率（分子）の構造'!K$50</f>
        <v>246</v>
      </c>
      <c r="C44" s="136"/>
      <c r="D44" s="136"/>
      <c r="E44" s="136">
        <f>'実質公債費比率（分子）の構造'!L$50</f>
        <v>271</v>
      </c>
      <c r="F44" s="136"/>
      <c r="G44" s="136"/>
      <c r="H44" s="136">
        <f>'実質公債費比率（分子）の構造'!M$50</f>
        <v>291</v>
      </c>
      <c r="I44" s="136"/>
      <c r="J44" s="136"/>
      <c r="K44" s="136">
        <f>'実質公債費比率（分子）の構造'!N$50</f>
        <v>295</v>
      </c>
      <c r="L44" s="136"/>
      <c r="M44" s="136"/>
      <c r="N44" s="136">
        <f>'実質公債費比率（分子）の構造'!O$50</f>
        <v>295</v>
      </c>
      <c r="O44" s="136"/>
      <c r="P44" s="136"/>
    </row>
    <row r="45" spans="1:16">
      <c r="A45" s="136" t="s">
        <v>54</v>
      </c>
      <c r="B45" s="136">
        <f>'実質公債費比率（分子）の構造'!K$49</f>
        <v>1182</v>
      </c>
      <c r="C45" s="136"/>
      <c r="D45" s="136"/>
      <c r="E45" s="136">
        <f>'実質公債費比率（分子）の構造'!L$49</f>
        <v>1371</v>
      </c>
      <c r="F45" s="136"/>
      <c r="G45" s="136"/>
      <c r="H45" s="136">
        <f>'実質公債費比率（分子）の構造'!M$49</f>
        <v>1059</v>
      </c>
      <c r="I45" s="136"/>
      <c r="J45" s="136"/>
      <c r="K45" s="136">
        <f>'実質公債費比率（分子）の構造'!N$49</f>
        <v>1136</v>
      </c>
      <c r="L45" s="136"/>
      <c r="M45" s="136"/>
      <c r="N45" s="136">
        <f>'実質公債費比率（分子）の構造'!O$49</f>
        <v>1029</v>
      </c>
      <c r="O45" s="136"/>
      <c r="P45" s="136"/>
    </row>
    <row r="46" spans="1:16">
      <c r="A46" s="136" t="s">
        <v>55</v>
      </c>
      <c r="B46" s="136">
        <f>'実質公債費比率（分子）の構造'!K$48</f>
        <v>382</v>
      </c>
      <c r="C46" s="136"/>
      <c r="D46" s="136"/>
      <c r="E46" s="136">
        <f>'実質公債費比率（分子）の構造'!L$48</f>
        <v>803</v>
      </c>
      <c r="F46" s="136"/>
      <c r="G46" s="136"/>
      <c r="H46" s="136">
        <f>'実質公債費比率（分子）の構造'!M$48</f>
        <v>755</v>
      </c>
      <c r="I46" s="136"/>
      <c r="J46" s="136"/>
      <c r="K46" s="136">
        <f>'実質公債費比率（分子）の構造'!N$48</f>
        <v>849</v>
      </c>
      <c r="L46" s="136"/>
      <c r="M46" s="136"/>
      <c r="N46" s="136">
        <f>'実質公債費比率（分子）の構造'!O$48</f>
        <v>829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12390</v>
      </c>
      <c r="C49" s="136"/>
      <c r="D49" s="136"/>
      <c r="E49" s="136">
        <f>'実質公債費比率（分子）の構造'!L$45</f>
        <v>12261</v>
      </c>
      <c r="F49" s="136"/>
      <c r="G49" s="136"/>
      <c r="H49" s="136">
        <f>'実質公債費比率（分子）の構造'!M$45</f>
        <v>12521</v>
      </c>
      <c r="I49" s="136"/>
      <c r="J49" s="136"/>
      <c r="K49" s="136">
        <f>'実質公債費比率（分子）の構造'!N$45</f>
        <v>12745</v>
      </c>
      <c r="L49" s="136"/>
      <c r="M49" s="136"/>
      <c r="N49" s="136">
        <f>'実質公債費比率（分子）の構造'!O$45</f>
        <v>13142</v>
      </c>
      <c r="O49" s="136"/>
      <c r="P49" s="136"/>
    </row>
    <row r="50" spans="1:16">
      <c r="A50" s="136" t="s">
        <v>59</v>
      </c>
      <c r="B50" s="136" t="e">
        <f>NA()</f>
        <v>#N/A</v>
      </c>
      <c r="C50" s="136">
        <f>IF(ISNUMBER('実質公債費比率（分子）の構造'!K$53),'実質公債費比率（分子）の構造'!K$53,NA())</f>
        <v>7347</v>
      </c>
      <c r="D50" s="136" t="e">
        <f>NA()</f>
        <v>#N/A</v>
      </c>
      <c r="E50" s="136" t="e">
        <f>NA()</f>
        <v>#N/A</v>
      </c>
      <c r="F50" s="136">
        <f>IF(ISNUMBER('実質公債費比率（分子）の構造'!L$53),'実質公債費比率（分子）の構造'!L$53,NA())</f>
        <v>7688</v>
      </c>
      <c r="G50" s="136" t="e">
        <f>NA()</f>
        <v>#N/A</v>
      </c>
      <c r="H50" s="136" t="e">
        <f>NA()</f>
        <v>#N/A</v>
      </c>
      <c r="I50" s="136">
        <f>IF(ISNUMBER('実質公債費比率（分子）の構造'!M$53),'実質公債費比率（分子）の構造'!M$53,NA())</f>
        <v>7518</v>
      </c>
      <c r="J50" s="136" t="e">
        <f>NA()</f>
        <v>#N/A</v>
      </c>
      <c r="K50" s="136" t="e">
        <f>NA()</f>
        <v>#N/A</v>
      </c>
      <c r="L50" s="136">
        <f>IF(ISNUMBER('実質公債費比率（分子）の構造'!N$53),'実質公債費比率（分子）の構造'!N$53,NA())</f>
        <v>8187</v>
      </c>
      <c r="M50" s="136" t="e">
        <f>NA()</f>
        <v>#N/A</v>
      </c>
      <c r="N50" s="136" t="e">
        <f>NA()</f>
        <v>#N/A</v>
      </c>
      <c r="O50" s="136">
        <f>IF(ISNUMBER('実質公債費比率（分子）の構造'!O$53),'実質公債費比率（分子）の構造'!O$53,NA())</f>
        <v>7924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63588</v>
      </c>
      <c r="E56" s="135"/>
      <c r="F56" s="135"/>
      <c r="G56" s="135">
        <f>'将来負担比率（分子）の構造'!J$51</f>
        <v>65755</v>
      </c>
      <c r="H56" s="135"/>
      <c r="I56" s="135"/>
      <c r="J56" s="135">
        <f>'将来負担比率（分子）の構造'!K$51</f>
        <v>67239</v>
      </c>
      <c r="K56" s="135"/>
      <c r="L56" s="135"/>
      <c r="M56" s="135">
        <f>'将来負担比率（分子）の構造'!L$51</f>
        <v>69463</v>
      </c>
      <c r="N56" s="135"/>
      <c r="O56" s="135"/>
      <c r="P56" s="135">
        <f>'将来負担比率（分子）の構造'!M$51</f>
        <v>72035</v>
      </c>
    </row>
    <row r="57" spans="1:16">
      <c r="A57" s="135" t="s">
        <v>35</v>
      </c>
      <c r="B57" s="135"/>
      <c r="C57" s="135"/>
      <c r="D57" s="135">
        <f>'将来負担比率（分子）の構造'!I$50</f>
        <v>19848</v>
      </c>
      <c r="E57" s="135"/>
      <c r="F57" s="135"/>
      <c r="G57" s="135">
        <f>'将来負担比率（分子）の構造'!J$50</f>
        <v>18774</v>
      </c>
      <c r="H57" s="135"/>
      <c r="I57" s="135"/>
      <c r="J57" s="135">
        <f>'将来負担比率（分子）の構造'!K$50</f>
        <v>18484</v>
      </c>
      <c r="K57" s="135"/>
      <c r="L57" s="135"/>
      <c r="M57" s="135">
        <f>'将来負担比率（分子）の構造'!L$50</f>
        <v>19579</v>
      </c>
      <c r="N57" s="135"/>
      <c r="O57" s="135"/>
      <c r="P57" s="135">
        <f>'将来負担比率（分子）の構造'!M$50</f>
        <v>19613</v>
      </c>
    </row>
    <row r="58" spans="1:16">
      <c r="A58" s="135" t="s">
        <v>34</v>
      </c>
      <c r="B58" s="135"/>
      <c r="C58" s="135"/>
      <c r="D58" s="135">
        <f>'将来負担比率（分子）の構造'!I$49</f>
        <v>12496</v>
      </c>
      <c r="E58" s="135"/>
      <c r="F58" s="135"/>
      <c r="G58" s="135">
        <f>'将来負担比率（分子）の構造'!J$49</f>
        <v>16249</v>
      </c>
      <c r="H58" s="135"/>
      <c r="I58" s="135"/>
      <c r="J58" s="135">
        <f>'将来負担比率（分子）の構造'!K$49</f>
        <v>16170</v>
      </c>
      <c r="K58" s="135"/>
      <c r="L58" s="135"/>
      <c r="M58" s="135">
        <f>'将来負担比率（分子）の構造'!L$49</f>
        <v>15362</v>
      </c>
      <c r="N58" s="135"/>
      <c r="O58" s="135"/>
      <c r="P58" s="135">
        <f>'将来負担比率（分子）の構造'!M$49</f>
        <v>18819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44</v>
      </c>
      <c r="C61" s="135"/>
      <c r="D61" s="135"/>
      <c r="E61" s="135">
        <f>'将来負担比率（分子）の構造'!J$46</f>
        <v>37</v>
      </c>
      <c r="F61" s="135"/>
      <c r="G61" s="135"/>
      <c r="H61" s="135">
        <f>'将来負担比率（分子）の構造'!K$46</f>
        <v>32</v>
      </c>
      <c r="I61" s="135"/>
      <c r="J61" s="135"/>
      <c r="K61" s="135">
        <f>'将来負担比率（分子）の構造'!L$46</f>
        <v>12</v>
      </c>
      <c r="L61" s="135"/>
      <c r="M61" s="135"/>
      <c r="N61" s="135">
        <f>'将来負担比率（分子）の構造'!M$46</f>
        <v>18</v>
      </c>
      <c r="O61" s="135"/>
      <c r="P61" s="135"/>
    </row>
    <row r="62" spans="1:16">
      <c r="A62" s="135" t="s">
        <v>29</v>
      </c>
      <c r="B62" s="135">
        <f>'将来負担比率（分子）の構造'!I$45</f>
        <v>17986</v>
      </c>
      <c r="C62" s="135"/>
      <c r="D62" s="135"/>
      <c r="E62" s="135">
        <f>'将来負担比率（分子）の構造'!J$45</f>
        <v>17387</v>
      </c>
      <c r="F62" s="135"/>
      <c r="G62" s="135"/>
      <c r="H62" s="135">
        <f>'将来負担比率（分子）の構造'!K$45</f>
        <v>16628</v>
      </c>
      <c r="I62" s="135"/>
      <c r="J62" s="135"/>
      <c r="K62" s="135">
        <f>'将来負担比率（分子）の構造'!L$45</f>
        <v>14747</v>
      </c>
      <c r="L62" s="135"/>
      <c r="M62" s="135"/>
      <c r="N62" s="135">
        <f>'将来負担比率（分子）の構造'!M$45</f>
        <v>15800</v>
      </c>
      <c r="O62" s="135"/>
      <c r="P62" s="135"/>
    </row>
    <row r="63" spans="1:16">
      <c r="A63" s="135" t="s">
        <v>28</v>
      </c>
      <c r="B63" s="135">
        <f>'将来負担比率（分子）の構造'!I$44</f>
        <v>13106</v>
      </c>
      <c r="C63" s="135"/>
      <c r="D63" s="135"/>
      <c r="E63" s="135">
        <f>'将来負担比率（分子）の構造'!J$44</f>
        <v>12127</v>
      </c>
      <c r="F63" s="135"/>
      <c r="G63" s="135"/>
      <c r="H63" s="135">
        <f>'将来負担比率（分子）の構造'!K$44</f>
        <v>11227</v>
      </c>
      <c r="I63" s="135"/>
      <c r="J63" s="135"/>
      <c r="K63" s="135">
        <f>'将来負担比率（分子）の構造'!L$44</f>
        <v>10821</v>
      </c>
      <c r="L63" s="135"/>
      <c r="M63" s="135"/>
      <c r="N63" s="135">
        <f>'将来負担比率（分子）の構造'!M$44</f>
        <v>9987</v>
      </c>
      <c r="O63" s="135"/>
      <c r="P63" s="135"/>
    </row>
    <row r="64" spans="1:16">
      <c r="A64" s="135" t="s">
        <v>27</v>
      </c>
      <c r="B64" s="135">
        <f>'将来負担比率（分子）の構造'!I$43</f>
        <v>3643</v>
      </c>
      <c r="C64" s="135"/>
      <c r="D64" s="135"/>
      <c r="E64" s="135">
        <f>'将来負担比率（分子）の構造'!J$43</f>
        <v>3653</v>
      </c>
      <c r="F64" s="135"/>
      <c r="G64" s="135"/>
      <c r="H64" s="135">
        <f>'将来負担比率（分子）の構造'!K$43</f>
        <v>6298</v>
      </c>
      <c r="I64" s="135"/>
      <c r="J64" s="135"/>
      <c r="K64" s="135">
        <f>'将来負担比率（分子）の構造'!L$43</f>
        <v>8556</v>
      </c>
      <c r="L64" s="135"/>
      <c r="M64" s="135"/>
      <c r="N64" s="135">
        <f>'将来負担比率（分子）の構造'!M$43</f>
        <v>8643</v>
      </c>
      <c r="O64" s="135"/>
      <c r="P64" s="135"/>
    </row>
    <row r="65" spans="1:16">
      <c r="A65" s="135" t="s">
        <v>26</v>
      </c>
      <c r="B65" s="135">
        <f>'将来負担比率（分子）の構造'!I$42</f>
        <v>5591</v>
      </c>
      <c r="C65" s="135"/>
      <c r="D65" s="135"/>
      <c r="E65" s="135">
        <f>'将来負担比率（分子）の構造'!J$42</f>
        <v>2885</v>
      </c>
      <c r="F65" s="135"/>
      <c r="G65" s="135"/>
      <c r="H65" s="135">
        <f>'将来負担比率（分子）の構造'!K$42</f>
        <v>2664</v>
      </c>
      <c r="I65" s="135"/>
      <c r="J65" s="135"/>
      <c r="K65" s="135">
        <f>'将来負担比率（分子）の構造'!L$42</f>
        <v>2435</v>
      </c>
      <c r="L65" s="135"/>
      <c r="M65" s="135"/>
      <c r="N65" s="135">
        <f>'将来負担比率（分子）の構造'!M$42</f>
        <v>2200</v>
      </c>
      <c r="O65" s="135"/>
      <c r="P65" s="135"/>
    </row>
    <row r="66" spans="1:16">
      <c r="A66" s="135" t="s">
        <v>25</v>
      </c>
      <c r="B66" s="135">
        <f>'将来負担比率（分子）の構造'!I$41</f>
        <v>129100</v>
      </c>
      <c r="C66" s="135"/>
      <c r="D66" s="135"/>
      <c r="E66" s="135">
        <f>'将来負担比率（分子）の構造'!J$41</f>
        <v>136366</v>
      </c>
      <c r="F66" s="135"/>
      <c r="G66" s="135"/>
      <c r="H66" s="135">
        <f>'将来負担比率（分子）の構造'!K$41</f>
        <v>137392</v>
      </c>
      <c r="I66" s="135"/>
      <c r="J66" s="135"/>
      <c r="K66" s="135">
        <f>'将来負担比率（分子）の構造'!L$41</f>
        <v>140332</v>
      </c>
      <c r="L66" s="135"/>
      <c r="M66" s="135"/>
      <c r="N66" s="135">
        <f>'将来負担比率（分子）の構造'!M$41</f>
        <v>138835</v>
      </c>
      <c r="O66" s="135"/>
      <c r="P66" s="135"/>
    </row>
    <row r="67" spans="1:16">
      <c r="A67" s="135" t="s">
        <v>63</v>
      </c>
      <c r="B67" s="135" t="e">
        <f>NA()</f>
        <v>#N/A</v>
      </c>
      <c r="C67" s="135">
        <f>IF(ISNUMBER('将来負担比率（分子）の構造'!I$52), IF('将来負担比率（分子）の構造'!I$52 &lt; 0, 0, '将来負担比率（分子）の構造'!I$52), NA())</f>
        <v>73538</v>
      </c>
      <c r="D67" s="135" t="e">
        <f>NA()</f>
        <v>#N/A</v>
      </c>
      <c r="E67" s="135" t="e">
        <f>NA()</f>
        <v>#N/A</v>
      </c>
      <c r="F67" s="135">
        <f>IF(ISNUMBER('将来負担比率（分子）の構造'!J$52), IF('将来負担比率（分子）の構造'!J$52 &lt; 0, 0, '将来負担比率（分子）の構造'!J$52), NA())</f>
        <v>71676</v>
      </c>
      <c r="G67" s="135" t="e">
        <f>NA()</f>
        <v>#N/A</v>
      </c>
      <c r="H67" s="135" t="e">
        <f>NA()</f>
        <v>#N/A</v>
      </c>
      <c r="I67" s="135">
        <f>IF(ISNUMBER('将来負担比率（分子）の構造'!K$52), IF('将来負担比率（分子）の構造'!K$52 &lt; 0, 0, '将来負担比率（分子）の構造'!K$52), NA())</f>
        <v>72349</v>
      </c>
      <c r="J67" s="135" t="e">
        <f>NA()</f>
        <v>#N/A</v>
      </c>
      <c r="K67" s="135" t="e">
        <f>NA()</f>
        <v>#N/A</v>
      </c>
      <c r="L67" s="135">
        <f>IF(ISNUMBER('将来負担比率（分子）の構造'!L$52), IF('将来負担比率（分子）の構造'!L$52 &lt; 0, 0, '将来負担比率（分子）の構造'!L$52), NA())</f>
        <v>72501</v>
      </c>
      <c r="M67" s="135" t="e">
        <f>NA()</f>
        <v>#N/A</v>
      </c>
      <c r="N67" s="135" t="e">
        <f>NA()</f>
        <v>#N/A</v>
      </c>
      <c r="O67" s="135">
        <f>IF(ISNUMBER('将来負担比率（分子）の構造'!M$52), IF('将来負担比率（分子）の構造'!M$52 &lt; 0, 0, '将来負担比率（分子）の構造'!M$52), NA())</f>
        <v>65016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43011297</v>
      </c>
      <c r="S5" s="581"/>
      <c r="T5" s="581"/>
      <c r="U5" s="581"/>
      <c r="V5" s="581"/>
      <c r="W5" s="581"/>
      <c r="X5" s="581"/>
      <c r="Y5" s="582"/>
      <c r="Z5" s="583">
        <v>33.200000000000003</v>
      </c>
      <c r="AA5" s="583"/>
      <c r="AB5" s="583"/>
      <c r="AC5" s="583"/>
      <c r="AD5" s="584">
        <v>43011297</v>
      </c>
      <c r="AE5" s="584"/>
      <c r="AF5" s="584"/>
      <c r="AG5" s="584"/>
      <c r="AH5" s="584"/>
      <c r="AI5" s="584"/>
      <c r="AJ5" s="584"/>
      <c r="AK5" s="584"/>
      <c r="AL5" s="585">
        <v>71.099999999999994</v>
      </c>
      <c r="AM5" s="586"/>
      <c r="AN5" s="586"/>
      <c r="AO5" s="587"/>
      <c r="AP5" s="577" t="s">
        <v>208</v>
      </c>
      <c r="AQ5" s="578"/>
      <c r="AR5" s="578"/>
      <c r="AS5" s="578"/>
      <c r="AT5" s="578"/>
      <c r="AU5" s="578"/>
      <c r="AV5" s="578"/>
      <c r="AW5" s="578"/>
      <c r="AX5" s="578"/>
      <c r="AY5" s="578"/>
      <c r="AZ5" s="578"/>
      <c r="BA5" s="578"/>
      <c r="BB5" s="578"/>
      <c r="BC5" s="578"/>
      <c r="BD5" s="578"/>
      <c r="BE5" s="578"/>
      <c r="BF5" s="579"/>
      <c r="BG5" s="591">
        <v>42091647</v>
      </c>
      <c r="BH5" s="592"/>
      <c r="BI5" s="592"/>
      <c r="BJ5" s="592"/>
      <c r="BK5" s="592"/>
      <c r="BL5" s="592"/>
      <c r="BM5" s="592"/>
      <c r="BN5" s="593"/>
      <c r="BO5" s="594">
        <v>97.9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683816</v>
      </c>
      <c r="S6" s="592"/>
      <c r="T6" s="592"/>
      <c r="U6" s="592"/>
      <c r="V6" s="592"/>
      <c r="W6" s="592"/>
      <c r="X6" s="592"/>
      <c r="Y6" s="593"/>
      <c r="Z6" s="594">
        <v>0.5</v>
      </c>
      <c r="AA6" s="594"/>
      <c r="AB6" s="594"/>
      <c r="AC6" s="594"/>
      <c r="AD6" s="595">
        <v>683816</v>
      </c>
      <c r="AE6" s="595"/>
      <c r="AF6" s="595"/>
      <c r="AG6" s="595"/>
      <c r="AH6" s="595"/>
      <c r="AI6" s="595"/>
      <c r="AJ6" s="595"/>
      <c r="AK6" s="595"/>
      <c r="AL6" s="596">
        <v>1.1000000000000001</v>
      </c>
      <c r="AM6" s="597"/>
      <c r="AN6" s="597"/>
      <c r="AO6" s="598"/>
      <c r="AP6" s="588" t="s">
        <v>214</v>
      </c>
      <c r="AQ6" s="589"/>
      <c r="AR6" s="589"/>
      <c r="AS6" s="589"/>
      <c r="AT6" s="589"/>
      <c r="AU6" s="589"/>
      <c r="AV6" s="589"/>
      <c r="AW6" s="589"/>
      <c r="AX6" s="589"/>
      <c r="AY6" s="589"/>
      <c r="AZ6" s="589"/>
      <c r="BA6" s="589"/>
      <c r="BB6" s="589"/>
      <c r="BC6" s="589"/>
      <c r="BD6" s="589"/>
      <c r="BE6" s="589"/>
      <c r="BF6" s="590"/>
      <c r="BG6" s="591">
        <v>42091647</v>
      </c>
      <c r="BH6" s="592"/>
      <c r="BI6" s="592"/>
      <c r="BJ6" s="592"/>
      <c r="BK6" s="592"/>
      <c r="BL6" s="592"/>
      <c r="BM6" s="592"/>
      <c r="BN6" s="593"/>
      <c r="BO6" s="594">
        <v>97.9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778452</v>
      </c>
      <c r="CS6" s="592"/>
      <c r="CT6" s="592"/>
      <c r="CU6" s="592"/>
      <c r="CV6" s="592"/>
      <c r="CW6" s="592"/>
      <c r="CX6" s="592"/>
      <c r="CY6" s="593"/>
      <c r="CZ6" s="594">
        <v>0.6</v>
      </c>
      <c r="DA6" s="594"/>
      <c r="DB6" s="594"/>
      <c r="DC6" s="594"/>
      <c r="DD6" s="600">
        <v>84</v>
      </c>
      <c r="DE6" s="592"/>
      <c r="DF6" s="592"/>
      <c r="DG6" s="592"/>
      <c r="DH6" s="592"/>
      <c r="DI6" s="592"/>
      <c r="DJ6" s="592"/>
      <c r="DK6" s="592"/>
      <c r="DL6" s="592"/>
      <c r="DM6" s="592"/>
      <c r="DN6" s="592"/>
      <c r="DO6" s="592"/>
      <c r="DP6" s="593"/>
      <c r="DQ6" s="600">
        <v>772898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83454</v>
      </c>
      <c r="S7" s="592"/>
      <c r="T7" s="592"/>
      <c r="U7" s="592"/>
      <c r="V7" s="592"/>
      <c r="W7" s="592"/>
      <c r="X7" s="592"/>
      <c r="Y7" s="593"/>
      <c r="Z7" s="594">
        <v>0.1</v>
      </c>
      <c r="AA7" s="594"/>
      <c r="AB7" s="594"/>
      <c r="AC7" s="594"/>
      <c r="AD7" s="595">
        <v>83454</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17921882</v>
      </c>
      <c r="BH7" s="592"/>
      <c r="BI7" s="592"/>
      <c r="BJ7" s="592"/>
      <c r="BK7" s="592"/>
      <c r="BL7" s="592"/>
      <c r="BM7" s="592"/>
      <c r="BN7" s="593"/>
      <c r="BO7" s="594">
        <v>41.7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11195394</v>
      </c>
      <c r="CS7" s="592"/>
      <c r="CT7" s="592"/>
      <c r="CU7" s="592"/>
      <c r="CV7" s="592"/>
      <c r="CW7" s="592"/>
      <c r="CX7" s="592"/>
      <c r="CY7" s="593"/>
      <c r="CZ7" s="594">
        <v>8.9</v>
      </c>
      <c r="DA7" s="594"/>
      <c r="DB7" s="594"/>
      <c r="DC7" s="594"/>
      <c r="DD7" s="600">
        <v>166789</v>
      </c>
      <c r="DE7" s="592"/>
      <c r="DF7" s="592"/>
      <c r="DG7" s="592"/>
      <c r="DH7" s="592"/>
      <c r="DI7" s="592"/>
      <c r="DJ7" s="592"/>
      <c r="DK7" s="592"/>
      <c r="DL7" s="592"/>
      <c r="DM7" s="592"/>
      <c r="DN7" s="592"/>
      <c r="DO7" s="592"/>
      <c r="DP7" s="593"/>
      <c r="DQ7" s="600">
        <v>8594320</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59388</v>
      </c>
      <c r="S8" s="592"/>
      <c r="T8" s="592"/>
      <c r="U8" s="592"/>
      <c r="V8" s="592"/>
      <c r="W8" s="592"/>
      <c r="X8" s="592"/>
      <c r="Y8" s="593"/>
      <c r="Z8" s="594">
        <v>0</v>
      </c>
      <c r="AA8" s="594"/>
      <c r="AB8" s="594"/>
      <c r="AC8" s="594"/>
      <c r="AD8" s="595">
        <v>59388</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374645</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60565914</v>
      </c>
      <c r="CS8" s="592"/>
      <c r="CT8" s="592"/>
      <c r="CU8" s="592"/>
      <c r="CV8" s="592"/>
      <c r="CW8" s="592"/>
      <c r="CX8" s="592"/>
      <c r="CY8" s="593"/>
      <c r="CZ8" s="594">
        <v>48.1</v>
      </c>
      <c r="DA8" s="594"/>
      <c r="DB8" s="594"/>
      <c r="DC8" s="594"/>
      <c r="DD8" s="600">
        <v>600891</v>
      </c>
      <c r="DE8" s="592"/>
      <c r="DF8" s="592"/>
      <c r="DG8" s="592"/>
      <c r="DH8" s="592"/>
      <c r="DI8" s="592"/>
      <c r="DJ8" s="592"/>
      <c r="DK8" s="592"/>
      <c r="DL8" s="592"/>
      <c r="DM8" s="592"/>
      <c r="DN8" s="592"/>
      <c r="DO8" s="592"/>
      <c r="DP8" s="593"/>
      <c r="DQ8" s="600">
        <v>25858726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97417</v>
      </c>
      <c r="S9" s="592"/>
      <c r="T9" s="592"/>
      <c r="U9" s="592"/>
      <c r="V9" s="592"/>
      <c r="W9" s="592"/>
      <c r="X9" s="592"/>
      <c r="Y9" s="593"/>
      <c r="Z9" s="594">
        <v>0.1</v>
      </c>
      <c r="AA9" s="594"/>
      <c r="AB9" s="594"/>
      <c r="AC9" s="594"/>
      <c r="AD9" s="595">
        <v>97417</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12775611</v>
      </c>
      <c r="BH9" s="592"/>
      <c r="BI9" s="592"/>
      <c r="BJ9" s="592"/>
      <c r="BK9" s="592"/>
      <c r="BL9" s="592"/>
      <c r="BM9" s="592"/>
      <c r="BN9" s="593"/>
      <c r="BO9" s="594">
        <v>29.7</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8434003</v>
      </c>
      <c r="CS9" s="592"/>
      <c r="CT9" s="592"/>
      <c r="CU9" s="592"/>
      <c r="CV9" s="592"/>
      <c r="CW9" s="592"/>
      <c r="CX9" s="592"/>
      <c r="CY9" s="593"/>
      <c r="CZ9" s="594">
        <v>6.7</v>
      </c>
      <c r="DA9" s="594"/>
      <c r="DB9" s="594"/>
      <c r="DC9" s="594"/>
      <c r="DD9" s="600">
        <v>601097</v>
      </c>
      <c r="DE9" s="592"/>
      <c r="DF9" s="592"/>
      <c r="DG9" s="592"/>
      <c r="DH9" s="592"/>
      <c r="DI9" s="592"/>
      <c r="DJ9" s="592"/>
      <c r="DK9" s="592"/>
      <c r="DL9" s="592"/>
      <c r="DM9" s="592"/>
      <c r="DN9" s="592"/>
      <c r="DO9" s="592"/>
      <c r="DP9" s="593"/>
      <c r="DQ9" s="600">
        <v>6777445</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2810648</v>
      </c>
      <c r="S10" s="592"/>
      <c r="T10" s="592"/>
      <c r="U10" s="592"/>
      <c r="V10" s="592"/>
      <c r="W10" s="592"/>
      <c r="X10" s="592"/>
      <c r="Y10" s="593"/>
      <c r="Z10" s="594">
        <v>2.2000000000000002</v>
      </c>
      <c r="AA10" s="594"/>
      <c r="AB10" s="594"/>
      <c r="AC10" s="594"/>
      <c r="AD10" s="595">
        <v>2810648</v>
      </c>
      <c r="AE10" s="595"/>
      <c r="AF10" s="595"/>
      <c r="AG10" s="595"/>
      <c r="AH10" s="595"/>
      <c r="AI10" s="595"/>
      <c r="AJ10" s="595"/>
      <c r="AK10" s="595"/>
      <c r="AL10" s="596">
        <v>4.5999999999999996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1024480</v>
      </c>
      <c r="BH10" s="592"/>
      <c r="BI10" s="592"/>
      <c r="BJ10" s="592"/>
      <c r="BK10" s="592"/>
      <c r="BL10" s="592"/>
      <c r="BM10" s="592"/>
      <c r="BN10" s="593"/>
      <c r="BO10" s="594">
        <v>2.4</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779084</v>
      </c>
      <c r="CS10" s="592"/>
      <c r="CT10" s="592"/>
      <c r="CU10" s="592"/>
      <c r="CV10" s="592"/>
      <c r="CW10" s="592"/>
      <c r="CX10" s="592"/>
      <c r="CY10" s="593"/>
      <c r="CZ10" s="594">
        <v>0.6</v>
      </c>
      <c r="DA10" s="594"/>
      <c r="DB10" s="594"/>
      <c r="DC10" s="594"/>
      <c r="DD10" s="600" t="s">
        <v>111</v>
      </c>
      <c r="DE10" s="592"/>
      <c r="DF10" s="592"/>
      <c r="DG10" s="592"/>
      <c r="DH10" s="592"/>
      <c r="DI10" s="592"/>
      <c r="DJ10" s="592"/>
      <c r="DK10" s="592"/>
      <c r="DL10" s="592"/>
      <c r="DM10" s="592"/>
      <c r="DN10" s="592"/>
      <c r="DO10" s="592"/>
      <c r="DP10" s="593"/>
      <c r="DQ10" s="600">
        <v>40173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3747146</v>
      </c>
      <c r="BH11" s="592"/>
      <c r="BI11" s="592"/>
      <c r="BJ11" s="592"/>
      <c r="BK11" s="592"/>
      <c r="BL11" s="592"/>
      <c r="BM11" s="592"/>
      <c r="BN11" s="593"/>
      <c r="BO11" s="594">
        <v>8.6999999999999993</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129003</v>
      </c>
      <c r="CS11" s="592"/>
      <c r="CT11" s="592"/>
      <c r="CU11" s="592"/>
      <c r="CV11" s="592"/>
      <c r="CW11" s="592"/>
      <c r="CX11" s="592"/>
      <c r="CY11" s="593"/>
      <c r="CZ11" s="594">
        <v>0.1</v>
      </c>
      <c r="DA11" s="594"/>
      <c r="DB11" s="594"/>
      <c r="DC11" s="594"/>
      <c r="DD11" s="600" t="s">
        <v>111</v>
      </c>
      <c r="DE11" s="592"/>
      <c r="DF11" s="592"/>
      <c r="DG11" s="592"/>
      <c r="DH11" s="592"/>
      <c r="DI11" s="592"/>
      <c r="DJ11" s="592"/>
      <c r="DK11" s="592"/>
      <c r="DL11" s="592"/>
      <c r="DM11" s="592"/>
      <c r="DN11" s="592"/>
      <c r="DO11" s="592"/>
      <c r="DP11" s="593"/>
      <c r="DQ11" s="600">
        <v>68708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20382901</v>
      </c>
      <c r="BH12" s="592"/>
      <c r="BI12" s="592"/>
      <c r="BJ12" s="592"/>
      <c r="BK12" s="592"/>
      <c r="BL12" s="592"/>
      <c r="BM12" s="592"/>
      <c r="BN12" s="593"/>
      <c r="BO12" s="594">
        <v>47.4</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2381340</v>
      </c>
      <c r="CS12" s="592"/>
      <c r="CT12" s="592"/>
      <c r="CU12" s="592"/>
      <c r="CV12" s="592"/>
      <c r="CW12" s="592"/>
      <c r="CX12" s="592"/>
      <c r="CY12" s="593"/>
      <c r="CZ12" s="594">
        <v>1.9</v>
      </c>
      <c r="DA12" s="594"/>
      <c r="DB12" s="594"/>
      <c r="DC12" s="594"/>
      <c r="DD12" s="600">
        <v>800730</v>
      </c>
      <c r="DE12" s="592"/>
      <c r="DF12" s="592"/>
      <c r="DG12" s="592"/>
      <c r="DH12" s="592"/>
      <c r="DI12" s="592"/>
      <c r="DJ12" s="592"/>
      <c r="DK12" s="592"/>
      <c r="DL12" s="592"/>
      <c r="DM12" s="592"/>
      <c r="DN12" s="592"/>
      <c r="DO12" s="592"/>
      <c r="DP12" s="593"/>
      <c r="DQ12" s="600">
        <v>686954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101308</v>
      </c>
      <c r="S13" s="592"/>
      <c r="T13" s="592"/>
      <c r="U13" s="592"/>
      <c r="V13" s="592"/>
      <c r="W13" s="592"/>
      <c r="X13" s="592"/>
      <c r="Y13" s="593"/>
      <c r="Z13" s="594">
        <v>0.1</v>
      </c>
      <c r="AA13" s="594"/>
      <c r="AB13" s="594"/>
      <c r="AC13" s="594"/>
      <c r="AD13" s="595">
        <v>101308</v>
      </c>
      <c r="AE13" s="595"/>
      <c r="AF13" s="595"/>
      <c r="AG13" s="595"/>
      <c r="AH13" s="595"/>
      <c r="AI13" s="595"/>
      <c r="AJ13" s="595"/>
      <c r="AK13" s="595"/>
      <c r="AL13" s="596">
        <v>0.2</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19987420</v>
      </c>
      <c r="BH13" s="592"/>
      <c r="BI13" s="592"/>
      <c r="BJ13" s="592"/>
      <c r="BK13" s="592"/>
      <c r="BL13" s="592"/>
      <c r="BM13" s="592"/>
      <c r="BN13" s="593"/>
      <c r="BO13" s="594">
        <v>46.5</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13730810</v>
      </c>
      <c r="CS13" s="592"/>
      <c r="CT13" s="592"/>
      <c r="CU13" s="592"/>
      <c r="CV13" s="592"/>
      <c r="CW13" s="592"/>
      <c r="CX13" s="592"/>
      <c r="CY13" s="593"/>
      <c r="CZ13" s="594">
        <v>10.9</v>
      </c>
      <c r="DA13" s="594"/>
      <c r="DB13" s="594"/>
      <c r="DC13" s="594"/>
      <c r="DD13" s="600">
        <v>7858826</v>
      </c>
      <c r="DE13" s="592"/>
      <c r="DF13" s="592"/>
      <c r="DG13" s="592"/>
      <c r="DH13" s="592"/>
      <c r="DI13" s="592"/>
      <c r="DJ13" s="592"/>
      <c r="DK13" s="592"/>
      <c r="DL13" s="592"/>
      <c r="DM13" s="592"/>
      <c r="DN13" s="592"/>
      <c r="DO13" s="592"/>
      <c r="DP13" s="593"/>
      <c r="DQ13" s="600">
        <v>4848563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519892</v>
      </c>
      <c r="BH14" s="592"/>
      <c r="BI14" s="592"/>
      <c r="BJ14" s="592"/>
      <c r="BK14" s="592"/>
      <c r="BL14" s="592"/>
      <c r="BM14" s="592"/>
      <c r="BN14" s="593"/>
      <c r="BO14" s="594">
        <v>1.2</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2756788</v>
      </c>
      <c r="CS14" s="592"/>
      <c r="CT14" s="592"/>
      <c r="CU14" s="592"/>
      <c r="CV14" s="592"/>
      <c r="CW14" s="592"/>
      <c r="CX14" s="592"/>
      <c r="CY14" s="593"/>
      <c r="CZ14" s="594">
        <v>2.2000000000000002</v>
      </c>
      <c r="DA14" s="594"/>
      <c r="DB14" s="594"/>
      <c r="DC14" s="594"/>
      <c r="DD14" s="600">
        <v>500086</v>
      </c>
      <c r="DE14" s="592"/>
      <c r="DF14" s="592"/>
      <c r="DG14" s="592"/>
      <c r="DH14" s="592"/>
      <c r="DI14" s="592"/>
      <c r="DJ14" s="592"/>
      <c r="DK14" s="592"/>
      <c r="DL14" s="592"/>
      <c r="DM14" s="592"/>
      <c r="DN14" s="592"/>
      <c r="DO14" s="592"/>
      <c r="DP14" s="593"/>
      <c r="DQ14" s="600">
        <v>2325243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68786</v>
      </c>
      <c r="S15" s="592"/>
      <c r="T15" s="592"/>
      <c r="U15" s="592"/>
      <c r="V15" s="592"/>
      <c r="W15" s="592"/>
      <c r="X15" s="592"/>
      <c r="Y15" s="593"/>
      <c r="Z15" s="594">
        <v>0.1</v>
      </c>
      <c r="AA15" s="594"/>
      <c r="AB15" s="594"/>
      <c r="AC15" s="594"/>
      <c r="AD15" s="595">
        <v>68786</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3266972</v>
      </c>
      <c r="BH15" s="592"/>
      <c r="BI15" s="592"/>
      <c r="BJ15" s="592"/>
      <c r="BK15" s="592"/>
      <c r="BL15" s="592"/>
      <c r="BM15" s="592"/>
      <c r="BN15" s="593"/>
      <c r="BO15" s="594">
        <v>7.6</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12345331</v>
      </c>
      <c r="CS15" s="592"/>
      <c r="CT15" s="592"/>
      <c r="CU15" s="592"/>
      <c r="CV15" s="592"/>
      <c r="CW15" s="592"/>
      <c r="CX15" s="592"/>
      <c r="CY15" s="593"/>
      <c r="CZ15" s="594">
        <v>9.8000000000000007</v>
      </c>
      <c r="DA15" s="594"/>
      <c r="DB15" s="594"/>
      <c r="DC15" s="594"/>
      <c r="DD15" s="600">
        <v>3788686</v>
      </c>
      <c r="DE15" s="592"/>
      <c r="DF15" s="592"/>
      <c r="DG15" s="592"/>
      <c r="DH15" s="592"/>
      <c r="DI15" s="592"/>
      <c r="DJ15" s="592"/>
      <c r="DK15" s="592"/>
      <c r="DL15" s="592"/>
      <c r="DM15" s="592"/>
      <c r="DN15" s="592"/>
      <c r="DO15" s="592"/>
      <c r="DP15" s="593"/>
      <c r="DQ15" s="600">
        <v>7953234</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14031620</v>
      </c>
      <c r="S16" s="592"/>
      <c r="T16" s="592"/>
      <c r="U16" s="592"/>
      <c r="V16" s="592"/>
      <c r="W16" s="592"/>
      <c r="X16" s="592"/>
      <c r="Y16" s="593"/>
      <c r="Z16" s="594">
        <v>10.8</v>
      </c>
      <c r="AA16" s="594"/>
      <c r="AB16" s="594"/>
      <c r="AC16" s="594"/>
      <c r="AD16" s="595">
        <v>12612025</v>
      </c>
      <c r="AE16" s="595"/>
      <c r="AF16" s="595"/>
      <c r="AG16" s="595"/>
      <c r="AH16" s="595"/>
      <c r="AI16" s="595"/>
      <c r="AJ16" s="595"/>
      <c r="AK16" s="595"/>
      <c r="AL16" s="596">
        <v>20.9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12612025</v>
      </c>
      <c r="S17" s="592"/>
      <c r="T17" s="592"/>
      <c r="U17" s="592"/>
      <c r="V17" s="592"/>
      <c r="W17" s="592"/>
      <c r="X17" s="592"/>
      <c r="Y17" s="593"/>
      <c r="Z17" s="594">
        <v>9.6999999999999993</v>
      </c>
      <c r="AA17" s="594"/>
      <c r="AB17" s="594"/>
      <c r="AC17" s="594"/>
      <c r="AD17" s="595">
        <v>12612025</v>
      </c>
      <c r="AE17" s="595"/>
      <c r="AF17" s="595"/>
      <c r="AG17" s="595"/>
      <c r="AH17" s="595"/>
      <c r="AI17" s="595"/>
      <c r="AJ17" s="595"/>
      <c r="AK17" s="595"/>
      <c r="AL17" s="596">
        <v>20.9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12877199</v>
      </c>
      <c r="CS17" s="592"/>
      <c r="CT17" s="592"/>
      <c r="CU17" s="592"/>
      <c r="CV17" s="592"/>
      <c r="CW17" s="592"/>
      <c r="CX17" s="592"/>
      <c r="CY17" s="593"/>
      <c r="CZ17" s="594">
        <v>10.199999999999999</v>
      </c>
      <c r="DA17" s="594"/>
      <c r="DB17" s="594"/>
      <c r="DC17" s="594"/>
      <c r="DD17" s="600" t="s">
        <v>111</v>
      </c>
      <c r="DE17" s="592"/>
      <c r="DF17" s="592"/>
      <c r="DG17" s="592"/>
      <c r="DH17" s="592"/>
      <c r="DI17" s="592"/>
      <c r="DJ17" s="592"/>
      <c r="DK17" s="592"/>
      <c r="DL17" s="592"/>
      <c r="DM17" s="592"/>
      <c r="DN17" s="592"/>
      <c r="DO17" s="592"/>
      <c r="DP17" s="593"/>
      <c r="DQ17" s="600">
        <v>11470283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1419591</v>
      </c>
      <c r="S18" s="592"/>
      <c r="T18" s="592"/>
      <c r="U18" s="592"/>
      <c r="V18" s="592"/>
      <c r="W18" s="592"/>
      <c r="X18" s="592"/>
      <c r="Y18" s="593"/>
      <c r="Z18" s="594">
        <v>1.1000000000000001</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4</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919650</v>
      </c>
      <c r="BH19" s="592"/>
      <c r="BI19" s="592"/>
      <c r="BJ19" s="592"/>
      <c r="BK19" s="592"/>
      <c r="BL19" s="592"/>
      <c r="BM19" s="592"/>
      <c r="BN19" s="593"/>
      <c r="BO19" s="594">
        <v>2.1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60947734</v>
      </c>
      <c r="S20" s="592"/>
      <c r="T20" s="592"/>
      <c r="U20" s="592"/>
      <c r="V20" s="592"/>
      <c r="W20" s="592"/>
      <c r="X20" s="592"/>
      <c r="Y20" s="593"/>
      <c r="Z20" s="594">
        <v>47</v>
      </c>
      <c r="AA20" s="594"/>
      <c r="AB20" s="594"/>
      <c r="AC20" s="594"/>
      <c r="AD20" s="595">
        <v>59528139</v>
      </c>
      <c r="AE20" s="595"/>
      <c r="AF20" s="595"/>
      <c r="AG20" s="595"/>
      <c r="AH20" s="595"/>
      <c r="AI20" s="595"/>
      <c r="AJ20" s="595"/>
      <c r="AK20" s="595"/>
      <c r="AL20" s="596">
        <v>98.4</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919650</v>
      </c>
      <c r="BH20" s="592"/>
      <c r="BI20" s="592"/>
      <c r="BJ20" s="592"/>
      <c r="BK20" s="592"/>
      <c r="BL20" s="592"/>
      <c r="BM20" s="592"/>
      <c r="BN20" s="593"/>
      <c r="BO20" s="594">
        <v>2.1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125973318</v>
      </c>
      <c r="CS20" s="592"/>
      <c r="CT20" s="592"/>
      <c r="CU20" s="592"/>
      <c r="CV20" s="592"/>
      <c r="CW20" s="592"/>
      <c r="CX20" s="592"/>
      <c r="CY20" s="593"/>
      <c r="CZ20" s="594">
        <v>100</v>
      </c>
      <c r="DA20" s="594"/>
      <c r="DB20" s="594"/>
      <c r="DC20" s="594"/>
      <c r="DD20" s="600">
        <v>14317189</v>
      </c>
      <c r="DE20" s="592"/>
      <c r="DF20" s="592"/>
      <c r="DG20" s="592"/>
      <c r="DH20" s="592"/>
      <c r="DI20" s="592"/>
      <c r="DJ20" s="592"/>
      <c r="DK20" s="592"/>
      <c r="DL20" s="592"/>
      <c r="DM20" s="592"/>
      <c r="DN20" s="592"/>
      <c r="DO20" s="592"/>
      <c r="DP20" s="593"/>
      <c r="DQ20" s="600">
        <v>69396547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50183</v>
      </c>
      <c r="S21" s="592"/>
      <c r="T21" s="592"/>
      <c r="U21" s="592"/>
      <c r="V21" s="592"/>
      <c r="W21" s="592"/>
      <c r="X21" s="592"/>
      <c r="Y21" s="593"/>
      <c r="Z21" s="594">
        <v>0</v>
      </c>
      <c r="AA21" s="594"/>
      <c r="AB21" s="594"/>
      <c r="AC21" s="594"/>
      <c r="AD21" s="595">
        <v>50183</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12947</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1375589</v>
      </c>
      <c r="S22" s="592"/>
      <c r="T22" s="592"/>
      <c r="U22" s="592"/>
      <c r="V22" s="592"/>
      <c r="W22" s="592"/>
      <c r="X22" s="592"/>
      <c r="Y22" s="593"/>
      <c r="Z22" s="594">
        <v>1.1000000000000001</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v>906703</v>
      </c>
      <c r="BH22" s="592"/>
      <c r="BI22" s="592"/>
      <c r="BJ22" s="592"/>
      <c r="BK22" s="592"/>
      <c r="BL22" s="592"/>
      <c r="BM22" s="592"/>
      <c r="BN22" s="593"/>
      <c r="BO22" s="594">
        <v>2.1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2448011</v>
      </c>
      <c r="S23" s="592"/>
      <c r="T23" s="592"/>
      <c r="U23" s="592"/>
      <c r="V23" s="592"/>
      <c r="W23" s="592"/>
      <c r="X23" s="592"/>
      <c r="Y23" s="593"/>
      <c r="Z23" s="594">
        <v>1.9</v>
      </c>
      <c r="AA23" s="594"/>
      <c r="AB23" s="594"/>
      <c r="AC23" s="594"/>
      <c r="AD23" s="595">
        <v>260851</v>
      </c>
      <c r="AE23" s="595"/>
      <c r="AF23" s="595"/>
      <c r="AG23" s="595"/>
      <c r="AH23" s="595"/>
      <c r="AI23" s="595"/>
      <c r="AJ23" s="595"/>
      <c r="AK23" s="595"/>
      <c r="AL23" s="596">
        <v>0.4</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646942</v>
      </c>
      <c r="S24" s="592"/>
      <c r="T24" s="592"/>
      <c r="U24" s="592"/>
      <c r="V24" s="592"/>
      <c r="W24" s="592"/>
      <c r="X24" s="592"/>
      <c r="Y24" s="593"/>
      <c r="Z24" s="594">
        <v>0.5</v>
      </c>
      <c r="AA24" s="594"/>
      <c r="AB24" s="594"/>
      <c r="AC24" s="594"/>
      <c r="AD24" s="595">
        <v>65</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74877087</v>
      </c>
      <c r="CS24" s="581"/>
      <c r="CT24" s="581"/>
      <c r="CU24" s="581"/>
      <c r="CV24" s="581"/>
      <c r="CW24" s="581"/>
      <c r="CX24" s="581"/>
      <c r="CY24" s="582"/>
      <c r="CZ24" s="620">
        <v>59.4</v>
      </c>
      <c r="DA24" s="621"/>
      <c r="DB24" s="621"/>
      <c r="DC24" s="622"/>
      <c r="DD24" s="619">
        <v>40582629</v>
      </c>
      <c r="DE24" s="581"/>
      <c r="DF24" s="581"/>
      <c r="DG24" s="581"/>
      <c r="DH24" s="581"/>
      <c r="DI24" s="581"/>
      <c r="DJ24" s="581"/>
      <c r="DK24" s="582"/>
      <c r="DL24" s="619">
        <v>39074909</v>
      </c>
      <c r="DM24" s="581"/>
      <c r="DN24" s="581"/>
      <c r="DO24" s="581"/>
      <c r="DP24" s="581"/>
      <c r="DQ24" s="581"/>
      <c r="DR24" s="581"/>
      <c r="DS24" s="581"/>
      <c r="DT24" s="581"/>
      <c r="DU24" s="581"/>
      <c r="DV24" s="582"/>
      <c r="DW24" s="585">
        <v>58.3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31334126</v>
      </c>
      <c r="S25" s="592"/>
      <c r="T25" s="592"/>
      <c r="U25" s="592"/>
      <c r="V25" s="592"/>
      <c r="W25" s="592"/>
      <c r="X25" s="592"/>
      <c r="Y25" s="593"/>
      <c r="Z25" s="594">
        <v>24.2</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17707031</v>
      </c>
      <c r="CS25" s="611"/>
      <c r="CT25" s="611"/>
      <c r="CU25" s="611"/>
      <c r="CV25" s="611"/>
      <c r="CW25" s="611"/>
      <c r="CX25" s="611"/>
      <c r="CY25" s="612"/>
      <c r="CZ25" s="625">
        <v>14.1</v>
      </c>
      <c r="DA25" s="626"/>
      <c r="DB25" s="626"/>
      <c r="DC25" s="627"/>
      <c r="DD25" s="600">
        <v>16133434</v>
      </c>
      <c r="DE25" s="611"/>
      <c r="DF25" s="611"/>
      <c r="DG25" s="611"/>
      <c r="DH25" s="611"/>
      <c r="DI25" s="611"/>
      <c r="DJ25" s="611"/>
      <c r="DK25" s="612"/>
      <c r="DL25" s="600">
        <v>15757224</v>
      </c>
      <c r="DM25" s="611"/>
      <c r="DN25" s="611"/>
      <c r="DO25" s="611"/>
      <c r="DP25" s="611"/>
      <c r="DQ25" s="611"/>
      <c r="DR25" s="611"/>
      <c r="DS25" s="611"/>
      <c r="DT25" s="611"/>
      <c r="DU25" s="611"/>
      <c r="DV25" s="612"/>
      <c r="DW25" s="596">
        <v>23.5</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v>294687</v>
      </c>
      <c r="S26" s="592"/>
      <c r="T26" s="592"/>
      <c r="U26" s="592"/>
      <c r="V26" s="592"/>
      <c r="W26" s="592"/>
      <c r="X26" s="592"/>
      <c r="Y26" s="593"/>
      <c r="Z26" s="594">
        <v>0.2</v>
      </c>
      <c r="AA26" s="594"/>
      <c r="AB26" s="594"/>
      <c r="AC26" s="594"/>
      <c r="AD26" s="595">
        <v>294687</v>
      </c>
      <c r="AE26" s="595"/>
      <c r="AF26" s="595"/>
      <c r="AG26" s="595"/>
      <c r="AH26" s="595"/>
      <c r="AI26" s="595"/>
      <c r="AJ26" s="595"/>
      <c r="AK26" s="595"/>
      <c r="AL26" s="596">
        <v>0.5</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11071759</v>
      </c>
      <c r="CS26" s="592"/>
      <c r="CT26" s="592"/>
      <c r="CU26" s="592"/>
      <c r="CV26" s="592"/>
      <c r="CW26" s="592"/>
      <c r="CX26" s="592"/>
      <c r="CY26" s="593"/>
      <c r="CZ26" s="625">
        <v>8.8000000000000007</v>
      </c>
      <c r="DA26" s="626"/>
      <c r="DB26" s="626"/>
      <c r="DC26" s="627"/>
      <c r="DD26" s="600">
        <v>10162047</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15271140</v>
      </c>
      <c r="S27" s="592"/>
      <c r="T27" s="592"/>
      <c r="U27" s="592"/>
      <c r="V27" s="592"/>
      <c r="W27" s="592"/>
      <c r="X27" s="592"/>
      <c r="Y27" s="593"/>
      <c r="Z27" s="594">
        <v>11.8</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43011297</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44292857</v>
      </c>
      <c r="CS27" s="611"/>
      <c r="CT27" s="611"/>
      <c r="CU27" s="611"/>
      <c r="CV27" s="611"/>
      <c r="CW27" s="611"/>
      <c r="CX27" s="611"/>
      <c r="CY27" s="612"/>
      <c r="CZ27" s="625">
        <v>35.200000000000003</v>
      </c>
      <c r="DA27" s="626"/>
      <c r="DB27" s="626"/>
      <c r="DC27" s="627"/>
      <c r="DD27" s="600">
        <v>12978912</v>
      </c>
      <c r="DE27" s="611"/>
      <c r="DF27" s="611"/>
      <c r="DG27" s="611"/>
      <c r="DH27" s="611"/>
      <c r="DI27" s="611"/>
      <c r="DJ27" s="611"/>
      <c r="DK27" s="612"/>
      <c r="DL27" s="600">
        <v>12965780</v>
      </c>
      <c r="DM27" s="611"/>
      <c r="DN27" s="611"/>
      <c r="DO27" s="611"/>
      <c r="DP27" s="611"/>
      <c r="DQ27" s="611"/>
      <c r="DR27" s="611"/>
      <c r="DS27" s="611"/>
      <c r="DT27" s="611"/>
      <c r="DU27" s="611"/>
      <c r="DV27" s="612"/>
      <c r="DW27" s="596">
        <v>19.3</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841237</v>
      </c>
      <c r="S28" s="592"/>
      <c r="T28" s="592"/>
      <c r="U28" s="592"/>
      <c r="V28" s="592"/>
      <c r="W28" s="592"/>
      <c r="X28" s="592"/>
      <c r="Y28" s="593"/>
      <c r="Z28" s="594">
        <v>0.6</v>
      </c>
      <c r="AA28" s="594"/>
      <c r="AB28" s="594"/>
      <c r="AC28" s="594"/>
      <c r="AD28" s="595">
        <v>222059</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12877199</v>
      </c>
      <c r="CS28" s="592"/>
      <c r="CT28" s="592"/>
      <c r="CU28" s="592"/>
      <c r="CV28" s="592"/>
      <c r="CW28" s="592"/>
      <c r="CX28" s="592"/>
      <c r="CY28" s="593"/>
      <c r="CZ28" s="625">
        <v>10.199999999999999</v>
      </c>
      <c r="DA28" s="626"/>
      <c r="DB28" s="626"/>
      <c r="DC28" s="627"/>
      <c r="DD28" s="600">
        <v>11470283</v>
      </c>
      <c r="DE28" s="592"/>
      <c r="DF28" s="592"/>
      <c r="DG28" s="592"/>
      <c r="DH28" s="592"/>
      <c r="DI28" s="592"/>
      <c r="DJ28" s="592"/>
      <c r="DK28" s="593"/>
      <c r="DL28" s="600">
        <v>10351905</v>
      </c>
      <c r="DM28" s="592"/>
      <c r="DN28" s="592"/>
      <c r="DO28" s="592"/>
      <c r="DP28" s="592"/>
      <c r="DQ28" s="592"/>
      <c r="DR28" s="592"/>
      <c r="DS28" s="592"/>
      <c r="DT28" s="592"/>
      <c r="DU28" s="592"/>
      <c r="DV28" s="593"/>
      <c r="DW28" s="596">
        <v>15.4</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2542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12874021</v>
      </c>
      <c r="CS29" s="611"/>
      <c r="CT29" s="611"/>
      <c r="CU29" s="611"/>
      <c r="CV29" s="611"/>
      <c r="CW29" s="611"/>
      <c r="CX29" s="611"/>
      <c r="CY29" s="612"/>
      <c r="CZ29" s="625">
        <v>10.199999999999999</v>
      </c>
      <c r="DA29" s="626"/>
      <c r="DB29" s="626"/>
      <c r="DC29" s="627"/>
      <c r="DD29" s="600">
        <v>11467105</v>
      </c>
      <c r="DE29" s="611"/>
      <c r="DF29" s="611"/>
      <c r="DG29" s="611"/>
      <c r="DH29" s="611"/>
      <c r="DI29" s="611"/>
      <c r="DJ29" s="611"/>
      <c r="DK29" s="612"/>
      <c r="DL29" s="600">
        <v>10348727</v>
      </c>
      <c r="DM29" s="611"/>
      <c r="DN29" s="611"/>
      <c r="DO29" s="611"/>
      <c r="DP29" s="611"/>
      <c r="DQ29" s="611"/>
      <c r="DR29" s="611"/>
      <c r="DS29" s="611"/>
      <c r="DT29" s="611"/>
      <c r="DU29" s="611"/>
      <c r="DV29" s="612"/>
      <c r="DW29" s="596">
        <v>15.4</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541206</v>
      </c>
      <c r="S30" s="592"/>
      <c r="T30" s="592"/>
      <c r="U30" s="592"/>
      <c r="V30" s="592"/>
      <c r="W30" s="592"/>
      <c r="X30" s="592"/>
      <c r="Y30" s="593"/>
      <c r="Z30" s="594">
        <v>0.4</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98.7</v>
      </c>
      <c r="BH30" s="650"/>
      <c r="BI30" s="650"/>
      <c r="BJ30" s="650"/>
      <c r="BK30" s="650"/>
      <c r="BL30" s="650"/>
      <c r="BM30" s="586">
        <v>95.6</v>
      </c>
      <c r="BN30" s="650"/>
      <c r="BO30" s="650"/>
      <c r="BP30" s="650"/>
      <c r="BQ30" s="651"/>
      <c r="BR30" s="649">
        <v>98.4</v>
      </c>
      <c r="BS30" s="650"/>
      <c r="BT30" s="650"/>
      <c r="BU30" s="650"/>
      <c r="BV30" s="650"/>
      <c r="BW30" s="650"/>
      <c r="BX30" s="586">
        <v>94.3</v>
      </c>
      <c r="BY30" s="650"/>
      <c r="BZ30" s="650"/>
      <c r="CA30" s="650"/>
      <c r="CB30" s="651"/>
      <c r="CD30" s="654"/>
      <c r="CE30" s="655"/>
      <c r="CF30" s="605" t="s">
        <v>292</v>
      </c>
      <c r="CG30" s="606"/>
      <c r="CH30" s="606"/>
      <c r="CI30" s="606"/>
      <c r="CJ30" s="606"/>
      <c r="CK30" s="606"/>
      <c r="CL30" s="606"/>
      <c r="CM30" s="606"/>
      <c r="CN30" s="606"/>
      <c r="CO30" s="606"/>
      <c r="CP30" s="606"/>
      <c r="CQ30" s="607"/>
      <c r="CR30" s="591">
        <v>10908783</v>
      </c>
      <c r="CS30" s="592"/>
      <c r="CT30" s="592"/>
      <c r="CU30" s="592"/>
      <c r="CV30" s="592"/>
      <c r="CW30" s="592"/>
      <c r="CX30" s="592"/>
      <c r="CY30" s="593"/>
      <c r="CZ30" s="625">
        <v>8.6999999999999993</v>
      </c>
      <c r="DA30" s="626"/>
      <c r="DB30" s="626"/>
      <c r="DC30" s="627"/>
      <c r="DD30" s="600">
        <v>9820118</v>
      </c>
      <c r="DE30" s="592"/>
      <c r="DF30" s="592"/>
      <c r="DG30" s="592"/>
      <c r="DH30" s="592"/>
      <c r="DI30" s="592"/>
      <c r="DJ30" s="592"/>
      <c r="DK30" s="593"/>
      <c r="DL30" s="600">
        <v>8727710</v>
      </c>
      <c r="DM30" s="592"/>
      <c r="DN30" s="592"/>
      <c r="DO30" s="592"/>
      <c r="DP30" s="592"/>
      <c r="DQ30" s="592"/>
      <c r="DR30" s="592"/>
      <c r="DS30" s="592"/>
      <c r="DT30" s="592"/>
      <c r="DU30" s="592"/>
      <c r="DV30" s="593"/>
      <c r="DW30" s="596">
        <v>13</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3710991</v>
      </c>
      <c r="S31" s="592"/>
      <c r="T31" s="592"/>
      <c r="U31" s="592"/>
      <c r="V31" s="592"/>
      <c r="W31" s="592"/>
      <c r="X31" s="592"/>
      <c r="Y31" s="593"/>
      <c r="Z31" s="594">
        <v>2.9</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98.8</v>
      </c>
      <c r="BH31" s="611"/>
      <c r="BI31" s="611"/>
      <c r="BJ31" s="611"/>
      <c r="BK31" s="611"/>
      <c r="BL31" s="611"/>
      <c r="BM31" s="597">
        <v>95.8</v>
      </c>
      <c r="BN31" s="647"/>
      <c r="BO31" s="647"/>
      <c r="BP31" s="647"/>
      <c r="BQ31" s="648"/>
      <c r="BR31" s="646">
        <v>98.7</v>
      </c>
      <c r="BS31" s="611"/>
      <c r="BT31" s="611"/>
      <c r="BU31" s="611"/>
      <c r="BV31" s="611"/>
      <c r="BW31" s="611"/>
      <c r="BX31" s="597">
        <v>94.9</v>
      </c>
      <c r="BY31" s="647"/>
      <c r="BZ31" s="647"/>
      <c r="CA31" s="647"/>
      <c r="CB31" s="648"/>
      <c r="CD31" s="654"/>
      <c r="CE31" s="655"/>
      <c r="CF31" s="605" t="s">
        <v>296</v>
      </c>
      <c r="CG31" s="606"/>
      <c r="CH31" s="606"/>
      <c r="CI31" s="606"/>
      <c r="CJ31" s="606"/>
      <c r="CK31" s="606"/>
      <c r="CL31" s="606"/>
      <c r="CM31" s="606"/>
      <c r="CN31" s="606"/>
      <c r="CO31" s="606"/>
      <c r="CP31" s="606"/>
      <c r="CQ31" s="607"/>
      <c r="CR31" s="591">
        <v>1965238</v>
      </c>
      <c r="CS31" s="611"/>
      <c r="CT31" s="611"/>
      <c r="CU31" s="611"/>
      <c r="CV31" s="611"/>
      <c r="CW31" s="611"/>
      <c r="CX31" s="611"/>
      <c r="CY31" s="612"/>
      <c r="CZ31" s="625">
        <v>1.6</v>
      </c>
      <c r="DA31" s="626"/>
      <c r="DB31" s="626"/>
      <c r="DC31" s="627"/>
      <c r="DD31" s="600">
        <v>1646987</v>
      </c>
      <c r="DE31" s="611"/>
      <c r="DF31" s="611"/>
      <c r="DG31" s="611"/>
      <c r="DH31" s="611"/>
      <c r="DI31" s="611"/>
      <c r="DJ31" s="611"/>
      <c r="DK31" s="612"/>
      <c r="DL31" s="600">
        <v>1621017</v>
      </c>
      <c r="DM31" s="611"/>
      <c r="DN31" s="611"/>
      <c r="DO31" s="611"/>
      <c r="DP31" s="611"/>
      <c r="DQ31" s="611"/>
      <c r="DR31" s="611"/>
      <c r="DS31" s="611"/>
      <c r="DT31" s="611"/>
      <c r="DU31" s="611"/>
      <c r="DV31" s="612"/>
      <c r="DW31" s="596">
        <v>2.4</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2559563</v>
      </c>
      <c r="S32" s="592"/>
      <c r="T32" s="592"/>
      <c r="U32" s="592"/>
      <c r="V32" s="592"/>
      <c r="W32" s="592"/>
      <c r="X32" s="592"/>
      <c r="Y32" s="593"/>
      <c r="Z32" s="594">
        <v>2</v>
      </c>
      <c r="AA32" s="594"/>
      <c r="AB32" s="594"/>
      <c r="AC32" s="594"/>
      <c r="AD32" s="595">
        <v>122609</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98.4</v>
      </c>
      <c r="BH32" s="659"/>
      <c r="BI32" s="659"/>
      <c r="BJ32" s="659"/>
      <c r="BK32" s="659"/>
      <c r="BL32" s="659"/>
      <c r="BM32" s="660">
        <v>94.7</v>
      </c>
      <c r="BN32" s="659"/>
      <c r="BO32" s="659"/>
      <c r="BP32" s="659"/>
      <c r="BQ32" s="661"/>
      <c r="BR32" s="658">
        <v>97.9</v>
      </c>
      <c r="BS32" s="659"/>
      <c r="BT32" s="659"/>
      <c r="BU32" s="659"/>
      <c r="BV32" s="659"/>
      <c r="BW32" s="659"/>
      <c r="BX32" s="660">
        <v>92.8</v>
      </c>
      <c r="BY32" s="659"/>
      <c r="BZ32" s="659"/>
      <c r="CA32" s="659"/>
      <c r="CB32" s="661"/>
      <c r="CD32" s="656"/>
      <c r="CE32" s="657"/>
      <c r="CF32" s="605" t="s">
        <v>299</v>
      </c>
      <c r="CG32" s="606"/>
      <c r="CH32" s="606"/>
      <c r="CI32" s="606"/>
      <c r="CJ32" s="606"/>
      <c r="CK32" s="606"/>
      <c r="CL32" s="606"/>
      <c r="CM32" s="606"/>
      <c r="CN32" s="606"/>
      <c r="CO32" s="606"/>
      <c r="CP32" s="606"/>
      <c r="CQ32" s="607"/>
      <c r="CR32" s="591">
        <v>3178</v>
      </c>
      <c r="CS32" s="592"/>
      <c r="CT32" s="592"/>
      <c r="CU32" s="592"/>
      <c r="CV32" s="592"/>
      <c r="CW32" s="592"/>
      <c r="CX32" s="592"/>
      <c r="CY32" s="593"/>
      <c r="CZ32" s="625">
        <v>0</v>
      </c>
      <c r="DA32" s="626"/>
      <c r="DB32" s="626"/>
      <c r="DC32" s="627"/>
      <c r="DD32" s="600">
        <v>3178</v>
      </c>
      <c r="DE32" s="592"/>
      <c r="DF32" s="592"/>
      <c r="DG32" s="592"/>
      <c r="DH32" s="592"/>
      <c r="DI32" s="592"/>
      <c r="DJ32" s="592"/>
      <c r="DK32" s="593"/>
      <c r="DL32" s="600">
        <v>3178</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9620849</v>
      </c>
      <c r="S33" s="592"/>
      <c r="T33" s="592"/>
      <c r="U33" s="592"/>
      <c r="V33" s="592"/>
      <c r="W33" s="592"/>
      <c r="X33" s="592"/>
      <c r="Y33" s="593"/>
      <c r="Z33" s="594">
        <v>7.4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36779042</v>
      </c>
      <c r="CS33" s="611"/>
      <c r="CT33" s="611"/>
      <c r="CU33" s="611"/>
      <c r="CV33" s="611"/>
      <c r="CW33" s="611"/>
      <c r="CX33" s="611"/>
      <c r="CY33" s="612"/>
      <c r="CZ33" s="625">
        <v>29.2</v>
      </c>
      <c r="DA33" s="626"/>
      <c r="DB33" s="626"/>
      <c r="DC33" s="627"/>
      <c r="DD33" s="600">
        <v>27472742</v>
      </c>
      <c r="DE33" s="611"/>
      <c r="DF33" s="611"/>
      <c r="DG33" s="611"/>
      <c r="DH33" s="611"/>
      <c r="DI33" s="611"/>
      <c r="DJ33" s="611"/>
      <c r="DK33" s="612"/>
      <c r="DL33" s="600">
        <v>18695632</v>
      </c>
      <c r="DM33" s="611"/>
      <c r="DN33" s="611"/>
      <c r="DO33" s="611"/>
      <c r="DP33" s="611"/>
      <c r="DQ33" s="611"/>
      <c r="DR33" s="611"/>
      <c r="DS33" s="611"/>
      <c r="DT33" s="611"/>
      <c r="DU33" s="611"/>
      <c r="DV33" s="612"/>
      <c r="DW33" s="596">
        <v>27.9</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13543479</v>
      </c>
      <c r="CS34" s="592"/>
      <c r="CT34" s="592"/>
      <c r="CU34" s="592"/>
      <c r="CV34" s="592"/>
      <c r="CW34" s="592"/>
      <c r="CX34" s="592"/>
      <c r="CY34" s="593"/>
      <c r="CZ34" s="625">
        <v>10.8</v>
      </c>
      <c r="DA34" s="626"/>
      <c r="DB34" s="626"/>
      <c r="DC34" s="627"/>
      <c r="DD34" s="600">
        <v>9196750</v>
      </c>
      <c r="DE34" s="592"/>
      <c r="DF34" s="592"/>
      <c r="DG34" s="592"/>
      <c r="DH34" s="592"/>
      <c r="DI34" s="592"/>
      <c r="DJ34" s="592"/>
      <c r="DK34" s="593"/>
      <c r="DL34" s="600">
        <v>7652361</v>
      </c>
      <c r="DM34" s="592"/>
      <c r="DN34" s="592"/>
      <c r="DO34" s="592"/>
      <c r="DP34" s="592"/>
      <c r="DQ34" s="592"/>
      <c r="DR34" s="592"/>
      <c r="DS34" s="592"/>
      <c r="DT34" s="592"/>
      <c r="DU34" s="592"/>
      <c r="DV34" s="593"/>
      <c r="DW34" s="596">
        <v>11.4</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6582349</v>
      </c>
      <c r="S35" s="592"/>
      <c r="T35" s="592"/>
      <c r="U35" s="592"/>
      <c r="V35" s="592"/>
      <c r="W35" s="592"/>
      <c r="X35" s="592"/>
      <c r="Y35" s="593"/>
      <c r="Z35" s="594">
        <v>5.0999999999999996</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12072614</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-5056110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652715</v>
      </c>
      <c r="CS35" s="611"/>
      <c r="CT35" s="611"/>
      <c r="CU35" s="611"/>
      <c r="CV35" s="611"/>
      <c r="CW35" s="611"/>
      <c r="CX35" s="611"/>
      <c r="CY35" s="612"/>
      <c r="CZ35" s="625">
        <v>0.5</v>
      </c>
      <c r="DA35" s="626"/>
      <c r="DB35" s="626"/>
      <c r="DC35" s="627"/>
      <c r="DD35" s="600">
        <v>468580</v>
      </c>
      <c r="DE35" s="611"/>
      <c r="DF35" s="611"/>
      <c r="DG35" s="611"/>
      <c r="DH35" s="611"/>
      <c r="DI35" s="611"/>
      <c r="DJ35" s="611"/>
      <c r="DK35" s="612"/>
      <c r="DL35" s="600">
        <v>330253</v>
      </c>
      <c r="DM35" s="611"/>
      <c r="DN35" s="611"/>
      <c r="DO35" s="611"/>
      <c r="DP35" s="611"/>
      <c r="DQ35" s="611"/>
      <c r="DR35" s="611"/>
      <c r="DS35" s="611"/>
      <c r="DT35" s="611"/>
      <c r="DU35" s="611"/>
      <c r="DV35" s="612"/>
      <c r="DW35" s="596">
        <v>0.5</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129644800</v>
      </c>
      <c r="S36" s="664"/>
      <c r="T36" s="664"/>
      <c r="U36" s="664"/>
      <c r="V36" s="664"/>
      <c r="W36" s="664"/>
      <c r="X36" s="664"/>
      <c r="Y36" s="665"/>
      <c r="Z36" s="666">
        <v>100</v>
      </c>
      <c r="AA36" s="666"/>
      <c r="AB36" s="666"/>
      <c r="AC36" s="666"/>
      <c r="AD36" s="667">
        <v>60478593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1241007</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-7439258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7807003</v>
      </c>
      <c r="CS36" s="592"/>
      <c r="CT36" s="592"/>
      <c r="CU36" s="592"/>
      <c r="CV36" s="592"/>
      <c r="CW36" s="592"/>
      <c r="CX36" s="592"/>
      <c r="CY36" s="593"/>
      <c r="CZ36" s="625">
        <v>6.2</v>
      </c>
      <c r="DA36" s="626"/>
      <c r="DB36" s="626"/>
      <c r="DC36" s="627"/>
      <c r="DD36" s="600">
        <v>6346350</v>
      </c>
      <c r="DE36" s="592"/>
      <c r="DF36" s="592"/>
      <c r="DG36" s="592"/>
      <c r="DH36" s="592"/>
      <c r="DI36" s="592"/>
      <c r="DJ36" s="592"/>
      <c r="DK36" s="593"/>
      <c r="DL36" s="600">
        <v>3904703</v>
      </c>
      <c r="DM36" s="592"/>
      <c r="DN36" s="592"/>
      <c r="DO36" s="592"/>
      <c r="DP36" s="592"/>
      <c r="DQ36" s="592"/>
      <c r="DR36" s="592"/>
      <c r="DS36" s="592"/>
      <c r="DT36" s="592"/>
      <c r="DU36" s="592"/>
      <c r="DV36" s="593"/>
      <c r="DW36" s="596">
        <v>5.8</v>
      </c>
      <c r="DX36" s="623"/>
      <c r="DY36" s="623"/>
      <c r="DZ36" s="623"/>
      <c r="EA36" s="623"/>
      <c r="EB36" s="623"/>
      <c r="EC36" s="624"/>
    </row>
    <row r="37" spans="2:133" ht="11.25" customHeight="1">
      <c r="AQ37" s="670" t="s">
        <v>314</v>
      </c>
      <c r="AR37" s="671"/>
      <c r="AS37" s="671"/>
      <c r="AT37" s="671"/>
      <c r="AU37" s="671"/>
      <c r="AV37" s="671"/>
      <c r="AW37" s="671"/>
      <c r="AX37" s="671"/>
      <c r="AY37" s="672"/>
      <c r="AZ37" s="591">
        <v>30647</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54812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2976084</v>
      </c>
      <c r="CS37" s="611"/>
      <c r="CT37" s="611"/>
      <c r="CU37" s="611"/>
      <c r="CV37" s="611"/>
      <c r="CW37" s="611"/>
      <c r="CX37" s="611"/>
      <c r="CY37" s="612"/>
      <c r="CZ37" s="625">
        <v>2.4</v>
      </c>
      <c r="DA37" s="626"/>
      <c r="DB37" s="626"/>
      <c r="DC37" s="627"/>
      <c r="DD37" s="600">
        <v>2473064</v>
      </c>
      <c r="DE37" s="611"/>
      <c r="DF37" s="611"/>
      <c r="DG37" s="611"/>
      <c r="DH37" s="611"/>
      <c r="DI37" s="611"/>
      <c r="DJ37" s="611"/>
      <c r="DK37" s="612"/>
      <c r="DL37" s="600">
        <v>2365090</v>
      </c>
      <c r="DM37" s="611"/>
      <c r="DN37" s="611"/>
      <c r="DO37" s="611"/>
      <c r="DP37" s="611"/>
      <c r="DQ37" s="611"/>
      <c r="DR37" s="611"/>
      <c r="DS37" s="611"/>
      <c r="DT37" s="611"/>
      <c r="DU37" s="611"/>
      <c r="DV37" s="612"/>
      <c r="DW37" s="596">
        <v>3.5</v>
      </c>
      <c r="DX37" s="623"/>
      <c r="DY37" s="623"/>
      <c r="DZ37" s="623"/>
      <c r="EA37" s="623"/>
      <c r="EB37" s="623"/>
      <c r="EC37" s="624"/>
    </row>
    <row r="38" spans="2:133" ht="11.25" customHeight="1">
      <c r="AQ38" s="670" t="s">
        <v>317</v>
      </c>
      <c r="AR38" s="671"/>
      <c r="AS38" s="671"/>
      <c r="AT38" s="671"/>
      <c r="AU38" s="671"/>
      <c r="AV38" s="671"/>
      <c r="AW38" s="671"/>
      <c r="AX38" s="671"/>
      <c r="AY38" s="672"/>
      <c r="AZ38" s="591" t="s">
        <v>318</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97562</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10800960</v>
      </c>
      <c r="CS38" s="592"/>
      <c r="CT38" s="592"/>
      <c r="CU38" s="592"/>
      <c r="CV38" s="592"/>
      <c r="CW38" s="592"/>
      <c r="CX38" s="592"/>
      <c r="CY38" s="593"/>
      <c r="CZ38" s="625">
        <v>8.6</v>
      </c>
      <c r="DA38" s="626"/>
      <c r="DB38" s="626"/>
      <c r="DC38" s="627"/>
      <c r="DD38" s="600">
        <v>9073795</v>
      </c>
      <c r="DE38" s="592"/>
      <c r="DF38" s="592"/>
      <c r="DG38" s="592"/>
      <c r="DH38" s="592"/>
      <c r="DI38" s="592"/>
      <c r="DJ38" s="592"/>
      <c r="DK38" s="593"/>
      <c r="DL38" s="600">
        <v>6808315</v>
      </c>
      <c r="DM38" s="592"/>
      <c r="DN38" s="592"/>
      <c r="DO38" s="592"/>
      <c r="DP38" s="592"/>
      <c r="DQ38" s="592"/>
      <c r="DR38" s="592"/>
      <c r="DS38" s="592"/>
      <c r="DT38" s="592"/>
      <c r="DU38" s="592"/>
      <c r="DV38" s="593"/>
      <c r="DW38" s="596">
        <v>10.199999999999999</v>
      </c>
      <c r="DX38" s="623"/>
      <c r="DY38" s="623"/>
      <c r="DZ38" s="623"/>
      <c r="EA38" s="623"/>
      <c r="EB38" s="623"/>
      <c r="EC38" s="624"/>
    </row>
    <row r="39" spans="2:133" ht="11.25" customHeight="1">
      <c r="AQ39" s="670" t="s">
        <v>321</v>
      </c>
      <c r="AR39" s="671"/>
      <c r="AS39" s="671"/>
      <c r="AT39" s="671"/>
      <c r="AU39" s="671"/>
      <c r="AV39" s="671"/>
      <c r="AW39" s="671"/>
      <c r="AX39" s="671"/>
      <c r="AY39" s="672"/>
      <c r="AZ39" s="591" t="s">
        <v>318</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67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3575765</v>
      </c>
      <c r="CS39" s="611"/>
      <c r="CT39" s="611"/>
      <c r="CU39" s="611"/>
      <c r="CV39" s="611"/>
      <c r="CW39" s="611"/>
      <c r="CX39" s="611"/>
      <c r="CY39" s="612"/>
      <c r="CZ39" s="625">
        <v>2.8</v>
      </c>
      <c r="DA39" s="626"/>
      <c r="DB39" s="626"/>
      <c r="DC39" s="627"/>
      <c r="DD39" s="600">
        <v>2320267</v>
      </c>
      <c r="DE39" s="611"/>
      <c r="DF39" s="611"/>
      <c r="DG39" s="611"/>
      <c r="DH39" s="611"/>
      <c r="DI39" s="611"/>
      <c r="DJ39" s="611"/>
      <c r="DK39" s="612"/>
      <c r="DL39" s="600" t="s">
        <v>318</v>
      </c>
      <c r="DM39" s="611"/>
      <c r="DN39" s="611"/>
      <c r="DO39" s="611"/>
      <c r="DP39" s="611"/>
      <c r="DQ39" s="611"/>
      <c r="DR39" s="611"/>
      <c r="DS39" s="611"/>
      <c r="DT39" s="611"/>
      <c r="DU39" s="611"/>
      <c r="DV39" s="612"/>
      <c r="DW39" s="596"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4593318</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156</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399120</v>
      </c>
      <c r="CS40" s="592"/>
      <c r="CT40" s="592"/>
      <c r="CU40" s="592"/>
      <c r="CV40" s="592"/>
      <c r="CW40" s="592"/>
      <c r="CX40" s="592"/>
      <c r="CY40" s="593"/>
      <c r="CZ40" s="625">
        <v>0.3</v>
      </c>
      <c r="DA40" s="626"/>
      <c r="DB40" s="626"/>
      <c r="DC40" s="627"/>
      <c r="DD40" s="600">
        <v>67000</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6207642</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264</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14317189</v>
      </c>
      <c r="CS42" s="592"/>
      <c r="CT42" s="592"/>
      <c r="CU42" s="592"/>
      <c r="CV42" s="592"/>
      <c r="CW42" s="592"/>
      <c r="CX42" s="592"/>
      <c r="CY42" s="593"/>
      <c r="CZ42" s="625">
        <v>11.4</v>
      </c>
      <c r="DA42" s="674"/>
      <c r="DB42" s="674"/>
      <c r="DC42" s="675"/>
      <c r="DD42" s="600">
        <v>1341176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62090</v>
      </c>
      <c r="CS43" s="611"/>
      <c r="CT43" s="611"/>
      <c r="CU43" s="611"/>
      <c r="CV43" s="611"/>
      <c r="CW43" s="611"/>
      <c r="CX43" s="611"/>
      <c r="CY43" s="612"/>
      <c r="CZ43" s="625">
        <v>0</v>
      </c>
      <c r="DA43" s="626"/>
      <c r="DB43" s="626"/>
      <c r="DC43" s="627"/>
      <c r="DD43" s="600">
        <v>32984</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14317189</v>
      </c>
      <c r="CS44" s="592"/>
      <c r="CT44" s="592"/>
      <c r="CU44" s="592"/>
      <c r="CV44" s="592"/>
      <c r="CW44" s="592"/>
      <c r="CX44" s="592"/>
      <c r="CY44" s="593"/>
      <c r="CZ44" s="625">
        <v>11.4</v>
      </c>
      <c r="DA44" s="674"/>
      <c r="DB44" s="674"/>
      <c r="DC44" s="675"/>
      <c r="DD44" s="600">
        <v>1341176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12377730</v>
      </c>
      <c r="CS45" s="611"/>
      <c r="CT45" s="611"/>
      <c r="CU45" s="611"/>
      <c r="CV45" s="611"/>
      <c r="CW45" s="611"/>
      <c r="CX45" s="611"/>
      <c r="CY45" s="612"/>
      <c r="CZ45" s="625">
        <v>9.8000000000000007</v>
      </c>
      <c r="DA45" s="626"/>
      <c r="DB45" s="626"/>
      <c r="DC45" s="627"/>
      <c r="DD45" s="600">
        <v>274380</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1939459</v>
      </c>
      <c r="CS46" s="592"/>
      <c r="CT46" s="592"/>
      <c r="CU46" s="592"/>
      <c r="CV46" s="592"/>
      <c r="CW46" s="592"/>
      <c r="CX46" s="592"/>
      <c r="CY46" s="593"/>
      <c r="CZ46" s="625">
        <v>1.5</v>
      </c>
      <c r="DA46" s="674"/>
      <c r="DB46" s="674"/>
      <c r="DC46" s="675"/>
      <c r="DD46" s="600">
        <v>1066796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318</v>
      </c>
      <c r="CS47" s="611"/>
      <c r="CT47" s="611"/>
      <c r="CU47" s="611"/>
      <c r="CV47" s="611"/>
      <c r="CW47" s="611"/>
      <c r="CX47" s="611"/>
      <c r="CY47" s="612"/>
      <c r="CZ47" s="625" t="s">
        <v>318</v>
      </c>
      <c r="DA47" s="626"/>
      <c r="DB47" s="626"/>
      <c r="DC47" s="627"/>
      <c r="DD47" s="600" t="s">
        <v>318</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125973318</v>
      </c>
      <c r="CS49" s="659"/>
      <c r="CT49" s="659"/>
      <c r="CU49" s="659"/>
      <c r="CV49" s="659"/>
      <c r="CW49" s="659"/>
      <c r="CX49" s="659"/>
      <c r="CY49" s="686"/>
      <c r="CZ49" s="687">
        <v>100</v>
      </c>
      <c r="DA49" s="688"/>
      <c r="DB49" s="688"/>
      <c r="DC49" s="689"/>
      <c r="DD49" s="690">
        <v>69396547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C1"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130861</v>
      </c>
      <c r="R7" s="721"/>
      <c r="S7" s="721"/>
      <c r="T7" s="721"/>
      <c r="U7" s="721"/>
      <c r="V7" s="721">
        <v>127285</v>
      </c>
      <c r="W7" s="721"/>
      <c r="X7" s="721"/>
      <c r="Y7" s="721"/>
      <c r="Z7" s="721"/>
      <c r="AA7" s="721">
        <v>3576</v>
      </c>
      <c r="AB7" s="721"/>
      <c r="AC7" s="721"/>
      <c r="AD7" s="721"/>
      <c r="AE7" s="722"/>
      <c r="AF7" s="723">
        <v>3023</v>
      </c>
      <c r="AG7" s="724"/>
      <c r="AH7" s="724"/>
      <c r="AI7" s="724"/>
      <c r="AJ7" s="725"/>
      <c r="AK7" s="760">
        <v>422</v>
      </c>
      <c r="AL7" s="761"/>
      <c r="AM7" s="761"/>
      <c r="AN7" s="761"/>
      <c r="AO7" s="761"/>
      <c r="AP7" s="761">
        <v>139691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553</v>
      </c>
      <c r="BT7" s="765"/>
      <c r="BU7" s="765"/>
      <c r="BV7" s="765"/>
      <c r="BW7" s="765"/>
      <c r="BX7" s="765"/>
      <c r="BY7" s="765"/>
      <c r="BZ7" s="765"/>
      <c r="CA7" s="765"/>
      <c r="CB7" s="765"/>
      <c r="CC7" s="765"/>
      <c r="CD7" s="765"/>
      <c r="CE7" s="765"/>
      <c r="CF7" s="765"/>
      <c r="CG7" s="766"/>
      <c r="CH7" s="757">
        <v>1080</v>
      </c>
      <c r="CI7" s="758"/>
      <c r="CJ7" s="758"/>
      <c r="CK7" s="758"/>
      <c r="CL7" s="759"/>
      <c r="CM7" s="757">
        <v>5235</v>
      </c>
      <c r="CN7" s="758"/>
      <c r="CO7" s="758"/>
      <c r="CP7" s="758"/>
      <c r="CQ7" s="759"/>
      <c r="CR7" s="757">
        <v>600</v>
      </c>
      <c r="CS7" s="758"/>
      <c r="CT7" s="758"/>
      <c r="CU7" s="758"/>
      <c r="CV7" s="759"/>
      <c r="CW7" s="757" t="s">
        <v>552</v>
      </c>
      <c r="CX7" s="758"/>
      <c r="CY7" s="758"/>
      <c r="CZ7" s="758"/>
      <c r="DA7" s="759"/>
      <c r="DB7" s="757" t="s">
        <v>551</v>
      </c>
      <c r="DC7" s="758"/>
      <c r="DD7" s="758"/>
      <c r="DE7" s="758"/>
      <c r="DF7" s="759"/>
      <c r="DG7" s="757" t="s">
        <v>552</v>
      </c>
      <c r="DH7" s="758"/>
      <c r="DI7" s="758"/>
      <c r="DJ7" s="758"/>
      <c r="DK7" s="759"/>
      <c r="DL7" s="757" t="s">
        <v>552</v>
      </c>
      <c r="DM7" s="758"/>
      <c r="DN7" s="758"/>
      <c r="DO7" s="758"/>
      <c r="DP7" s="759"/>
      <c r="DQ7" s="757" t="s">
        <v>552</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888</v>
      </c>
      <c r="R8" s="745"/>
      <c r="S8" s="745"/>
      <c r="T8" s="745"/>
      <c r="U8" s="745"/>
      <c r="V8" s="745">
        <v>801</v>
      </c>
      <c r="W8" s="745"/>
      <c r="X8" s="745"/>
      <c r="Y8" s="745"/>
      <c r="Z8" s="745"/>
      <c r="AA8" s="745">
        <v>87</v>
      </c>
      <c r="AB8" s="745"/>
      <c r="AC8" s="745"/>
      <c r="AD8" s="745"/>
      <c r="AE8" s="746"/>
      <c r="AF8" s="747">
        <v>45</v>
      </c>
      <c r="AG8" s="748"/>
      <c r="AH8" s="748"/>
      <c r="AI8" s="748"/>
      <c r="AJ8" s="749"/>
      <c r="AK8" s="750">
        <v>312</v>
      </c>
      <c r="AL8" s="751"/>
      <c r="AM8" s="751"/>
      <c r="AN8" s="751"/>
      <c r="AO8" s="751"/>
      <c r="AP8" s="751" t="s">
        <v>551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554</v>
      </c>
      <c r="BT8" s="755"/>
      <c r="BU8" s="755"/>
      <c r="BV8" s="755"/>
      <c r="BW8" s="755"/>
      <c r="BX8" s="755"/>
      <c r="BY8" s="755"/>
      <c r="BZ8" s="755"/>
      <c r="CA8" s="755"/>
      <c r="CB8" s="755"/>
      <c r="CC8" s="755"/>
      <c r="CD8" s="755"/>
      <c r="CE8" s="755"/>
      <c r="CF8" s="755"/>
      <c r="CG8" s="756"/>
      <c r="CH8" s="767">
        <v>1</v>
      </c>
      <c r="CI8" s="768"/>
      <c r="CJ8" s="768"/>
      <c r="CK8" s="768"/>
      <c r="CL8" s="769"/>
      <c r="CM8" s="767">
        <v>491</v>
      </c>
      <c r="CN8" s="768"/>
      <c r="CO8" s="768"/>
      <c r="CP8" s="768"/>
      <c r="CQ8" s="769"/>
      <c r="CR8" s="767">
        <v>10</v>
      </c>
      <c r="CS8" s="768"/>
      <c r="CT8" s="768"/>
      <c r="CU8" s="768"/>
      <c r="CV8" s="769"/>
      <c r="CW8" s="767" t="s">
        <v>551</v>
      </c>
      <c r="CX8" s="768"/>
      <c r="CY8" s="768"/>
      <c r="CZ8" s="768"/>
      <c r="DA8" s="769"/>
      <c r="DB8" s="767" t="s">
        <v>551</v>
      </c>
      <c r="DC8" s="768"/>
      <c r="DD8" s="768"/>
      <c r="DE8" s="768"/>
      <c r="DF8" s="769"/>
      <c r="DG8" s="767" t="s">
        <v>551</v>
      </c>
      <c r="DH8" s="768"/>
      <c r="DI8" s="768"/>
      <c r="DJ8" s="768"/>
      <c r="DK8" s="769"/>
      <c r="DL8" s="767" t="s">
        <v>551</v>
      </c>
      <c r="DM8" s="768"/>
      <c r="DN8" s="768"/>
      <c r="DO8" s="768"/>
      <c r="DP8" s="769"/>
      <c r="DQ8" s="767" t="s">
        <v>551</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133</v>
      </c>
      <c r="R9" s="745"/>
      <c r="S9" s="745"/>
      <c r="T9" s="745"/>
      <c r="U9" s="745"/>
      <c r="V9" s="745">
        <v>132</v>
      </c>
      <c r="W9" s="745"/>
      <c r="X9" s="745"/>
      <c r="Y9" s="745"/>
      <c r="Z9" s="745"/>
      <c r="AA9" s="745">
        <v>0</v>
      </c>
      <c r="AB9" s="745"/>
      <c r="AC9" s="745"/>
      <c r="AD9" s="745"/>
      <c r="AE9" s="746"/>
      <c r="AF9" s="747">
        <v>0</v>
      </c>
      <c r="AG9" s="748"/>
      <c r="AH9" s="748"/>
      <c r="AI9" s="748"/>
      <c r="AJ9" s="749"/>
      <c r="AK9" s="750">
        <v>133</v>
      </c>
      <c r="AL9" s="751"/>
      <c r="AM9" s="751"/>
      <c r="AN9" s="751"/>
      <c r="AO9" s="751"/>
      <c r="AP9" s="751">
        <v>2091</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555</v>
      </c>
      <c r="BT9" s="755"/>
      <c r="BU9" s="755"/>
      <c r="BV9" s="755"/>
      <c r="BW9" s="755"/>
      <c r="BX9" s="755"/>
      <c r="BY9" s="755"/>
      <c r="BZ9" s="755"/>
      <c r="CA9" s="755"/>
      <c r="CB9" s="755"/>
      <c r="CC9" s="755"/>
      <c r="CD9" s="755"/>
      <c r="CE9" s="755"/>
      <c r="CF9" s="755"/>
      <c r="CG9" s="756"/>
      <c r="CH9" s="767">
        <v>12167</v>
      </c>
      <c r="CI9" s="768"/>
      <c r="CJ9" s="768"/>
      <c r="CK9" s="768"/>
      <c r="CL9" s="769"/>
      <c r="CM9" s="767">
        <v>13177</v>
      </c>
      <c r="CN9" s="768"/>
      <c r="CO9" s="768"/>
      <c r="CP9" s="768"/>
      <c r="CQ9" s="769"/>
      <c r="CR9" s="767">
        <v>1299</v>
      </c>
      <c r="CS9" s="768"/>
      <c r="CT9" s="768"/>
      <c r="CU9" s="768"/>
      <c r="CV9" s="769"/>
      <c r="CW9" s="767">
        <v>252</v>
      </c>
      <c r="CX9" s="768"/>
      <c r="CY9" s="768"/>
      <c r="CZ9" s="768"/>
      <c r="DA9" s="769"/>
      <c r="DB9" s="767" t="s">
        <v>551</v>
      </c>
      <c r="DC9" s="768"/>
      <c r="DD9" s="768"/>
      <c r="DE9" s="768"/>
      <c r="DF9" s="769"/>
      <c r="DG9" s="767" t="s">
        <v>551</v>
      </c>
      <c r="DH9" s="768"/>
      <c r="DI9" s="768"/>
      <c r="DJ9" s="768"/>
      <c r="DK9" s="769"/>
      <c r="DL9" s="767" t="s">
        <v>551</v>
      </c>
      <c r="DM9" s="768"/>
      <c r="DN9" s="768"/>
      <c r="DO9" s="768"/>
      <c r="DP9" s="769"/>
      <c r="DQ9" s="767" t="s">
        <v>551</v>
      </c>
      <c r="DR9" s="768"/>
      <c r="DS9" s="768"/>
      <c r="DT9" s="768"/>
      <c r="DU9" s="769"/>
      <c r="DV9" s="770"/>
      <c r="DW9" s="771"/>
      <c r="DX9" s="771"/>
      <c r="DY9" s="771"/>
      <c r="DZ9" s="772"/>
      <c r="EA9" s="205"/>
    </row>
    <row r="10" spans="1:131" s="206" customFormat="1" ht="26.25" customHeight="1">
      <c r="A10" s="212">
        <v>4</v>
      </c>
      <c r="B10" s="741" t="s">
        <v>368</v>
      </c>
      <c r="C10" s="742"/>
      <c r="D10" s="742"/>
      <c r="E10" s="742"/>
      <c r="F10" s="742"/>
      <c r="G10" s="742"/>
      <c r="H10" s="742"/>
      <c r="I10" s="742"/>
      <c r="J10" s="742"/>
      <c r="K10" s="742"/>
      <c r="L10" s="742"/>
      <c r="M10" s="742"/>
      <c r="N10" s="742"/>
      <c r="O10" s="742"/>
      <c r="P10" s="743"/>
      <c r="Q10" s="744">
        <v>266</v>
      </c>
      <c r="R10" s="745"/>
      <c r="S10" s="745"/>
      <c r="T10" s="745"/>
      <c r="U10" s="745"/>
      <c r="V10" s="745">
        <v>266</v>
      </c>
      <c r="W10" s="745"/>
      <c r="X10" s="745"/>
      <c r="Y10" s="745"/>
      <c r="Z10" s="745"/>
      <c r="AA10" s="745">
        <v>0</v>
      </c>
      <c r="AB10" s="745"/>
      <c r="AC10" s="745"/>
      <c r="AD10" s="745"/>
      <c r="AE10" s="746"/>
      <c r="AF10" s="747" t="s">
        <v>111</v>
      </c>
      <c r="AG10" s="748"/>
      <c r="AH10" s="748"/>
      <c r="AI10" s="748"/>
      <c r="AJ10" s="749"/>
      <c r="AK10" s="750" t="s">
        <v>551</v>
      </c>
      <c r="AL10" s="751"/>
      <c r="AM10" s="751"/>
      <c r="AN10" s="751"/>
      <c r="AO10" s="751"/>
      <c r="AP10" s="751" t="s">
        <v>552</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t="s">
        <v>369</v>
      </c>
      <c r="C11" s="742"/>
      <c r="D11" s="742"/>
      <c r="E11" s="742"/>
      <c r="F11" s="742"/>
      <c r="G11" s="742"/>
      <c r="H11" s="742"/>
      <c r="I11" s="742"/>
      <c r="J11" s="742"/>
      <c r="K11" s="742"/>
      <c r="L11" s="742"/>
      <c r="M11" s="742"/>
      <c r="N11" s="742"/>
      <c r="O11" s="742"/>
      <c r="P11" s="743"/>
      <c r="Q11" s="744">
        <v>108</v>
      </c>
      <c r="R11" s="745"/>
      <c r="S11" s="745"/>
      <c r="T11" s="745"/>
      <c r="U11" s="745"/>
      <c r="V11" s="745">
        <v>43</v>
      </c>
      <c r="W11" s="745"/>
      <c r="X11" s="745"/>
      <c r="Y11" s="745"/>
      <c r="Z11" s="745"/>
      <c r="AA11" s="745">
        <v>65</v>
      </c>
      <c r="AB11" s="745"/>
      <c r="AC11" s="745"/>
      <c r="AD11" s="745"/>
      <c r="AE11" s="746"/>
      <c r="AF11" s="747">
        <v>0</v>
      </c>
      <c r="AG11" s="748"/>
      <c r="AH11" s="748"/>
      <c r="AI11" s="748"/>
      <c r="AJ11" s="749"/>
      <c r="AK11" s="750">
        <v>28</v>
      </c>
      <c r="AL11" s="751"/>
      <c r="AM11" s="751"/>
      <c r="AN11" s="751"/>
      <c r="AO11" s="751"/>
      <c r="AP11" s="751" t="s">
        <v>552</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131978</v>
      </c>
      <c r="R23" s="780"/>
      <c r="S23" s="780"/>
      <c r="T23" s="780"/>
      <c r="U23" s="780"/>
      <c r="V23" s="780">
        <v>128249</v>
      </c>
      <c r="W23" s="780"/>
      <c r="X23" s="780"/>
      <c r="Y23" s="780"/>
      <c r="Z23" s="780"/>
      <c r="AA23" s="780">
        <v>3729</v>
      </c>
      <c r="AB23" s="780"/>
      <c r="AC23" s="780"/>
      <c r="AD23" s="780"/>
      <c r="AE23" s="781"/>
      <c r="AF23" s="782">
        <v>3069</v>
      </c>
      <c r="AG23" s="780"/>
      <c r="AH23" s="780"/>
      <c r="AI23" s="780"/>
      <c r="AJ23" s="783"/>
      <c r="AK23" s="784"/>
      <c r="AL23" s="785"/>
      <c r="AM23" s="785"/>
      <c r="AN23" s="785"/>
      <c r="AO23" s="785"/>
      <c r="AP23" s="780">
        <v>141782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41034</v>
      </c>
      <c r="R28" s="809"/>
      <c r="S28" s="809"/>
      <c r="T28" s="809"/>
      <c r="U28" s="809"/>
      <c r="V28" s="809">
        <v>46090</v>
      </c>
      <c r="W28" s="809"/>
      <c r="X28" s="809"/>
      <c r="Y28" s="809"/>
      <c r="Z28" s="809"/>
      <c r="AA28" s="809">
        <v>-5056</v>
      </c>
      <c r="AB28" s="809"/>
      <c r="AC28" s="809"/>
      <c r="AD28" s="809"/>
      <c r="AE28" s="810"/>
      <c r="AF28" s="811">
        <v>-5056</v>
      </c>
      <c r="AG28" s="809"/>
      <c r="AH28" s="809"/>
      <c r="AI28" s="809"/>
      <c r="AJ28" s="812"/>
      <c r="AK28" s="813">
        <v>4593</v>
      </c>
      <c r="AL28" s="804"/>
      <c r="AM28" s="804"/>
      <c r="AN28" s="804"/>
      <c r="AO28" s="804"/>
      <c r="AP28" s="804" t="s">
        <v>552</v>
      </c>
      <c r="AQ28" s="804"/>
      <c r="AR28" s="804"/>
      <c r="AS28" s="804"/>
      <c r="AT28" s="804"/>
      <c r="AU28" s="804"/>
      <c r="AV28" s="804"/>
      <c r="AW28" s="804"/>
      <c r="AX28" s="804"/>
      <c r="AY28" s="804"/>
      <c r="AZ28" s="805" t="s">
        <v>551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21909</v>
      </c>
      <c r="R29" s="745"/>
      <c r="S29" s="745"/>
      <c r="T29" s="745"/>
      <c r="U29" s="745"/>
      <c r="V29" s="745">
        <v>21302</v>
      </c>
      <c r="W29" s="745"/>
      <c r="X29" s="745"/>
      <c r="Y29" s="745"/>
      <c r="Z29" s="745"/>
      <c r="AA29" s="745">
        <v>607</v>
      </c>
      <c r="AB29" s="745"/>
      <c r="AC29" s="745"/>
      <c r="AD29" s="745"/>
      <c r="AE29" s="746"/>
      <c r="AF29" s="747">
        <v>607</v>
      </c>
      <c r="AG29" s="748"/>
      <c r="AH29" s="748"/>
      <c r="AI29" s="748"/>
      <c r="AJ29" s="749"/>
      <c r="AK29" s="816">
        <v>3522</v>
      </c>
      <c r="AL29" s="817"/>
      <c r="AM29" s="817"/>
      <c r="AN29" s="817"/>
      <c r="AO29" s="817"/>
      <c r="AP29" s="817" t="s">
        <v>551</v>
      </c>
      <c r="AQ29" s="817"/>
      <c r="AR29" s="817"/>
      <c r="AS29" s="817"/>
      <c r="AT29" s="817"/>
      <c r="AU29" s="817"/>
      <c r="AV29" s="817"/>
      <c r="AW29" s="817"/>
      <c r="AX29" s="817"/>
      <c r="AY29" s="817"/>
      <c r="AZ29" s="818" t="s">
        <v>552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2817</v>
      </c>
      <c r="R30" s="745"/>
      <c r="S30" s="745"/>
      <c r="T30" s="745"/>
      <c r="U30" s="745"/>
      <c r="V30" s="745">
        <v>2800</v>
      </c>
      <c r="W30" s="745"/>
      <c r="X30" s="745"/>
      <c r="Y30" s="745"/>
      <c r="Z30" s="745"/>
      <c r="AA30" s="745">
        <v>17</v>
      </c>
      <c r="AB30" s="745"/>
      <c r="AC30" s="745"/>
      <c r="AD30" s="745"/>
      <c r="AE30" s="746"/>
      <c r="AF30" s="747">
        <v>17</v>
      </c>
      <c r="AG30" s="748"/>
      <c r="AH30" s="748"/>
      <c r="AI30" s="748"/>
      <c r="AJ30" s="749"/>
      <c r="AK30" s="816">
        <v>574</v>
      </c>
      <c r="AL30" s="817"/>
      <c r="AM30" s="817"/>
      <c r="AN30" s="817"/>
      <c r="AO30" s="817"/>
      <c r="AP30" s="817" t="s">
        <v>552</v>
      </c>
      <c r="AQ30" s="817"/>
      <c r="AR30" s="817"/>
      <c r="AS30" s="817"/>
      <c r="AT30" s="817"/>
      <c r="AU30" s="817"/>
      <c r="AV30" s="817"/>
      <c r="AW30" s="817"/>
      <c r="AX30" s="817"/>
      <c r="AY30" s="817"/>
      <c r="AZ30" s="818" t="s">
        <v>552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7468</v>
      </c>
      <c r="R31" s="745"/>
      <c r="S31" s="745"/>
      <c r="T31" s="745"/>
      <c r="U31" s="745"/>
      <c r="V31" s="745">
        <v>6942</v>
      </c>
      <c r="W31" s="745"/>
      <c r="X31" s="745"/>
      <c r="Y31" s="745"/>
      <c r="Z31" s="745"/>
      <c r="AA31" s="745">
        <v>526</v>
      </c>
      <c r="AB31" s="745"/>
      <c r="AC31" s="745"/>
      <c r="AD31" s="745"/>
      <c r="AE31" s="746"/>
      <c r="AF31" s="747">
        <v>8566</v>
      </c>
      <c r="AG31" s="748"/>
      <c r="AH31" s="748"/>
      <c r="AI31" s="748"/>
      <c r="AJ31" s="749"/>
      <c r="AK31" s="816">
        <v>30</v>
      </c>
      <c r="AL31" s="817"/>
      <c r="AM31" s="817"/>
      <c r="AN31" s="817"/>
      <c r="AO31" s="817"/>
      <c r="AP31" s="817">
        <v>3137</v>
      </c>
      <c r="AQ31" s="817"/>
      <c r="AR31" s="817"/>
      <c r="AS31" s="817"/>
      <c r="AT31" s="817"/>
      <c r="AU31" s="817" t="s">
        <v>552</v>
      </c>
      <c r="AV31" s="817"/>
      <c r="AW31" s="817"/>
      <c r="AX31" s="817"/>
      <c r="AY31" s="817"/>
      <c r="AZ31" s="818" t="s">
        <v>551</v>
      </c>
      <c r="BA31" s="818"/>
      <c r="BB31" s="818"/>
      <c r="BC31" s="818"/>
      <c r="BD31" s="818"/>
      <c r="BE31" s="814" t="s">
        <v>387</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388</v>
      </c>
      <c r="C32" s="742"/>
      <c r="D32" s="742"/>
      <c r="E32" s="742"/>
      <c r="F32" s="742"/>
      <c r="G32" s="742"/>
      <c r="H32" s="742"/>
      <c r="I32" s="742"/>
      <c r="J32" s="742"/>
      <c r="K32" s="742"/>
      <c r="L32" s="742"/>
      <c r="M32" s="742"/>
      <c r="N32" s="742"/>
      <c r="O32" s="742"/>
      <c r="P32" s="743"/>
      <c r="Q32" s="744">
        <v>4218</v>
      </c>
      <c r="R32" s="745"/>
      <c r="S32" s="745"/>
      <c r="T32" s="745"/>
      <c r="U32" s="745"/>
      <c r="V32" s="745">
        <v>3850</v>
      </c>
      <c r="W32" s="745"/>
      <c r="X32" s="745"/>
      <c r="Y32" s="745"/>
      <c r="Z32" s="745"/>
      <c r="AA32" s="745">
        <v>368</v>
      </c>
      <c r="AB32" s="745"/>
      <c r="AC32" s="745"/>
      <c r="AD32" s="745"/>
      <c r="AE32" s="746"/>
      <c r="AF32" s="747">
        <v>1856</v>
      </c>
      <c r="AG32" s="748"/>
      <c r="AH32" s="748"/>
      <c r="AI32" s="748"/>
      <c r="AJ32" s="749"/>
      <c r="AK32" s="816">
        <v>1241</v>
      </c>
      <c r="AL32" s="817"/>
      <c r="AM32" s="817"/>
      <c r="AN32" s="817"/>
      <c r="AO32" s="817"/>
      <c r="AP32" s="817">
        <v>16744</v>
      </c>
      <c r="AQ32" s="817"/>
      <c r="AR32" s="817"/>
      <c r="AS32" s="817"/>
      <c r="AT32" s="817"/>
      <c r="AU32" s="817">
        <v>8606</v>
      </c>
      <c r="AV32" s="817"/>
      <c r="AW32" s="817"/>
      <c r="AX32" s="817"/>
      <c r="AY32" s="817"/>
      <c r="AZ32" s="818" t="s">
        <v>552</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5990</v>
      </c>
      <c r="AG63" s="828"/>
      <c r="AH63" s="828"/>
      <c r="AI63" s="828"/>
      <c r="AJ63" s="829"/>
      <c r="AK63" s="830"/>
      <c r="AL63" s="825"/>
      <c r="AM63" s="825"/>
      <c r="AN63" s="825"/>
      <c r="AO63" s="825"/>
      <c r="AP63" s="828">
        <v>19811</v>
      </c>
      <c r="AQ63" s="828"/>
      <c r="AR63" s="828"/>
      <c r="AS63" s="828"/>
      <c r="AT63" s="828"/>
      <c r="AU63" s="828">
        <v>8606</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393</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4" t="s">
        <v>539</v>
      </c>
      <c r="C68" s="855"/>
      <c r="D68" s="855"/>
      <c r="E68" s="855"/>
      <c r="F68" s="855"/>
      <c r="G68" s="855"/>
      <c r="H68" s="855"/>
      <c r="I68" s="855"/>
      <c r="J68" s="855"/>
      <c r="K68" s="855"/>
      <c r="L68" s="855"/>
      <c r="M68" s="855"/>
      <c r="N68" s="855"/>
      <c r="O68" s="855"/>
      <c r="P68" s="856"/>
      <c r="Q68" s="857">
        <v>250</v>
      </c>
      <c r="R68" s="858"/>
      <c r="S68" s="858"/>
      <c r="T68" s="858"/>
      <c r="U68" s="858"/>
      <c r="V68" s="858">
        <v>239</v>
      </c>
      <c r="W68" s="858"/>
      <c r="X68" s="858"/>
      <c r="Y68" s="858"/>
      <c r="Z68" s="858"/>
      <c r="AA68" s="858">
        <v>11</v>
      </c>
      <c r="AB68" s="858"/>
      <c r="AC68" s="858"/>
      <c r="AD68" s="858"/>
      <c r="AE68" s="858"/>
      <c r="AF68" s="858">
        <v>11</v>
      </c>
      <c r="AG68" s="858"/>
      <c r="AH68" s="858"/>
      <c r="AI68" s="858"/>
      <c r="AJ68" s="858"/>
      <c r="AK68" s="817">
        <v>64</v>
      </c>
      <c r="AL68" s="817"/>
      <c r="AM68" s="817"/>
      <c r="AN68" s="817"/>
      <c r="AO68" s="817"/>
      <c r="AP68" s="817" t="s">
        <v>548</v>
      </c>
      <c r="AQ68" s="817"/>
      <c r="AR68" s="817"/>
      <c r="AS68" s="817"/>
      <c r="AT68" s="817"/>
      <c r="AU68" s="817" t="s">
        <v>548</v>
      </c>
      <c r="AV68" s="817"/>
      <c r="AW68" s="817"/>
      <c r="AX68" s="817"/>
      <c r="AY68" s="817"/>
      <c r="AZ68" s="852"/>
      <c r="BA68" s="852"/>
      <c r="BB68" s="852"/>
      <c r="BC68" s="852"/>
      <c r="BD68" s="853"/>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540</v>
      </c>
      <c r="C69" s="860"/>
      <c r="D69" s="860"/>
      <c r="E69" s="860"/>
      <c r="F69" s="860"/>
      <c r="G69" s="860"/>
      <c r="H69" s="860"/>
      <c r="I69" s="860"/>
      <c r="J69" s="860"/>
      <c r="K69" s="860"/>
      <c r="L69" s="860"/>
      <c r="M69" s="860"/>
      <c r="N69" s="860"/>
      <c r="O69" s="860"/>
      <c r="P69" s="861"/>
      <c r="Q69" s="862">
        <v>1259</v>
      </c>
      <c r="R69" s="817"/>
      <c r="S69" s="817"/>
      <c r="T69" s="817"/>
      <c r="U69" s="817"/>
      <c r="V69" s="817">
        <v>1110</v>
      </c>
      <c r="W69" s="817"/>
      <c r="X69" s="817"/>
      <c r="Y69" s="817"/>
      <c r="Z69" s="817"/>
      <c r="AA69" s="817">
        <v>150</v>
      </c>
      <c r="AB69" s="817"/>
      <c r="AC69" s="817"/>
      <c r="AD69" s="817"/>
      <c r="AE69" s="817"/>
      <c r="AF69" s="817">
        <v>8</v>
      </c>
      <c r="AG69" s="817"/>
      <c r="AH69" s="817"/>
      <c r="AI69" s="817"/>
      <c r="AJ69" s="817"/>
      <c r="AK69" s="817">
        <v>183</v>
      </c>
      <c r="AL69" s="817"/>
      <c r="AM69" s="817"/>
      <c r="AN69" s="817"/>
      <c r="AO69" s="817"/>
      <c r="AP69" s="817" t="s">
        <v>548</v>
      </c>
      <c r="AQ69" s="817"/>
      <c r="AR69" s="817"/>
      <c r="AS69" s="817"/>
      <c r="AT69" s="817"/>
      <c r="AU69" s="817" t="s">
        <v>548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16</v>
      </c>
      <c r="R70" s="817"/>
      <c r="S70" s="817"/>
      <c r="T70" s="817"/>
      <c r="U70" s="817"/>
      <c r="V70" s="817">
        <v>13</v>
      </c>
      <c r="W70" s="817"/>
      <c r="X70" s="817"/>
      <c r="Y70" s="817"/>
      <c r="Z70" s="817"/>
      <c r="AA70" s="817">
        <v>3</v>
      </c>
      <c r="AB70" s="817"/>
      <c r="AC70" s="817"/>
      <c r="AD70" s="817"/>
      <c r="AE70" s="817"/>
      <c r="AF70" s="817">
        <v>3</v>
      </c>
      <c r="AG70" s="817"/>
      <c r="AH70" s="817"/>
      <c r="AI70" s="817"/>
      <c r="AJ70" s="817"/>
      <c r="AK70" s="817">
        <v>5</v>
      </c>
      <c r="AL70" s="817"/>
      <c r="AM70" s="817"/>
      <c r="AN70" s="817"/>
      <c r="AO70" s="817"/>
      <c r="AP70" s="817" t="s">
        <v>549</v>
      </c>
      <c r="AQ70" s="817"/>
      <c r="AR70" s="817"/>
      <c r="AS70" s="817"/>
      <c r="AT70" s="817"/>
      <c r="AU70" s="817" t="s">
        <v>549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309</v>
      </c>
      <c r="R71" s="817"/>
      <c r="S71" s="817"/>
      <c r="T71" s="817"/>
      <c r="U71" s="817"/>
      <c r="V71" s="817">
        <v>278</v>
      </c>
      <c r="W71" s="817"/>
      <c r="X71" s="817"/>
      <c r="Y71" s="817"/>
      <c r="Z71" s="817"/>
      <c r="AA71" s="817">
        <v>31</v>
      </c>
      <c r="AB71" s="817"/>
      <c r="AC71" s="817"/>
      <c r="AD71" s="817"/>
      <c r="AE71" s="817"/>
      <c r="AF71" s="817">
        <v>31</v>
      </c>
      <c r="AG71" s="817"/>
      <c r="AH71" s="817"/>
      <c r="AI71" s="817"/>
      <c r="AJ71" s="817"/>
      <c r="AK71" s="817" t="s">
        <v>549</v>
      </c>
      <c r="AL71" s="817"/>
      <c r="AM71" s="817"/>
      <c r="AN71" s="817"/>
      <c r="AO71" s="817"/>
      <c r="AP71" s="817">
        <v>100</v>
      </c>
      <c r="AQ71" s="817"/>
      <c r="AR71" s="817"/>
      <c r="AS71" s="817"/>
      <c r="AT71" s="817"/>
      <c r="AU71" s="817">
        <v>75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3301</v>
      </c>
      <c r="R72" s="817"/>
      <c r="S72" s="817"/>
      <c r="T72" s="817"/>
      <c r="U72" s="817"/>
      <c r="V72" s="817">
        <v>3140</v>
      </c>
      <c r="W72" s="817"/>
      <c r="X72" s="817"/>
      <c r="Y72" s="817"/>
      <c r="Z72" s="817"/>
      <c r="AA72" s="817">
        <v>161</v>
      </c>
      <c r="AB72" s="817"/>
      <c r="AC72" s="817"/>
      <c r="AD72" s="817"/>
      <c r="AE72" s="817"/>
      <c r="AF72" s="817">
        <v>158</v>
      </c>
      <c r="AG72" s="817"/>
      <c r="AH72" s="817"/>
      <c r="AI72" s="817"/>
      <c r="AJ72" s="817"/>
      <c r="AK72" s="817">
        <v>447</v>
      </c>
      <c r="AL72" s="817"/>
      <c r="AM72" s="817"/>
      <c r="AN72" s="817"/>
      <c r="AO72" s="817"/>
      <c r="AP72" s="817">
        <v>6361</v>
      </c>
      <c r="AQ72" s="817"/>
      <c r="AR72" s="817"/>
      <c r="AS72" s="817"/>
      <c r="AT72" s="817"/>
      <c r="AU72" s="817">
        <v>5885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544</v>
      </c>
      <c r="C73" s="860"/>
      <c r="D73" s="860"/>
      <c r="E73" s="860"/>
      <c r="F73" s="860"/>
      <c r="G73" s="860"/>
      <c r="H73" s="860"/>
      <c r="I73" s="860"/>
      <c r="J73" s="860"/>
      <c r="K73" s="860"/>
      <c r="L73" s="860"/>
      <c r="M73" s="860"/>
      <c r="N73" s="860"/>
      <c r="O73" s="860"/>
      <c r="P73" s="861"/>
      <c r="Q73" s="862">
        <v>5891</v>
      </c>
      <c r="R73" s="817"/>
      <c r="S73" s="817"/>
      <c r="T73" s="817"/>
      <c r="U73" s="817"/>
      <c r="V73" s="817">
        <v>5791</v>
      </c>
      <c r="W73" s="817"/>
      <c r="X73" s="817"/>
      <c r="Y73" s="817"/>
      <c r="Z73" s="817"/>
      <c r="AA73" s="817">
        <v>100</v>
      </c>
      <c r="AB73" s="817"/>
      <c r="AC73" s="817"/>
      <c r="AD73" s="817"/>
      <c r="AE73" s="817"/>
      <c r="AF73" s="817">
        <v>73</v>
      </c>
      <c r="AG73" s="817"/>
      <c r="AH73" s="817"/>
      <c r="AI73" s="817"/>
      <c r="AJ73" s="817"/>
      <c r="AK73" s="817">
        <v>41</v>
      </c>
      <c r="AL73" s="817"/>
      <c r="AM73" s="817"/>
      <c r="AN73" s="817"/>
      <c r="AO73" s="817"/>
      <c r="AP73" s="817">
        <v>10746</v>
      </c>
      <c r="AQ73" s="817"/>
      <c r="AR73" s="817"/>
      <c r="AS73" s="817"/>
      <c r="AT73" s="817"/>
      <c r="AU73" s="817">
        <v>4027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545</v>
      </c>
      <c r="C74" s="860"/>
      <c r="D74" s="860"/>
      <c r="E74" s="860"/>
      <c r="F74" s="860"/>
      <c r="G74" s="860"/>
      <c r="H74" s="860"/>
      <c r="I74" s="860"/>
      <c r="J74" s="860"/>
      <c r="K74" s="860"/>
      <c r="L74" s="860"/>
      <c r="M74" s="860"/>
      <c r="N74" s="860"/>
      <c r="O74" s="860"/>
      <c r="P74" s="861"/>
      <c r="Q74" s="862">
        <v>1862</v>
      </c>
      <c r="R74" s="817"/>
      <c r="S74" s="817"/>
      <c r="T74" s="817"/>
      <c r="U74" s="817"/>
      <c r="V74" s="817">
        <v>1724</v>
      </c>
      <c r="W74" s="817"/>
      <c r="X74" s="817"/>
      <c r="Y74" s="817"/>
      <c r="Z74" s="817"/>
      <c r="AA74" s="817">
        <v>138</v>
      </c>
      <c r="AB74" s="817"/>
      <c r="AC74" s="817"/>
      <c r="AD74" s="817"/>
      <c r="AE74" s="817"/>
      <c r="AF74" s="817">
        <v>83</v>
      </c>
      <c r="AG74" s="817"/>
      <c r="AH74" s="817"/>
      <c r="AI74" s="817"/>
      <c r="AJ74" s="817"/>
      <c r="AK74" s="817" t="s">
        <v>548</v>
      </c>
      <c r="AL74" s="817"/>
      <c r="AM74" s="817"/>
      <c r="AN74" s="817"/>
      <c r="AO74" s="817"/>
      <c r="AP74" s="817" t="s">
        <v>550</v>
      </c>
      <c r="AQ74" s="817"/>
      <c r="AR74" s="817"/>
      <c r="AS74" s="817"/>
      <c r="AT74" s="817"/>
      <c r="AU74" s="817" t="s">
        <v>550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546</v>
      </c>
      <c r="C75" s="860"/>
      <c r="D75" s="860"/>
      <c r="E75" s="860"/>
      <c r="F75" s="860"/>
      <c r="G75" s="860"/>
      <c r="H75" s="860"/>
      <c r="I75" s="860"/>
      <c r="J75" s="860"/>
      <c r="K75" s="860"/>
      <c r="L75" s="860"/>
      <c r="M75" s="860"/>
      <c r="N75" s="860"/>
      <c r="O75" s="860"/>
      <c r="P75" s="861"/>
      <c r="Q75" s="865">
        <v>258</v>
      </c>
      <c r="R75" s="866"/>
      <c r="S75" s="866"/>
      <c r="T75" s="866"/>
      <c r="U75" s="816"/>
      <c r="V75" s="867">
        <v>240</v>
      </c>
      <c r="W75" s="866"/>
      <c r="X75" s="866"/>
      <c r="Y75" s="866"/>
      <c r="Z75" s="816"/>
      <c r="AA75" s="867">
        <v>18</v>
      </c>
      <c r="AB75" s="866"/>
      <c r="AC75" s="866"/>
      <c r="AD75" s="866"/>
      <c r="AE75" s="816"/>
      <c r="AF75" s="867">
        <v>18</v>
      </c>
      <c r="AG75" s="866"/>
      <c r="AH75" s="866"/>
      <c r="AI75" s="866"/>
      <c r="AJ75" s="816"/>
      <c r="AK75" s="867" t="s">
        <v>550</v>
      </c>
      <c r="AL75" s="866"/>
      <c r="AM75" s="866"/>
      <c r="AN75" s="866"/>
      <c r="AO75" s="816"/>
      <c r="AP75" s="867" t="s">
        <v>550</v>
      </c>
      <c r="AQ75" s="866"/>
      <c r="AR75" s="866"/>
      <c r="AS75" s="866"/>
      <c r="AT75" s="816"/>
      <c r="AU75" s="867" t="s">
        <v>550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547</v>
      </c>
      <c r="C76" s="860"/>
      <c r="D76" s="860"/>
      <c r="E76" s="860"/>
      <c r="F76" s="860"/>
      <c r="G76" s="860"/>
      <c r="H76" s="860"/>
      <c r="I76" s="860"/>
      <c r="J76" s="860"/>
      <c r="K76" s="860"/>
      <c r="L76" s="860"/>
      <c r="M76" s="860"/>
      <c r="N76" s="860"/>
      <c r="O76" s="860"/>
      <c r="P76" s="861"/>
      <c r="Q76" s="865">
        <v>131419</v>
      </c>
      <c r="R76" s="866"/>
      <c r="S76" s="866"/>
      <c r="T76" s="866"/>
      <c r="U76" s="816"/>
      <c r="V76" s="867">
        <v>127699</v>
      </c>
      <c r="W76" s="866"/>
      <c r="X76" s="866"/>
      <c r="Y76" s="866"/>
      <c r="Z76" s="816"/>
      <c r="AA76" s="867">
        <v>3720</v>
      </c>
      <c r="AB76" s="866"/>
      <c r="AC76" s="866"/>
      <c r="AD76" s="866"/>
      <c r="AE76" s="816"/>
      <c r="AF76" s="867">
        <v>3720</v>
      </c>
      <c r="AG76" s="866"/>
      <c r="AH76" s="866"/>
      <c r="AI76" s="866"/>
      <c r="AJ76" s="816"/>
      <c r="AK76" s="867">
        <v>1555</v>
      </c>
      <c r="AL76" s="866"/>
      <c r="AM76" s="866"/>
      <c r="AN76" s="866"/>
      <c r="AO76" s="816"/>
      <c r="AP76" s="867" t="s">
        <v>550</v>
      </c>
      <c r="AQ76" s="866"/>
      <c r="AR76" s="866"/>
      <c r="AS76" s="866"/>
      <c r="AT76" s="816"/>
      <c r="AU76" s="867" t="s">
        <v>550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v>17207</v>
      </c>
      <c r="AQ88" s="828"/>
      <c r="AR88" s="828"/>
      <c r="AS88" s="828"/>
      <c r="AT88" s="828"/>
      <c r="AU88" s="828">
        <v>9987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1909</v>
      </c>
      <c r="CS102" s="836"/>
      <c r="CT102" s="836"/>
      <c r="CU102" s="836"/>
      <c r="CV102" s="879"/>
      <c r="CW102" s="878">
        <v>252</v>
      </c>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12521236</v>
      </c>
      <c r="AB110" s="888"/>
      <c r="AC110" s="888"/>
      <c r="AD110" s="888"/>
      <c r="AE110" s="889"/>
      <c r="AF110" s="890">
        <v>12745310</v>
      </c>
      <c r="AG110" s="888"/>
      <c r="AH110" s="888"/>
      <c r="AI110" s="888"/>
      <c r="AJ110" s="889"/>
      <c r="AK110" s="890">
        <v>13141627</v>
      </c>
      <c r="AL110" s="888"/>
      <c r="AM110" s="888"/>
      <c r="AN110" s="888"/>
      <c r="AO110" s="889"/>
      <c r="AP110" s="891">
        <v>22.2</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137392045</v>
      </c>
      <c r="BR110" s="925"/>
      <c r="BS110" s="925"/>
      <c r="BT110" s="925"/>
      <c r="BU110" s="925"/>
      <c r="BV110" s="925">
        <v>140332130</v>
      </c>
      <c r="BW110" s="925"/>
      <c r="BX110" s="925"/>
      <c r="BY110" s="925"/>
      <c r="BZ110" s="925"/>
      <c r="CA110" s="925">
        <v>138834737</v>
      </c>
      <c r="CB110" s="925"/>
      <c r="CC110" s="925"/>
      <c r="CD110" s="925"/>
      <c r="CE110" s="925"/>
      <c r="CF110" s="939">
        <v>234.9</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2664444</v>
      </c>
      <c r="BR111" s="918"/>
      <c r="BS111" s="918"/>
      <c r="BT111" s="918"/>
      <c r="BU111" s="918"/>
      <c r="BV111" s="918">
        <v>2435318</v>
      </c>
      <c r="BW111" s="918"/>
      <c r="BX111" s="918"/>
      <c r="BY111" s="918"/>
      <c r="BZ111" s="918"/>
      <c r="CA111" s="918">
        <v>2199946</v>
      </c>
      <c r="CB111" s="918"/>
      <c r="CC111" s="918"/>
      <c r="CD111" s="918"/>
      <c r="CE111" s="918"/>
      <c r="CF111" s="912">
        <v>3.7</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6298325</v>
      </c>
      <c r="BR112" s="918"/>
      <c r="BS112" s="918"/>
      <c r="BT112" s="918"/>
      <c r="BU112" s="918"/>
      <c r="BV112" s="918">
        <v>8556036</v>
      </c>
      <c r="BW112" s="918"/>
      <c r="BX112" s="918"/>
      <c r="BY112" s="918"/>
      <c r="BZ112" s="918"/>
      <c r="CA112" s="918">
        <v>8643184</v>
      </c>
      <c r="CB112" s="918"/>
      <c r="CC112" s="918"/>
      <c r="CD112" s="918"/>
      <c r="CE112" s="918"/>
      <c r="CF112" s="912">
        <v>14.6</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752924</v>
      </c>
      <c r="AB113" s="932"/>
      <c r="AC113" s="932"/>
      <c r="AD113" s="932"/>
      <c r="AE113" s="933"/>
      <c r="AF113" s="934">
        <v>849236</v>
      </c>
      <c r="AG113" s="932"/>
      <c r="AH113" s="932"/>
      <c r="AI113" s="932"/>
      <c r="AJ113" s="933"/>
      <c r="AK113" s="934">
        <v>828634</v>
      </c>
      <c r="AL113" s="932"/>
      <c r="AM113" s="932"/>
      <c r="AN113" s="932"/>
      <c r="AO113" s="933"/>
      <c r="AP113" s="935">
        <v>1.4</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11227018</v>
      </c>
      <c r="BR113" s="918"/>
      <c r="BS113" s="918"/>
      <c r="BT113" s="918"/>
      <c r="BU113" s="918"/>
      <c r="BV113" s="918">
        <v>10821263</v>
      </c>
      <c r="BW113" s="918"/>
      <c r="BX113" s="918"/>
      <c r="BY113" s="918"/>
      <c r="BZ113" s="918"/>
      <c r="CA113" s="918">
        <v>9986990</v>
      </c>
      <c r="CB113" s="918"/>
      <c r="CC113" s="918"/>
      <c r="CD113" s="918"/>
      <c r="CE113" s="918"/>
      <c r="CF113" s="912">
        <v>16.899999999999999</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1059434</v>
      </c>
      <c r="AB114" s="957"/>
      <c r="AC114" s="957"/>
      <c r="AD114" s="957"/>
      <c r="AE114" s="958"/>
      <c r="AF114" s="959">
        <v>1136371</v>
      </c>
      <c r="AG114" s="957"/>
      <c r="AH114" s="957"/>
      <c r="AI114" s="957"/>
      <c r="AJ114" s="958"/>
      <c r="AK114" s="959">
        <v>1028755</v>
      </c>
      <c r="AL114" s="957"/>
      <c r="AM114" s="957"/>
      <c r="AN114" s="957"/>
      <c r="AO114" s="958"/>
      <c r="AP114" s="960">
        <v>1.7</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16628243</v>
      </c>
      <c r="BR114" s="918"/>
      <c r="BS114" s="918"/>
      <c r="BT114" s="918"/>
      <c r="BU114" s="918"/>
      <c r="BV114" s="918">
        <v>14747379</v>
      </c>
      <c r="BW114" s="918"/>
      <c r="BX114" s="918"/>
      <c r="BY114" s="918"/>
      <c r="BZ114" s="918"/>
      <c r="CA114" s="918">
        <v>15799783</v>
      </c>
      <c r="CB114" s="918"/>
      <c r="CC114" s="918"/>
      <c r="CD114" s="918"/>
      <c r="CE114" s="918"/>
      <c r="CF114" s="912">
        <v>26.7</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290971</v>
      </c>
      <c r="AB115" s="932"/>
      <c r="AC115" s="932"/>
      <c r="AD115" s="932"/>
      <c r="AE115" s="933"/>
      <c r="AF115" s="934">
        <v>294864</v>
      </c>
      <c r="AG115" s="932"/>
      <c r="AH115" s="932"/>
      <c r="AI115" s="932"/>
      <c r="AJ115" s="933"/>
      <c r="AK115" s="934">
        <v>294864</v>
      </c>
      <c r="AL115" s="932"/>
      <c r="AM115" s="932"/>
      <c r="AN115" s="932"/>
      <c r="AO115" s="933"/>
      <c r="AP115" s="935">
        <v>0.5</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31835</v>
      </c>
      <c r="BR115" s="918"/>
      <c r="BS115" s="918"/>
      <c r="BT115" s="918"/>
      <c r="BU115" s="918"/>
      <c r="BV115" s="918">
        <v>11760</v>
      </c>
      <c r="BW115" s="918"/>
      <c r="BX115" s="918"/>
      <c r="BY115" s="918"/>
      <c r="BZ115" s="918"/>
      <c r="CA115" s="918">
        <v>18450</v>
      </c>
      <c r="CB115" s="918"/>
      <c r="CC115" s="918"/>
      <c r="CD115" s="918"/>
      <c r="CE115" s="918"/>
      <c r="CF115" s="912">
        <v>0</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7463</v>
      </c>
      <c r="AB116" s="957"/>
      <c r="AC116" s="957"/>
      <c r="AD116" s="957"/>
      <c r="AE116" s="958"/>
      <c r="AF116" s="959">
        <v>9097</v>
      </c>
      <c r="AG116" s="957"/>
      <c r="AH116" s="957"/>
      <c r="AI116" s="957"/>
      <c r="AJ116" s="958"/>
      <c r="AK116" s="959">
        <v>3178</v>
      </c>
      <c r="AL116" s="957"/>
      <c r="AM116" s="957"/>
      <c r="AN116" s="957"/>
      <c r="AO116" s="958"/>
      <c r="AP116" s="960">
        <v>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14632028</v>
      </c>
      <c r="AB117" s="964"/>
      <c r="AC117" s="964"/>
      <c r="AD117" s="964"/>
      <c r="AE117" s="965"/>
      <c r="AF117" s="963">
        <v>15034878</v>
      </c>
      <c r="AG117" s="964"/>
      <c r="AH117" s="964"/>
      <c r="AI117" s="964"/>
      <c r="AJ117" s="965"/>
      <c r="AK117" s="963">
        <v>15297058</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432</v>
      </c>
      <c r="BP118" s="992"/>
      <c r="BQ118" s="983">
        <v>174241910</v>
      </c>
      <c r="BR118" s="984"/>
      <c r="BS118" s="984"/>
      <c r="BT118" s="984"/>
      <c r="BU118" s="984"/>
      <c r="BV118" s="984">
        <v>176903886</v>
      </c>
      <c r="BW118" s="984"/>
      <c r="BX118" s="984"/>
      <c r="BY118" s="984"/>
      <c r="BZ118" s="984"/>
      <c r="CA118" s="984">
        <v>175483090</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16170265</v>
      </c>
      <c r="BR119" s="925"/>
      <c r="BS119" s="925"/>
      <c r="BT119" s="925"/>
      <c r="BU119" s="925"/>
      <c r="BV119" s="925">
        <v>15361635</v>
      </c>
      <c r="BW119" s="925"/>
      <c r="BX119" s="925"/>
      <c r="BY119" s="925"/>
      <c r="BZ119" s="925"/>
      <c r="CA119" s="925">
        <v>18818957</v>
      </c>
      <c r="CB119" s="925"/>
      <c r="CC119" s="925"/>
      <c r="CD119" s="925"/>
      <c r="CE119" s="925"/>
      <c r="CF119" s="939">
        <v>31.8</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2664444</v>
      </c>
      <c r="DH119" s="996"/>
      <c r="DI119" s="996"/>
      <c r="DJ119" s="996"/>
      <c r="DK119" s="997"/>
      <c r="DL119" s="998">
        <v>2435318</v>
      </c>
      <c r="DM119" s="996"/>
      <c r="DN119" s="996"/>
      <c r="DO119" s="996"/>
      <c r="DP119" s="997"/>
      <c r="DQ119" s="998">
        <v>2199946</v>
      </c>
      <c r="DR119" s="996"/>
      <c r="DS119" s="996"/>
      <c r="DT119" s="996"/>
      <c r="DU119" s="997"/>
      <c r="DV119" s="999">
        <v>3.7</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18483757</v>
      </c>
      <c r="BR120" s="918"/>
      <c r="BS120" s="918"/>
      <c r="BT120" s="918"/>
      <c r="BU120" s="918"/>
      <c r="BV120" s="918">
        <v>19578795</v>
      </c>
      <c r="BW120" s="918"/>
      <c r="BX120" s="918"/>
      <c r="BY120" s="918"/>
      <c r="BZ120" s="918"/>
      <c r="CA120" s="918">
        <v>19613366</v>
      </c>
      <c r="CB120" s="918"/>
      <c r="CC120" s="918"/>
      <c r="CD120" s="918"/>
      <c r="CE120" s="918"/>
      <c r="CF120" s="912">
        <v>33.200000000000003</v>
      </c>
      <c r="CG120" s="913"/>
      <c r="CH120" s="913"/>
      <c r="CI120" s="913"/>
      <c r="CJ120" s="913"/>
      <c r="CK120" s="1011" t="s">
        <v>438</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6237162</v>
      </c>
      <c r="DH120" s="925"/>
      <c r="DI120" s="925"/>
      <c r="DJ120" s="925"/>
      <c r="DK120" s="925"/>
      <c r="DL120" s="925">
        <v>8507105</v>
      </c>
      <c r="DM120" s="925"/>
      <c r="DN120" s="925"/>
      <c r="DO120" s="925"/>
      <c r="DP120" s="925"/>
      <c r="DQ120" s="925">
        <v>8606486</v>
      </c>
      <c r="DR120" s="925"/>
      <c r="DS120" s="925"/>
      <c r="DT120" s="925"/>
      <c r="DU120" s="925"/>
      <c r="DV120" s="926">
        <v>14.6</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67239247</v>
      </c>
      <c r="BR121" s="984"/>
      <c r="BS121" s="984"/>
      <c r="BT121" s="984"/>
      <c r="BU121" s="984"/>
      <c r="BV121" s="984">
        <v>69462853</v>
      </c>
      <c r="BW121" s="984"/>
      <c r="BX121" s="984"/>
      <c r="BY121" s="984"/>
      <c r="BZ121" s="984"/>
      <c r="CA121" s="984">
        <v>72035055</v>
      </c>
      <c r="CB121" s="984"/>
      <c r="CC121" s="984"/>
      <c r="CD121" s="984"/>
      <c r="CE121" s="984"/>
      <c r="CF121" s="1022">
        <v>121.9</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61163</v>
      </c>
      <c r="DH121" s="918"/>
      <c r="DI121" s="918"/>
      <c r="DJ121" s="918"/>
      <c r="DK121" s="918"/>
      <c r="DL121" s="918">
        <v>48931</v>
      </c>
      <c r="DM121" s="918"/>
      <c r="DN121" s="918"/>
      <c r="DO121" s="918"/>
      <c r="DP121" s="918"/>
      <c r="DQ121" s="918">
        <v>36698</v>
      </c>
      <c r="DR121" s="918"/>
      <c r="DS121" s="918"/>
      <c r="DT121" s="918"/>
      <c r="DU121" s="918"/>
      <c r="DV121" s="919">
        <v>0.1</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441</v>
      </c>
      <c r="BP122" s="992"/>
      <c r="BQ122" s="1032">
        <v>101893269</v>
      </c>
      <c r="BR122" s="1033"/>
      <c r="BS122" s="1033"/>
      <c r="BT122" s="1033"/>
      <c r="BU122" s="1033"/>
      <c r="BV122" s="1033">
        <v>104403283</v>
      </c>
      <c r="BW122" s="1033"/>
      <c r="BX122" s="1033"/>
      <c r="BY122" s="1033"/>
      <c r="BZ122" s="1033"/>
      <c r="CA122" s="1033">
        <v>110467378</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131.69999999999999</v>
      </c>
      <c r="BR123" s="1025"/>
      <c r="BS123" s="1025"/>
      <c r="BT123" s="1025"/>
      <c r="BU123" s="1025"/>
      <c r="BV123" s="1025">
        <v>131.1</v>
      </c>
      <c r="BW123" s="1025"/>
      <c r="BX123" s="1025"/>
      <c r="BY123" s="1025"/>
      <c r="BZ123" s="1025"/>
      <c r="CA123" s="1025">
        <v>109.9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290971</v>
      </c>
      <c r="AB126" s="957"/>
      <c r="AC126" s="957"/>
      <c r="AD126" s="957"/>
      <c r="AE126" s="958"/>
      <c r="AF126" s="959">
        <v>294864</v>
      </c>
      <c r="AG126" s="957"/>
      <c r="AH126" s="957"/>
      <c r="AI126" s="957"/>
      <c r="AJ126" s="958"/>
      <c r="AK126" s="959">
        <v>294864</v>
      </c>
      <c r="AL126" s="957"/>
      <c r="AM126" s="957"/>
      <c r="AN126" s="957"/>
      <c r="AO126" s="958"/>
      <c r="AP126" s="960">
        <v>0.5</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31835</v>
      </c>
      <c r="DH127" s="1046"/>
      <c r="DI127" s="1046"/>
      <c r="DJ127" s="1046"/>
      <c r="DK127" s="1046"/>
      <c r="DL127" s="1046">
        <v>11760</v>
      </c>
      <c r="DM127" s="1046"/>
      <c r="DN127" s="1046"/>
      <c r="DO127" s="1046"/>
      <c r="DP127" s="1046"/>
      <c r="DQ127" s="1046">
        <v>18450</v>
      </c>
      <c r="DR127" s="1046"/>
      <c r="DS127" s="1046"/>
      <c r="DT127" s="1046"/>
      <c r="DU127" s="1046"/>
      <c r="DV127" s="1047">
        <v>0</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1493927</v>
      </c>
      <c r="AB128" s="1088"/>
      <c r="AC128" s="1088"/>
      <c r="AD128" s="1088"/>
      <c r="AE128" s="1089"/>
      <c r="AF128" s="1090">
        <v>1188151</v>
      </c>
      <c r="AG128" s="1088"/>
      <c r="AH128" s="1088"/>
      <c r="AI128" s="1088"/>
      <c r="AJ128" s="1089"/>
      <c r="AK128" s="1090">
        <v>1467034</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60523426</v>
      </c>
      <c r="AB129" s="957"/>
      <c r="AC129" s="957"/>
      <c r="AD129" s="957"/>
      <c r="AE129" s="958"/>
      <c r="AF129" s="959">
        <v>60924297</v>
      </c>
      <c r="AG129" s="957"/>
      <c r="AH129" s="957"/>
      <c r="AI129" s="957"/>
      <c r="AJ129" s="958"/>
      <c r="AK129" s="959">
        <v>65019132</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13.9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5620663</v>
      </c>
      <c r="AB130" s="957"/>
      <c r="AC130" s="957"/>
      <c r="AD130" s="957"/>
      <c r="AE130" s="958"/>
      <c r="AF130" s="959">
        <v>5658908</v>
      </c>
      <c r="AG130" s="957"/>
      <c r="AH130" s="957"/>
      <c r="AI130" s="957"/>
      <c r="AJ130" s="958"/>
      <c r="AK130" s="959">
        <v>5907551</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109.9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54902763</v>
      </c>
      <c r="AB131" s="996"/>
      <c r="AC131" s="996"/>
      <c r="AD131" s="996"/>
      <c r="AE131" s="997"/>
      <c r="AF131" s="998">
        <v>55265389</v>
      </c>
      <c r="AG131" s="996"/>
      <c r="AH131" s="996"/>
      <c r="AI131" s="996"/>
      <c r="AJ131" s="997"/>
      <c r="AK131" s="998">
        <v>59111581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13.692276290000001</v>
      </c>
      <c r="AB132" s="1102"/>
      <c r="AC132" s="1102"/>
      <c r="AD132" s="1102"/>
      <c r="AE132" s="1103"/>
      <c r="AF132" s="1104">
        <v>14.815455289999999</v>
      </c>
      <c r="AG132" s="1102"/>
      <c r="AH132" s="1102"/>
      <c r="AI132" s="1102"/>
      <c r="AJ132" s="1103"/>
      <c r="AK132" s="1104">
        <v>13.402573350000001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14</v>
      </c>
      <c r="AB133" s="1109"/>
      <c r="AC133" s="1109"/>
      <c r="AD133" s="1109"/>
      <c r="AE133" s="1110"/>
      <c r="AF133" s="1108">
        <v>14.2</v>
      </c>
      <c r="AG133" s="1109"/>
      <c r="AH133" s="1109"/>
      <c r="AI133" s="1109"/>
      <c r="AJ133" s="1110"/>
      <c r="AK133" s="1108">
        <v>13.9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61" zoomScaleNormal="85" zoomScaleSheetLayoutView="55" workbookViewId="0">
      <selection activeCell="E96" sqref="E9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2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17707031</v>
      </c>
      <c r="L9" s="264">
        <v>54908</v>
      </c>
      <c r="M9" s="265">
        <v>57075</v>
      </c>
      <c r="N9" s="266">
        <v>-3.8</v>
      </c>
    </row>
    <row r="10" spans="1:16">
      <c r="A10" s="248"/>
      <c r="B10" s="244"/>
      <c r="C10" s="244"/>
      <c r="D10" s="244"/>
      <c r="E10" s="244"/>
      <c r="F10" s="244"/>
      <c r="G10" s="1117" t="s">
        <v>474</v>
      </c>
      <c r="H10" s="1118"/>
      <c r="I10" s="1118"/>
      <c r="J10" s="1119"/>
      <c r="K10" s="267">
        <v>805373</v>
      </c>
      <c r="L10" s="268">
        <v>2497</v>
      </c>
      <c r="M10" s="269">
        <v>2378</v>
      </c>
      <c r="N10" s="270">
        <v>5</v>
      </c>
    </row>
    <row r="11" spans="1:16" ht="13.5" customHeight="1">
      <c r="A11" s="248"/>
      <c r="B11" s="244"/>
      <c r="C11" s="244"/>
      <c r="D11" s="244"/>
      <c r="E11" s="244"/>
      <c r="F11" s="244"/>
      <c r="G11" s="1117" t="s">
        <v>475</v>
      </c>
      <c r="H11" s="1118"/>
      <c r="I11" s="1118"/>
      <c r="J11" s="1119"/>
      <c r="K11" s="267">
        <v>285541</v>
      </c>
      <c r="L11" s="268">
        <v>885</v>
      </c>
      <c r="M11" s="269">
        <v>1348</v>
      </c>
      <c r="N11" s="270">
        <v>-34.299999999999997</v>
      </c>
    </row>
    <row r="12" spans="1:16" ht="13.5" customHeight="1">
      <c r="A12" s="248"/>
      <c r="B12" s="244"/>
      <c r="C12" s="244"/>
      <c r="D12" s="244"/>
      <c r="E12" s="244"/>
      <c r="F12" s="244"/>
      <c r="G12" s="1117" t="s">
        <v>476</v>
      </c>
      <c r="H12" s="1118"/>
      <c r="I12" s="1118"/>
      <c r="J12" s="1119"/>
      <c r="K12" s="267">
        <v>273092</v>
      </c>
      <c r="L12" s="268">
        <v>847</v>
      </c>
      <c r="M12" s="269">
        <v>648</v>
      </c>
      <c r="N12" s="270">
        <v>30.7</v>
      </c>
    </row>
    <row r="13" spans="1:16" ht="13.5" customHeight="1">
      <c r="A13" s="248"/>
      <c r="B13" s="244"/>
      <c r="C13" s="244"/>
      <c r="D13" s="244"/>
      <c r="E13" s="244"/>
      <c r="F13" s="244"/>
      <c r="G13" s="1117" t="s">
        <v>477</v>
      </c>
      <c r="H13" s="1118"/>
      <c r="I13" s="1118"/>
      <c r="J13" s="1119"/>
      <c r="K13" s="267" t="s">
        <v>478</v>
      </c>
      <c r="L13" s="268" t="s">
        <v>478</v>
      </c>
      <c r="M13" s="269">
        <v>21</v>
      </c>
      <c r="N13" s="270" t="s">
        <v>478</v>
      </c>
    </row>
    <row r="14" spans="1:16" ht="13.5" customHeight="1">
      <c r="A14" s="248"/>
      <c r="B14" s="244"/>
      <c r="C14" s="244"/>
      <c r="D14" s="244"/>
      <c r="E14" s="244"/>
      <c r="F14" s="244"/>
      <c r="G14" s="1117" t="s">
        <v>479</v>
      </c>
      <c r="H14" s="1118"/>
      <c r="I14" s="1118"/>
      <c r="J14" s="1119"/>
      <c r="K14" s="267">
        <v>853728</v>
      </c>
      <c r="L14" s="268">
        <v>2647</v>
      </c>
      <c r="M14" s="269">
        <v>1701</v>
      </c>
      <c r="N14" s="270">
        <v>55.6</v>
      </c>
    </row>
    <row r="15" spans="1:16" ht="13.5" customHeight="1">
      <c r="A15" s="248"/>
      <c r="B15" s="244"/>
      <c r="C15" s="244"/>
      <c r="D15" s="244"/>
      <c r="E15" s="244"/>
      <c r="F15" s="244"/>
      <c r="G15" s="1117" t="s">
        <v>480</v>
      </c>
      <c r="H15" s="1118"/>
      <c r="I15" s="1118"/>
      <c r="J15" s="1119"/>
      <c r="K15" s="267">
        <v>62090</v>
      </c>
      <c r="L15" s="268">
        <v>193</v>
      </c>
      <c r="M15" s="269">
        <v>1326</v>
      </c>
      <c r="N15" s="270">
        <v>-85.4</v>
      </c>
    </row>
    <row r="16" spans="1:16">
      <c r="A16" s="248"/>
      <c r="B16" s="244"/>
      <c r="C16" s="244"/>
      <c r="D16" s="244"/>
      <c r="E16" s="244"/>
      <c r="F16" s="244"/>
      <c r="G16" s="1120" t="s">
        <v>481</v>
      </c>
      <c r="H16" s="1121"/>
      <c r="I16" s="1121"/>
      <c r="J16" s="1122"/>
      <c r="K16" s="268">
        <v>-1644010</v>
      </c>
      <c r="L16" s="268">
        <v>-5098</v>
      </c>
      <c r="M16" s="269">
        <v>-5838</v>
      </c>
      <c r="N16" s="270">
        <v>-12.7</v>
      </c>
    </row>
    <row r="17" spans="1:16">
      <c r="A17" s="248"/>
      <c r="B17" s="244"/>
      <c r="C17" s="244"/>
      <c r="D17" s="244"/>
      <c r="E17" s="244"/>
      <c r="F17" s="244"/>
      <c r="G17" s="1120" t="s">
        <v>170</v>
      </c>
      <c r="H17" s="1121"/>
      <c r="I17" s="1121"/>
      <c r="J17" s="1122"/>
      <c r="K17" s="268">
        <v>18342845</v>
      </c>
      <c r="L17" s="268">
        <v>56880</v>
      </c>
      <c r="M17" s="269">
        <v>58658</v>
      </c>
      <c r="N17" s="270">
        <v>-3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6.39</v>
      </c>
      <c r="L21" s="281">
        <v>6.17</v>
      </c>
      <c r="M21" s="282">
        <v>0.22</v>
      </c>
      <c r="N21" s="249"/>
      <c r="O21" s="283"/>
      <c r="P21" s="279"/>
    </row>
    <row r="22" spans="1:16" s="284" customFormat="1">
      <c r="A22" s="279"/>
      <c r="B22" s="249"/>
      <c r="C22" s="249"/>
      <c r="D22" s="249"/>
      <c r="E22" s="249"/>
      <c r="F22" s="249"/>
      <c r="G22" s="1112" t="s">
        <v>487</v>
      </c>
      <c r="H22" s="1113"/>
      <c r="I22" s="1113"/>
      <c r="J22" s="1114"/>
      <c r="K22" s="285">
        <v>97.5</v>
      </c>
      <c r="L22" s="286">
        <v>99.9</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13141627</v>
      </c>
      <c r="L32" s="294">
        <v>40751</v>
      </c>
      <c r="M32" s="295">
        <v>40803</v>
      </c>
      <c r="N32" s="296">
        <v>-0.1</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t="s">
        <v>478</v>
      </c>
      <c r="L34" s="294" t="s">
        <v>478</v>
      </c>
      <c r="M34" s="295">
        <v>114</v>
      </c>
      <c r="N34" s="296" t="s">
        <v>478</v>
      </c>
    </row>
    <row r="35" spans="1:16" ht="27" customHeight="1">
      <c r="A35" s="248"/>
      <c r="B35" s="244"/>
      <c r="C35" s="244"/>
      <c r="D35" s="244"/>
      <c r="E35" s="244"/>
      <c r="F35" s="244"/>
      <c r="G35" s="1128" t="s">
        <v>494</v>
      </c>
      <c r="H35" s="1129"/>
      <c r="I35" s="1129"/>
      <c r="J35" s="1130"/>
      <c r="K35" s="294">
        <v>828634</v>
      </c>
      <c r="L35" s="294">
        <v>2570</v>
      </c>
      <c r="M35" s="295">
        <v>10245</v>
      </c>
      <c r="N35" s="296">
        <v>-74.900000000000006</v>
      </c>
    </row>
    <row r="36" spans="1:16" ht="27" customHeight="1">
      <c r="A36" s="248"/>
      <c r="B36" s="244"/>
      <c r="C36" s="244"/>
      <c r="D36" s="244"/>
      <c r="E36" s="244"/>
      <c r="F36" s="244"/>
      <c r="G36" s="1128" t="s">
        <v>495</v>
      </c>
      <c r="H36" s="1129"/>
      <c r="I36" s="1129"/>
      <c r="J36" s="1130"/>
      <c r="K36" s="294">
        <v>1028755</v>
      </c>
      <c r="L36" s="294">
        <v>3190</v>
      </c>
      <c r="M36" s="295">
        <v>436</v>
      </c>
      <c r="N36" s="296">
        <v>631.70000000000005</v>
      </c>
    </row>
    <row r="37" spans="1:16" ht="13.5" customHeight="1">
      <c r="A37" s="248"/>
      <c r="B37" s="244"/>
      <c r="C37" s="244"/>
      <c r="D37" s="244"/>
      <c r="E37" s="244"/>
      <c r="F37" s="244"/>
      <c r="G37" s="1128" t="s">
        <v>496</v>
      </c>
      <c r="H37" s="1129"/>
      <c r="I37" s="1129"/>
      <c r="J37" s="1130"/>
      <c r="K37" s="294">
        <v>294864</v>
      </c>
      <c r="L37" s="294">
        <v>914</v>
      </c>
      <c r="M37" s="295">
        <v>818</v>
      </c>
      <c r="N37" s="296">
        <v>11.7</v>
      </c>
    </row>
    <row r="38" spans="1:16" ht="27" customHeight="1">
      <c r="A38" s="248"/>
      <c r="B38" s="244"/>
      <c r="C38" s="244"/>
      <c r="D38" s="244"/>
      <c r="E38" s="244"/>
      <c r="F38" s="244"/>
      <c r="G38" s="1131" t="s">
        <v>497</v>
      </c>
      <c r="H38" s="1132"/>
      <c r="I38" s="1132"/>
      <c r="J38" s="1133"/>
      <c r="K38" s="297">
        <v>3178</v>
      </c>
      <c r="L38" s="297">
        <v>10</v>
      </c>
      <c r="M38" s="298">
        <v>5</v>
      </c>
      <c r="N38" s="299">
        <v>100</v>
      </c>
      <c r="O38" s="293"/>
    </row>
    <row r="39" spans="1:16">
      <c r="A39" s="248"/>
      <c r="B39" s="244"/>
      <c r="C39" s="244"/>
      <c r="D39" s="244"/>
      <c r="E39" s="244"/>
      <c r="F39" s="244"/>
      <c r="G39" s="1131" t="s">
        <v>498</v>
      </c>
      <c r="H39" s="1132"/>
      <c r="I39" s="1132"/>
      <c r="J39" s="1133"/>
      <c r="K39" s="300">
        <v>-1467034</v>
      </c>
      <c r="L39" s="300">
        <v>-4549</v>
      </c>
      <c r="M39" s="301">
        <v>-8579</v>
      </c>
      <c r="N39" s="302">
        <v>-47</v>
      </c>
      <c r="O39" s="293"/>
    </row>
    <row r="40" spans="1:16" ht="27" customHeight="1">
      <c r="A40" s="248"/>
      <c r="B40" s="244"/>
      <c r="C40" s="244"/>
      <c r="D40" s="244"/>
      <c r="E40" s="244"/>
      <c r="F40" s="244"/>
      <c r="G40" s="1128" t="s">
        <v>499</v>
      </c>
      <c r="H40" s="1129"/>
      <c r="I40" s="1129"/>
      <c r="J40" s="1130"/>
      <c r="K40" s="300">
        <v>-5907551</v>
      </c>
      <c r="L40" s="300">
        <v>-18319</v>
      </c>
      <c r="M40" s="301">
        <v>-30169</v>
      </c>
      <c r="N40" s="302">
        <v>-39.299999999999997</v>
      </c>
      <c r="O40" s="293"/>
    </row>
    <row r="41" spans="1:16">
      <c r="A41" s="248"/>
      <c r="B41" s="244"/>
      <c r="C41" s="244"/>
      <c r="D41" s="244"/>
      <c r="E41" s="244"/>
      <c r="F41" s="244"/>
      <c r="G41" s="1134" t="s">
        <v>280</v>
      </c>
      <c r="H41" s="1135"/>
      <c r="I41" s="1135"/>
      <c r="J41" s="1136"/>
      <c r="K41" s="294">
        <v>7922473</v>
      </c>
      <c r="L41" s="300">
        <v>24567</v>
      </c>
      <c r="M41" s="301">
        <v>13672</v>
      </c>
      <c r="N41" s="302">
        <v>79.7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22026127</v>
      </c>
      <c r="J51" s="320">
        <v>69824</v>
      </c>
      <c r="K51" s="321">
        <v>-20</v>
      </c>
      <c r="L51" s="322">
        <v>38349</v>
      </c>
      <c r="M51" s="323">
        <v>6.9</v>
      </c>
      <c r="N51" s="324">
        <v>-26.9</v>
      </c>
    </row>
    <row r="52" spans="1:14">
      <c r="A52" s="248"/>
      <c r="B52" s="244"/>
      <c r="C52" s="244"/>
      <c r="D52" s="244"/>
      <c r="E52" s="244"/>
      <c r="F52" s="244"/>
      <c r="G52" s="325"/>
      <c r="H52" s="326" t="s">
        <v>510</v>
      </c>
      <c r="I52" s="327">
        <v>6604176</v>
      </c>
      <c r="J52" s="328">
        <v>20936</v>
      </c>
      <c r="K52" s="329">
        <v>-34.9</v>
      </c>
      <c r="L52" s="330">
        <v>22585</v>
      </c>
      <c r="M52" s="331">
        <v>6.2</v>
      </c>
      <c r="N52" s="332">
        <v>-41.1</v>
      </c>
    </row>
    <row r="53" spans="1:14">
      <c r="A53" s="248"/>
      <c r="B53" s="244"/>
      <c r="C53" s="244"/>
      <c r="D53" s="244"/>
      <c r="E53" s="244"/>
      <c r="F53" s="244"/>
      <c r="G53" s="310" t="s">
        <v>511</v>
      </c>
      <c r="H53" s="311"/>
      <c r="I53" s="319">
        <v>28347013</v>
      </c>
      <c r="J53" s="320">
        <v>89667</v>
      </c>
      <c r="K53" s="321">
        <v>28.4</v>
      </c>
      <c r="L53" s="322">
        <v>37688</v>
      </c>
      <c r="M53" s="323">
        <v>-1.7</v>
      </c>
      <c r="N53" s="324">
        <v>30.1</v>
      </c>
    </row>
    <row r="54" spans="1:14">
      <c r="A54" s="248"/>
      <c r="B54" s="244"/>
      <c r="C54" s="244"/>
      <c r="D54" s="244"/>
      <c r="E54" s="244"/>
      <c r="F54" s="244"/>
      <c r="G54" s="325"/>
      <c r="H54" s="326" t="s">
        <v>510</v>
      </c>
      <c r="I54" s="327">
        <v>10476098</v>
      </c>
      <c r="J54" s="328">
        <v>33138</v>
      </c>
      <c r="K54" s="329">
        <v>58.3</v>
      </c>
      <c r="L54" s="330">
        <v>22661</v>
      </c>
      <c r="M54" s="331">
        <v>0.3</v>
      </c>
      <c r="N54" s="332">
        <v>58</v>
      </c>
    </row>
    <row r="55" spans="1:14">
      <c r="A55" s="248"/>
      <c r="B55" s="244"/>
      <c r="C55" s="244"/>
      <c r="D55" s="244"/>
      <c r="E55" s="244"/>
      <c r="F55" s="244"/>
      <c r="G55" s="310" t="s">
        <v>512</v>
      </c>
      <c r="H55" s="311"/>
      <c r="I55" s="319">
        <v>17574090</v>
      </c>
      <c r="J55" s="320">
        <v>55270</v>
      </c>
      <c r="K55" s="321">
        <v>-38.4</v>
      </c>
      <c r="L55" s="322">
        <v>38606</v>
      </c>
      <c r="M55" s="323">
        <v>2.4</v>
      </c>
      <c r="N55" s="324">
        <v>-40.799999999999997</v>
      </c>
    </row>
    <row r="56" spans="1:14">
      <c r="A56" s="248"/>
      <c r="B56" s="244"/>
      <c r="C56" s="244"/>
      <c r="D56" s="244"/>
      <c r="E56" s="244"/>
      <c r="F56" s="244"/>
      <c r="G56" s="325"/>
      <c r="H56" s="326" t="s">
        <v>510</v>
      </c>
      <c r="I56" s="327">
        <v>5073489</v>
      </c>
      <c r="J56" s="328">
        <v>15956</v>
      </c>
      <c r="K56" s="329">
        <v>-51.8</v>
      </c>
      <c r="L56" s="330">
        <v>22435</v>
      </c>
      <c r="M56" s="331">
        <v>-1</v>
      </c>
      <c r="N56" s="332">
        <v>-50.8</v>
      </c>
    </row>
    <row r="57" spans="1:14">
      <c r="A57" s="248"/>
      <c r="B57" s="244"/>
      <c r="C57" s="244"/>
      <c r="D57" s="244"/>
      <c r="E57" s="244"/>
      <c r="F57" s="244"/>
      <c r="G57" s="310" t="s">
        <v>513</v>
      </c>
      <c r="H57" s="311"/>
      <c r="I57" s="319">
        <v>19145171</v>
      </c>
      <c r="J57" s="320">
        <v>59663</v>
      </c>
      <c r="K57" s="321">
        <v>7.9</v>
      </c>
      <c r="L57" s="322">
        <v>39425</v>
      </c>
      <c r="M57" s="323">
        <v>2.1</v>
      </c>
      <c r="N57" s="324">
        <v>5.8</v>
      </c>
    </row>
    <row r="58" spans="1:14">
      <c r="A58" s="248"/>
      <c r="B58" s="244"/>
      <c r="C58" s="244"/>
      <c r="D58" s="244"/>
      <c r="E58" s="244"/>
      <c r="F58" s="244"/>
      <c r="G58" s="325"/>
      <c r="H58" s="326" t="s">
        <v>510</v>
      </c>
      <c r="I58" s="327">
        <v>8213177</v>
      </c>
      <c r="J58" s="328">
        <v>25595</v>
      </c>
      <c r="K58" s="329">
        <v>60.4</v>
      </c>
      <c r="L58" s="330">
        <v>22414</v>
      </c>
      <c r="M58" s="331">
        <v>-0.1</v>
      </c>
      <c r="N58" s="332">
        <v>60.5</v>
      </c>
    </row>
    <row r="59" spans="1:14">
      <c r="A59" s="248"/>
      <c r="B59" s="244"/>
      <c r="C59" s="244"/>
      <c r="D59" s="244"/>
      <c r="E59" s="244"/>
      <c r="F59" s="244"/>
      <c r="G59" s="310" t="s">
        <v>514</v>
      </c>
      <c r="H59" s="311"/>
      <c r="I59" s="319">
        <v>14317189</v>
      </c>
      <c r="J59" s="320">
        <v>44396</v>
      </c>
      <c r="K59" s="321">
        <v>-25.6</v>
      </c>
      <c r="L59" s="322">
        <v>47677</v>
      </c>
      <c r="M59" s="323">
        <v>20.9</v>
      </c>
      <c r="N59" s="324">
        <v>-46.5</v>
      </c>
    </row>
    <row r="60" spans="1:14">
      <c r="A60" s="248"/>
      <c r="B60" s="244"/>
      <c r="C60" s="244"/>
      <c r="D60" s="244"/>
      <c r="E60" s="244"/>
      <c r="F60" s="244"/>
      <c r="G60" s="325"/>
      <c r="H60" s="326" t="s">
        <v>510</v>
      </c>
      <c r="I60" s="333">
        <v>1939459</v>
      </c>
      <c r="J60" s="328">
        <v>6014</v>
      </c>
      <c r="K60" s="329">
        <v>-76.5</v>
      </c>
      <c r="L60" s="330">
        <v>23360</v>
      </c>
      <c r="M60" s="331">
        <v>4.2</v>
      </c>
      <c r="N60" s="332">
        <v>-80.7</v>
      </c>
    </row>
    <row r="61" spans="1:14">
      <c r="A61" s="248"/>
      <c r="B61" s="244"/>
      <c r="C61" s="244"/>
      <c r="D61" s="244"/>
      <c r="E61" s="244"/>
      <c r="F61" s="244"/>
      <c r="G61" s="310" t="s">
        <v>515</v>
      </c>
      <c r="H61" s="334"/>
      <c r="I61" s="335">
        <v>20281918</v>
      </c>
      <c r="J61" s="336">
        <v>63764</v>
      </c>
      <c r="K61" s="337">
        <v>-9.5</v>
      </c>
      <c r="L61" s="338">
        <v>40349</v>
      </c>
      <c r="M61" s="339">
        <v>6.1</v>
      </c>
      <c r="N61" s="324">
        <v>-15.6</v>
      </c>
    </row>
    <row r="62" spans="1:14">
      <c r="A62" s="248"/>
      <c r="B62" s="244"/>
      <c r="C62" s="244"/>
      <c r="D62" s="244"/>
      <c r="E62" s="244"/>
      <c r="F62" s="244"/>
      <c r="G62" s="325"/>
      <c r="H62" s="326" t="s">
        <v>510</v>
      </c>
      <c r="I62" s="327">
        <v>6461280</v>
      </c>
      <c r="J62" s="328">
        <v>20328</v>
      </c>
      <c r="K62" s="329">
        <v>-8.9</v>
      </c>
      <c r="L62" s="330">
        <v>22691</v>
      </c>
      <c r="M62" s="331">
        <v>1.9</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5.38</v>
      </c>
      <c r="G47" s="12">
        <v>8.1199999999999992</v>
      </c>
      <c r="H47" s="12">
        <v>8.17</v>
      </c>
      <c r="I47" s="12">
        <v>8.11</v>
      </c>
      <c r="J47" s="13">
        <v>9.66</v>
      </c>
    </row>
    <row r="48" spans="2:10" ht="57.75" customHeight="1">
      <c r="B48" s="14"/>
      <c r="C48" s="1139" t="s">
        <v>4</v>
      </c>
      <c r="D48" s="1139"/>
      <c r="E48" s="1140"/>
      <c r="F48" s="15">
        <v>3.78</v>
      </c>
      <c r="G48" s="16">
        <v>4.18</v>
      </c>
      <c r="H48" s="16">
        <v>5.34</v>
      </c>
      <c r="I48" s="16">
        <v>4.49</v>
      </c>
      <c r="J48" s="17">
        <v>4.7</v>
      </c>
    </row>
    <row r="49" spans="2:10" ht="57.75" customHeight="1" thickBot="1">
      <c r="B49" s="18"/>
      <c r="C49" s="1141" t="s">
        <v>5</v>
      </c>
      <c r="D49" s="1141"/>
      <c r="E49" s="1142"/>
      <c r="F49" s="19">
        <v>1.41</v>
      </c>
      <c r="G49" s="20">
        <v>4.9400000000000004</v>
      </c>
      <c r="H49" s="20">
        <v>2.21</v>
      </c>
      <c r="I49" s="20" t="s">
        <v>522</v>
      </c>
      <c r="J49" s="21">
        <v>2.56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t="s">
        <v>524</v>
      </c>
      <c r="G34" s="33" t="s">
        <v>525</v>
      </c>
      <c r="H34" s="33" t="s">
        <v>526</v>
      </c>
      <c r="I34" s="33" t="s">
        <v>527</v>
      </c>
      <c r="J34" s="34" t="s">
        <v>528</v>
      </c>
      <c r="K34" s="22"/>
      <c r="L34" s="22"/>
      <c r="M34" s="22"/>
      <c r="N34" s="22"/>
      <c r="O34" s="22"/>
      <c r="P34" s="22"/>
    </row>
    <row r="35" spans="1:16" ht="39" customHeight="1">
      <c r="A35" s="22"/>
      <c r="B35" s="35"/>
      <c r="C35" s="1143" t="s">
        <v>529</v>
      </c>
      <c r="D35" s="1144"/>
      <c r="E35" s="1145"/>
      <c r="F35" s="36">
        <v>9.6300000000000008</v>
      </c>
      <c r="G35" s="37">
        <v>11.08</v>
      </c>
      <c r="H35" s="37">
        <v>12.03</v>
      </c>
      <c r="I35" s="37">
        <v>12.5</v>
      </c>
      <c r="J35" s="38">
        <v>13.18</v>
      </c>
      <c r="K35" s="22"/>
      <c r="L35" s="22"/>
      <c r="M35" s="22"/>
      <c r="N35" s="22"/>
      <c r="O35" s="22"/>
      <c r="P35" s="22"/>
    </row>
    <row r="36" spans="1:16" ht="39" customHeight="1">
      <c r="A36" s="22"/>
      <c r="B36" s="35"/>
      <c r="C36" s="1143" t="s">
        <v>530</v>
      </c>
      <c r="D36" s="1144"/>
      <c r="E36" s="1145"/>
      <c r="F36" s="36">
        <v>3.75</v>
      </c>
      <c r="G36" s="37">
        <v>4.1399999999999997</v>
      </c>
      <c r="H36" s="37">
        <v>5.3</v>
      </c>
      <c r="I36" s="37">
        <v>4.4400000000000004</v>
      </c>
      <c r="J36" s="38">
        <v>4.6500000000000004</v>
      </c>
      <c r="K36" s="22"/>
      <c r="L36" s="22"/>
      <c r="M36" s="22"/>
      <c r="N36" s="22"/>
      <c r="O36" s="22"/>
      <c r="P36" s="22"/>
    </row>
    <row r="37" spans="1:16" ht="39" customHeight="1">
      <c r="A37" s="22"/>
      <c r="B37" s="35"/>
      <c r="C37" s="1143" t="s">
        <v>531</v>
      </c>
      <c r="D37" s="1144"/>
      <c r="E37" s="1145"/>
      <c r="F37" s="36">
        <v>2.2999999999999998</v>
      </c>
      <c r="G37" s="37">
        <v>2.2999999999999998</v>
      </c>
      <c r="H37" s="37">
        <v>2.35</v>
      </c>
      <c r="I37" s="37">
        <v>2.33</v>
      </c>
      <c r="J37" s="38">
        <v>2.85</v>
      </c>
      <c r="K37" s="22"/>
      <c r="L37" s="22"/>
      <c r="M37" s="22"/>
      <c r="N37" s="22"/>
      <c r="O37" s="22"/>
      <c r="P37" s="22"/>
    </row>
    <row r="38" spans="1:16" ht="39" customHeight="1">
      <c r="A38" s="22"/>
      <c r="B38" s="35"/>
      <c r="C38" s="1143" t="s">
        <v>532</v>
      </c>
      <c r="D38" s="1144"/>
      <c r="E38" s="1145"/>
      <c r="F38" s="36">
        <v>0.16</v>
      </c>
      <c r="G38" s="37">
        <v>0.43</v>
      </c>
      <c r="H38" s="37">
        <v>0.74</v>
      </c>
      <c r="I38" s="37">
        <v>0.92</v>
      </c>
      <c r="J38" s="38">
        <v>0.93</v>
      </c>
      <c r="K38" s="22"/>
      <c r="L38" s="22"/>
      <c r="M38" s="22"/>
      <c r="N38" s="22"/>
      <c r="O38" s="22"/>
      <c r="P38" s="22"/>
    </row>
    <row r="39" spans="1:16" ht="39" customHeight="1">
      <c r="A39" s="22"/>
      <c r="B39" s="35"/>
      <c r="C39" s="1143" t="s">
        <v>533</v>
      </c>
      <c r="D39" s="1144"/>
      <c r="E39" s="1145"/>
      <c r="F39" s="36" t="s">
        <v>534</v>
      </c>
      <c r="G39" s="37">
        <v>7.0000000000000007E-2</v>
      </c>
      <c r="H39" s="37">
        <v>0.09</v>
      </c>
      <c r="I39" s="37">
        <v>0.24</v>
      </c>
      <c r="J39" s="38">
        <v>7.0000000000000007E-2</v>
      </c>
      <c r="K39" s="22"/>
      <c r="L39" s="22"/>
      <c r="M39" s="22"/>
      <c r="N39" s="22"/>
      <c r="O39" s="22"/>
      <c r="P39" s="22"/>
    </row>
    <row r="40" spans="1:16" ht="39" customHeight="1">
      <c r="A40" s="22"/>
      <c r="B40" s="35"/>
      <c r="C40" s="1143" t="s">
        <v>535</v>
      </c>
      <c r="D40" s="1144"/>
      <c r="E40" s="1145"/>
      <c r="F40" s="36">
        <v>0.01</v>
      </c>
      <c r="G40" s="37">
        <v>0.03</v>
      </c>
      <c r="H40" s="37">
        <v>0.02</v>
      </c>
      <c r="I40" s="37">
        <v>0.04</v>
      </c>
      <c r="J40" s="38">
        <v>0.03</v>
      </c>
      <c r="K40" s="22"/>
      <c r="L40" s="22"/>
      <c r="M40" s="22"/>
      <c r="N40" s="22"/>
      <c r="O40" s="22"/>
      <c r="P40" s="22"/>
    </row>
    <row r="41" spans="1:16" ht="39" customHeight="1">
      <c r="A41" s="22"/>
      <c r="B41" s="35"/>
      <c r="C41" s="1143" t="s">
        <v>536</v>
      </c>
      <c r="D41" s="1144"/>
      <c r="E41" s="1145"/>
      <c r="F41" s="36" t="s">
        <v>478</v>
      </c>
      <c r="G41" s="37" t="s">
        <v>478</v>
      </c>
      <c r="H41" s="37" t="s">
        <v>478</v>
      </c>
      <c r="I41" s="37" t="s">
        <v>478</v>
      </c>
      <c r="J41" s="38">
        <v>0</v>
      </c>
      <c r="K41" s="22"/>
      <c r="L41" s="22"/>
      <c r="M41" s="22"/>
      <c r="N41" s="22"/>
      <c r="O41" s="22"/>
      <c r="P41" s="22"/>
    </row>
    <row r="42" spans="1:16" ht="39" customHeight="1">
      <c r="A42" s="22"/>
      <c r="B42" s="39"/>
      <c r="C42" s="1143" t="s">
        <v>537</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538</v>
      </c>
      <c r="D43" s="1147"/>
      <c r="E43" s="1148"/>
      <c r="F43" s="41">
        <v>0.05</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12390</v>
      </c>
      <c r="L45" s="60">
        <v>12261</v>
      </c>
      <c r="M45" s="60">
        <v>12521</v>
      </c>
      <c r="N45" s="60">
        <v>12745</v>
      </c>
      <c r="O45" s="61">
        <v>13142</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382</v>
      </c>
      <c r="L48" s="64">
        <v>803</v>
      </c>
      <c r="M48" s="64">
        <v>755</v>
      </c>
      <c r="N48" s="64">
        <v>849</v>
      </c>
      <c r="O48" s="65">
        <v>829</v>
      </c>
      <c r="P48" s="48"/>
      <c r="Q48" s="48"/>
      <c r="R48" s="48"/>
      <c r="S48" s="48"/>
      <c r="T48" s="48"/>
      <c r="U48" s="48"/>
    </row>
    <row r="49" spans="1:21" ht="30.75" customHeight="1">
      <c r="A49" s="48"/>
      <c r="B49" s="1161"/>
      <c r="C49" s="1162"/>
      <c r="D49" s="62"/>
      <c r="E49" s="1153" t="s">
        <v>16</v>
      </c>
      <c r="F49" s="1153"/>
      <c r="G49" s="1153"/>
      <c r="H49" s="1153"/>
      <c r="I49" s="1153"/>
      <c r="J49" s="1154"/>
      <c r="K49" s="63">
        <v>1182</v>
      </c>
      <c r="L49" s="64">
        <v>1371</v>
      </c>
      <c r="M49" s="64">
        <v>1059</v>
      </c>
      <c r="N49" s="64">
        <v>1136</v>
      </c>
      <c r="O49" s="65">
        <v>1029</v>
      </c>
      <c r="P49" s="48"/>
      <c r="Q49" s="48"/>
      <c r="R49" s="48"/>
      <c r="S49" s="48"/>
      <c r="T49" s="48"/>
      <c r="U49" s="48"/>
    </row>
    <row r="50" spans="1:21" ht="30.75" customHeight="1">
      <c r="A50" s="48"/>
      <c r="B50" s="1161"/>
      <c r="C50" s="1162"/>
      <c r="D50" s="62"/>
      <c r="E50" s="1153" t="s">
        <v>17</v>
      </c>
      <c r="F50" s="1153"/>
      <c r="G50" s="1153"/>
      <c r="H50" s="1153"/>
      <c r="I50" s="1153"/>
      <c r="J50" s="1154"/>
      <c r="K50" s="63">
        <v>246</v>
      </c>
      <c r="L50" s="64">
        <v>271</v>
      </c>
      <c r="M50" s="64">
        <v>291</v>
      </c>
      <c r="N50" s="64">
        <v>295</v>
      </c>
      <c r="O50" s="65">
        <v>295</v>
      </c>
      <c r="P50" s="48"/>
      <c r="Q50" s="48"/>
      <c r="R50" s="48"/>
      <c r="S50" s="48"/>
      <c r="T50" s="48"/>
      <c r="U50" s="48"/>
    </row>
    <row r="51" spans="1:21" ht="30.75" customHeight="1">
      <c r="A51" s="48"/>
      <c r="B51" s="1163"/>
      <c r="C51" s="1164"/>
      <c r="D51" s="66"/>
      <c r="E51" s="1153" t="s">
        <v>18</v>
      </c>
      <c r="F51" s="1153"/>
      <c r="G51" s="1153"/>
      <c r="H51" s="1153"/>
      <c r="I51" s="1153"/>
      <c r="J51" s="1154"/>
      <c r="K51" s="63">
        <v>16</v>
      </c>
      <c r="L51" s="64">
        <v>22</v>
      </c>
      <c r="M51" s="64">
        <v>7</v>
      </c>
      <c r="N51" s="64">
        <v>9</v>
      </c>
      <c r="O51" s="65">
        <v>3</v>
      </c>
      <c r="P51" s="48"/>
      <c r="Q51" s="48"/>
      <c r="R51" s="48"/>
      <c r="S51" s="48"/>
      <c r="T51" s="48"/>
      <c r="U51" s="48"/>
    </row>
    <row r="52" spans="1:21" ht="30.75" customHeight="1">
      <c r="A52" s="48"/>
      <c r="B52" s="1151" t="s">
        <v>19</v>
      </c>
      <c r="C52" s="1152"/>
      <c r="D52" s="66"/>
      <c r="E52" s="1153" t="s">
        <v>20</v>
      </c>
      <c r="F52" s="1153"/>
      <c r="G52" s="1153"/>
      <c r="H52" s="1153"/>
      <c r="I52" s="1153"/>
      <c r="J52" s="1154"/>
      <c r="K52" s="63">
        <v>6869</v>
      </c>
      <c r="L52" s="64">
        <v>7040</v>
      </c>
      <c r="M52" s="64">
        <v>7115</v>
      </c>
      <c r="N52" s="64">
        <v>6847</v>
      </c>
      <c r="O52" s="65">
        <v>7374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7347</v>
      </c>
      <c r="L53" s="69">
        <v>7688</v>
      </c>
      <c r="M53" s="69">
        <v>7518</v>
      </c>
      <c r="N53" s="69">
        <v>8187</v>
      </c>
      <c r="O53" s="70">
        <v>7924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2015-04-16T10:10:58Z</cp:lastPrinted>
  <dcterms:created xsi:type="dcterms:W3CDTF">2015-02-17T07:57:59Z</dcterms:created>
  <dcterms:modified xsi:type="dcterms:W3CDTF">2015-05-11T07:02:08Z</dcterms:modified>
  <cp:category/>
</cp:coreProperties>
</file>