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insv-03\fs\部署\04企画財政課\20係\02財政係\②宮平\07照会･通知（主に公営企業関係）\H31\照会\沖縄県\R2.1公営企業に係る経営比較分析表（平成30年度決算）の分析等について\回答\経営分析表\"/>
    </mc:Choice>
  </mc:AlternateContent>
  <workbookProtection workbookAlgorithmName="SHA-512" workbookHashValue="1m8e6K48nUYpOshNcXhwTxS8KKmMs9bZEEXcWa4TXZQhb5YXT+NLR5b6R5fymK310JVDlZt/SXKP5ZA8eeFiyA==" workbookSaltValue="xYdk0luwxd8dhBkVmJqZGA==" workbookSpinCount="100000" lockStructure="1"/>
  <bookViews>
    <workbookView xWindow="0" yWindow="0" windowWidth="1746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<sst xmlns="http://schemas.openxmlformats.org/spreadsheetml/2006/main" count="220" uniqueCount="108">
  <si>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</si>
  <si>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</si>
  <si>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</si>
  <si>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</si>
  <si>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</si>
  <si>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</si>
  <si>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</si>
  <si>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</si>
  <si>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</si>
  <si>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</si>
  <si>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</si>
  <si>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</si>
  <si>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</si>
  <si>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</si>
  <si>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</si>
  <si>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</si>
  <si>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</si>
  <si>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</si>
  <si>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</si>
  <si>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</si>
  <si>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</si>
  <si>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</si>
  <si>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</si>
  <si>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</si>
  <si>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</si>
  <si>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</si>
  <si>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</si>
  <si>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</si>
  <si>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</si>
  <si>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</si>
  <si>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</si>
  <si>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</si>
  <si>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</si>
  <si>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</si>
  <si>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</si>
  <si>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</si>
  <si>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</si>
  <si>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</si>
  <si>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</si>
  <si>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</si>
  <si>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</si>
  <si>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</si>
  <si>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</si>
  <si>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</si>
  <si>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</si>
  <si>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</si>
  <si>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</si>
  <si>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</si>
  <si>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</si>
  <si>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</si>
  <si>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</si>
  <si>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</si>
  <si>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</si>
  <si>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</si>
  <si>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</si>
  <si>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</si>
  <si>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</si>
  <si>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</si>
  <si>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</si>
  <si>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</si>
  <si>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</si>
  <si>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</si>
  <si>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</si>
  <si>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</si>
  <si>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</si>
  <si>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</si>
  <si>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</si>
  <si>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</si>
  <si>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</si>
  <si>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</si>
  <si>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</si>
  <si>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</si>
  <si>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</si>
  <si>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</si>
  <si>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</si>
  <si>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</si>
  <si>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</si>
  <si>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</si>
  <si>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</si>
  <si>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</si>
  <si>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</si>
  <si>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</si>
  <si>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</si>
  <si>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</si>
  <si>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</si>
  <si>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</si>
  <si>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</si>
  <si>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</si>
  <si>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</si>
  <si>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</si>
  <si>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</si>
  <si>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</si>
  <si>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</si>
  <si>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</si>
  <si>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</si>
  <si>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</si>
  <si>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</si>
  <si>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</si>
  <si>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</si>
  <si>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</si>
  <si>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</si>
  <si>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</si>
  <si>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</si>
  <si>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</si>
  <si>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</si>
  <si>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
各年度収支は黒字である100%を超え、収益で費用を賄っている状態ではあるが類似団体平均値を下回っている。これは主に費用の増加が影響している。
②累積欠損金比率
継続して0％を達成しており、経営の健全化に寄与している。
③流動比率
指標は100％を超え、1年以内の短期債務に対する支払能力を有している。類似団体及び全国平均を連続して上回り、安定している。
④企業債残高対給水収益比率
新規の起債がなく類似団体及び全国平均より低い数値である。企業債償還も進んでおり問題なく推移しているが、管路更新等を勘案し適正度を注視する。　　　　　　　　　⑤料金回収率
100％を下回っているが他財源から収入を補てんすることなく安定した経営を保っている。
⑥給水原価
類似団体と比較し低い数値であり、財源的にも安定した給水が行えているが、経年変化による費用等を推計し、安定な経営の維持を目指す。
⑦施設利用率
類似団体及び全国平均との比較で高い数値を示しており、投資、施設規模ともに適正であるといえる。
⑧有収率
全国平均、類似団体等との比較でも高い率であり、今後も漏水等対策を講じ、効率的に収益へつなげていく。　　　　　　　　　　　　　　</t>
    <rPh sb="14" eb="16">
      <t>クロジ</t>
    </rPh>
    <rPh sb="24" eb="25">
      <t>コ</t>
    </rPh>
    <rPh sb="27" eb="29">
      <t>シュウエキ</t>
    </rPh>
    <rPh sb="30" eb="32">
      <t>ヒヨウ</t>
    </rPh>
    <rPh sb="33" eb="34">
      <t>マカナ</t>
    </rPh>
    <rPh sb="38" eb="40">
      <t>ジョウタイ</t>
    </rPh>
    <rPh sb="45" eb="47">
      <t>ルイジ</t>
    </rPh>
    <rPh sb="47" eb="49">
      <t>ダンタイ</t>
    </rPh>
    <rPh sb="49" eb="52">
      <t>ヘイキンチ</t>
    </rPh>
    <rPh sb="53" eb="55">
      <t>シタマワ</t>
    </rPh>
    <rPh sb="63" eb="64">
      <t>オモ</t>
    </rPh>
    <rPh sb="65" eb="67">
      <t>ヒヨウ</t>
    </rPh>
    <rPh sb="68" eb="70">
      <t>ゾウカ</t>
    </rPh>
    <rPh sb="71" eb="73">
      <t>エイキョウ</t>
    </rPh>
    <rPh sb="123" eb="125">
      <t>シヒョウ</t>
    </rPh>
    <rPh sb="131" eb="132">
      <t>コ</t>
    </rPh>
    <rPh sb="135" eb="136">
      <t>ネン</t>
    </rPh>
    <rPh sb="136" eb="138">
      <t>イナイ</t>
    </rPh>
    <rPh sb="139" eb="141">
      <t>タンキ</t>
    </rPh>
    <rPh sb="141" eb="143">
      <t>サイム</t>
    </rPh>
    <rPh sb="144" eb="145">
      <t>タイ</t>
    </rPh>
    <rPh sb="147" eb="149">
      <t>シハライ</t>
    </rPh>
    <rPh sb="149" eb="151">
      <t>ノウリョク</t>
    </rPh>
    <rPh sb="152" eb="153">
      <t>ユウ</t>
    </rPh>
    <rPh sb="158" eb="160">
      <t>ルイジ</t>
    </rPh>
    <rPh sb="160" eb="162">
      <t>ダンタイ</t>
    </rPh>
    <rPh sb="162" eb="163">
      <t>オヨ</t>
    </rPh>
    <rPh sb="164" eb="166">
      <t>ゼンコク</t>
    </rPh>
    <rPh sb="166" eb="168">
      <t>ヘイキン</t>
    </rPh>
    <rPh sb="169" eb="171">
      <t>レンゾク</t>
    </rPh>
    <rPh sb="173" eb="175">
      <t>ウワマワ</t>
    </rPh>
    <rPh sb="177" eb="179">
      <t>アンテイ</t>
    </rPh>
    <rPh sb="199" eb="201">
      <t>シンキ</t>
    </rPh>
    <rPh sb="202" eb="204">
      <t>キサイ</t>
    </rPh>
    <rPh sb="207" eb="209">
      <t>ルイジ</t>
    </rPh>
    <rPh sb="209" eb="211">
      <t>ダンタイ</t>
    </rPh>
    <rPh sb="211" eb="212">
      <t>オヨ</t>
    </rPh>
    <rPh sb="213" eb="215">
      <t>ゼンコク</t>
    </rPh>
    <rPh sb="215" eb="217">
      <t>ヘイキン</t>
    </rPh>
    <rPh sb="219" eb="220">
      <t>ヒク</t>
    </rPh>
    <rPh sb="221" eb="223">
      <t>スウチ</t>
    </rPh>
    <rPh sb="227" eb="229">
      <t>キギョウ</t>
    </rPh>
    <rPh sb="229" eb="230">
      <t>サイ</t>
    </rPh>
    <rPh sb="230" eb="232">
      <t>ショウカン</t>
    </rPh>
    <rPh sb="233" eb="234">
      <t>スス</t>
    </rPh>
    <rPh sb="238" eb="240">
      <t>モンダイ</t>
    </rPh>
    <rPh sb="242" eb="244">
      <t>スイイ</t>
    </rPh>
    <rPh sb="250" eb="252">
      <t>カンロ</t>
    </rPh>
    <rPh sb="252" eb="254">
      <t>コウシン</t>
    </rPh>
    <rPh sb="254" eb="255">
      <t>トウ</t>
    </rPh>
    <rPh sb="256" eb="258">
      <t>カンアン</t>
    </rPh>
    <rPh sb="259" eb="261">
      <t>テキセイ</t>
    </rPh>
    <rPh sb="261" eb="262">
      <t>ド</t>
    </rPh>
    <rPh sb="263" eb="265">
      <t>チュウシ</t>
    </rPh>
    <rPh sb="349" eb="351">
      <t>ザイゲン</t>
    </rPh>
    <rPh sb="351" eb="352">
      <t>テキ</t>
    </rPh>
    <rPh sb="354" eb="356">
      <t>アンテイ</t>
    </rPh>
    <rPh sb="358" eb="360">
      <t>キュウスイ</t>
    </rPh>
    <rPh sb="361" eb="362">
      <t>オコナ</t>
    </rPh>
    <rPh sb="368" eb="370">
      <t>ケイネン</t>
    </rPh>
    <rPh sb="370" eb="372">
      <t>ヘンカ</t>
    </rPh>
    <rPh sb="377" eb="378">
      <t>トウ</t>
    </rPh>
    <rPh sb="383" eb="385">
      <t>アンテイ</t>
    </rPh>
    <rPh sb="386" eb="388">
      <t>ケイエイ</t>
    </rPh>
    <rPh sb="392" eb="394">
      <t>メザ</t>
    </rPh>
    <rPh sb="398" eb="400">
      <t>シセツ</t>
    </rPh>
    <rPh sb="400" eb="402">
      <t>リヨウ</t>
    </rPh>
    <rPh sb="408" eb="409">
      <t>オヨ</t>
    </rPh>
    <rPh sb="410" eb="412">
      <t>ゼンコク</t>
    </rPh>
    <rPh sb="412" eb="414">
      <t>ヘイキン</t>
    </rPh>
    <rPh sb="424" eb="425">
      <t>シメ</t>
    </rPh>
    <rPh sb="430" eb="432">
      <t>トウシ</t>
    </rPh>
    <rPh sb="433" eb="435">
      <t>シセツ</t>
    </rPh>
    <rPh sb="435" eb="437">
      <t>キボ</t>
    </rPh>
    <rPh sb="440" eb="442">
      <t>テキセイ</t>
    </rPh>
    <phoneticPr fontId="16"/>
  </si>
  <si>
    <t>①有形固定資産減価償却率
他団体とほぼ同数値であるが指標は増加傾向にあり法定耐用年数に近い資産の増加を示す。引き続き老朽化度合の推移を注視していき、将来に備えていく。
②管路経年化率
類似団体との比較においてもかなり低い数値であり、近年中に大規模な老朽化対策を講じる必要はないが増加傾向にある。常に施設老朽度を判断し、経営、投資計画等に反映させつつ健全な経営に努めていく。
③管路更新率
管路経年化率が低いこともあり、更新率は類似団体、全国平均値よりも低い。今後経年により法定耐用年数を超過する施設は増加するため、財源確保、投資の効率性、施設の機能確保、技術職員の配置等を含め、更新目標を設定していく必要がある。</t>
    <rPh sb="13" eb="14">
      <t>タ</t>
    </rPh>
    <rPh sb="26" eb="28">
      <t>シヒョウ</t>
    </rPh>
    <rPh sb="29" eb="31">
      <t>ゾウカ</t>
    </rPh>
    <rPh sb="31" eb="33">
      <t>ケイコウ</t>
    </rPh>
    <rPh sb="36" eb="38">
      <t>ホウテイ</t>
    </rPh>
    <rPh sb="38" eb="40">
      <t>タイヨウ</t>
    </rPh>
    <rPh sb="40" eb="42">
      <t>ネンスウ</t>
    </rPh>
    <rPh sb="43" eb="44">
      <t>チカ</t>
    </rPh>
    <rPh sb="45" eb="47">
      <t>シサン</t>
    </rPh>
    <rPh sb="48" eb="50">
      <t>ゾウカ</t>
    </rPh>
    <rPh sb="51" eb="52">
      <t>シメ</t>
    </rPh>
    <rPh sb="54" eb="55">
      <t>ヒ</t>
    </rPh>
    <rPh sb="56" eb="57">
      <t>ツヅ</t>
    </rPh>
    <rPh sb="139" eb="141">
      <t>ゾウカ</t>
    </rPh>
    <rPh sb="141" eb="143">
      <t>ケイコウ</t>
    </rPh>
    <rPh sb="159" eb="161">
      <t>ケイエイ</t>
    </rPh>
    <rPh sb="162" eb="164">
      <t>トウシ</t>
    </rPh>
    <rPh sb="164" eb="166">
      <t>ケイカク</t>
    </rPh>
    <rPh sb="166" eb="167">
      <t>トウ</t>
    </rPh>
    <rPh sb="168" eb="170">
      <t>ハンエイ</t>
    </rPh>
    <rPh sb="174" eb="176">
      <t>ケンゼン</t>
    </rPh>
    <rPh sb="177" eb="179">
      <t>ケイエイ</t>
    </rPh>
    <rPh sb="180" eb="181">
      <t>ツト</t>
    </rPh>
    <rPh sb="229" eb="231">
      <t>コンゴ</t>
    </rPh>
    <rPh sb="259" eb="261">
      <t>カクホ</t>
    </rPh>
    <phoneticPr fontId="16"/>
  </si>
  <si>
    <t xml:space="preserve">上記の各項目別分析により明らかとなる経営の健全性、効率性、また固定資産の老朽化状況等から判断した結果、本町の水道事業は概ね健全な経営であると判断する。　　　　　　　　　　　　　　　　　　　しかし本町でも顕著である給水人口の減少、それに伴う給水収益の減、更新施設増加による費用の増、その他要因による今後の経営運営上の課題は少なくない。平成30年度策定の経営戦略、以降策定予定のアセットマネジメント等による具体的な経営の分析、環境や推移の把握、今後の本町の発展等における新たな検討事案についても十分推計していく。　　　　　　　　　　　　　適切な規模の経費で効率的な投資等が行なわれているか、施設の機能が十分確保され安定した水道事業の運営がなされているかを常に判断し、さまざまな方向からの検証、検討、対策に努める必要がある。             
</t>
    <rPh sb="12" eb="13">
      <t>アキ</t>
    </rPh>
    <rPh sb="44" eb="46">
      <t>ハンダン</t>
    </rPh>
    <rPh sb="48" eb="50">
      <t>ケッカ</t>
    </rPh>
    <rPh sb="106" eb="108">
      <t>キュウスイ</t>
    </rPh>
    <rPh sb="108" eb="109">
      <t>ジン</t>
    </rPh>
    <rPh sb="117" eb="118">
      <t>トモナ</t>
    </rPh>
    <rPh sb="119" eb="121">
      <t>キュウスイ</t>
    </rPh>
    <rPh sb="121" eb="123">
      <t>シュウエキ</t>
    </rPh>
    <rPh sb="124" eb="125">
      <t>ゲン</t>
    </rPh>
    <rPh sb="135" eb="137">
      <t>ヒヨウ</t>
    </rPh>
    <rPh sb="142" eb="143">
      <t>タ</t>
    </rPh>
    <rPh sb="143" eb="145">
      <t>ヨウイン</t>
    </rPh>
    <rPh sb="148" eb="150">
      <t>コンゴ</t>
    </rPh>
    <rPh sb="151" eb="153">
      <t>ケイエイ</t>
    </rPh>
    <rPh sb="153" eb="155">
      <t>ウンエイ</t>
    </rPh>
    <rPh sb="155" eb="156">
      <t>ジョウ</t>
    </rPh>
    <rPh sb="157" eb="159">
      <t>カダイ</t>
    </rPh>
    <rPh sb="160" eb="161">
      <t>スク</t>
    </rPh>
    <rPh sb="166" eb="168">
      <t>ヘイセイ</t>
    </rPh>
    <rPh sb="170" eb="172">
      <t>ネンド</t>
    </rPh>
    <rPh sb="172" eb="174">
      <t>サクテイ</t>
    </rPh>
    <rPh sb="175" eb="177">
      <t>ケイエイ</t>
    </rPh>
    <rPh sb="177" eb="179">
      <t>センリャク</t>
    </rPh>
    <rPh sb="180" eb="182">
      <t>イコウ</t>
    </rPh>
    <rPh sb="182" eb="184">
      <t>サクテイ</t>
    </rPh>
    <rPh sb="184" eb="186">
      <t>ヨテイ</t>
    </rPh>
    <rPh sb="197" eb="198">
      <t>トウ</t>
    </rPh>
    <rPh sb="201" eb="204">
      <t>グタイテキ</t>
    </rPh>
    <rPh sb="205" eb="207">
      <t>ケイエイ</t>
    </rPh>
    <rPh sb="208" eb="210">
      <t>ブンセキ</t>
    </rPh>
    <rPh sb="211" eb="213">
      <t>カンキョウ</t>
    </rPh>
    <rPh sb="214" eb="216">
      <t>スイイ</t>
    </rPh>
    <rPh sb="217" eb="219">
      <t>ハアク</t>
    </rPh>
    <rPh sb="220" eb="222">
      <t>コンゴ</t>
    </rPh>
    <rPh sb="223" eb="224">
      <t>ホン</t>
    </rPh>
    <rPh sb="267" eb="269">
      <t>テキセツ</t>
    </rPh>
    <rPh sb="270" eb="272">
      <t>キボ</t>
    </rPh>
    <rPh sb="273" eb="275">
      <t>ケイヒ</t>
    </rPh>
    <rPh sb="276" eb="279">
      <t>コウリツテキ</t>
    </rPh>
    <rPh sb="280" eb="282">
      <t>トウシ</t>
    </rPh>
    <rPh sb="282" eb="283">
      <t>トウ</t>
    </rPh>
    <rPh sb="284" eb="285">
      <t>オコナ</t>
    </rPh>
    <rPh sb="293" eb="295">
      <t>シセツ</t>
    </rPh>
    <rPh sb="296" eb="298">
      <t>キノウ</t>
    </rPh>
    <rPh sb="299" eb="301">
      <t>ジュウブン</t>
    </rPh>
    <rPh sb="301" eb="303">
      <t>カクホ</t>
    </rPh>
    <rPh sb="305" eb="307">
      <t>アンテイ</t>
    </rPh>
    <rPh sb="309" eb="311">
      <t>スイドウ</t>
    </rPh>
    <rPh sb="311" eb="313">
      <t>ジギョウ</t>
    </rPh>
    <rPh sb="314" eb="316">
      <t>ウンエイ</t>
    </rPh>
    <rPh sb="325" eb="326">
      <t>ツネ</t>
    </rPh>
    <rPh sb="327" eb="329">
      <t>ハンダン</t>
    </rPh>
    <rPh sb="341" eb="343">
      <t>ケンショウ</t>
    </rPh>
    <rPh sb="344" eb="346">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</si>
</sst>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0.28999999999999998</c:v>
                </c:pt>
                <c:pt idx="1">
                  <c:v>0.74</c:v>
                </c:pt>
                <c:pt idx="2">
                  <c:v>0.6</c:v>
                </c:pt>
                <c:pt idx="3">
                  <c:v>0.28999999999999998</c:v>
                </c:pt>
                <c:pt idx="4">
                  <c:v>0.28000000000000003</c:v>
                </c:pt>
              </c:numCache>
            </c:numRef>
          </c:val>
          <c:extLst>
            <c:ext xmlns:c16="http://schemas.microsoft.com/office/drawing/2014/chart" uri="{C3380CC4-5D6E-409C-BE32-E72D297353CC}">
              <c16:uniqueId val="{00000000-9769-4760-AE6D-74B0A24B4513}"/>
            </c:ext>
          </c:extLst>
        </c:ser>
        <c:dLbls>
          <c:showLegendKey val="0"/>
          <c:showVal val="0"/>
          <c:showCatName val="0"/>
          <c:showSerName val="0"/>
          <c:showPercent val="0"/>
          <c:showBubbleSize val="0"/>
        </c:dLbls>
        <c:gapWidth val="150"/>
        <c:axId val="419562904"/>
        <c:axId val="41956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769-4760-AE6D-74B0A24B4513}"/>
            </c:ext>
          </c:extLst>
        </c:ser>
        <c:dLbls>
          <c:showLegendKey val="0"/>
          <c:showVal val="0"/>
          <c:showCatName val="0"/>
          <c:showSerName val="0"/>
          <c:showPercent val="0"/>
          <c:showBubbleSize val="0"/>
        </c:dLbls>
        <c:marker val="1"/>
        <c:smooth val="0"/>
        <c:axId val="419562904"/>
        <c:axId val="419563688"/>
      </c:lineChart>
      <c:dateAx>
        <c:axId val="419562904"/>
        <c:scaling>
          <c:orientation val="minMax"/>
        </c:scaling>
        <c:delete val="1"/>
        <c:axPos val="b"/>
        <c:numFmt formatCode="ge" sourceLinked="1"/>
        <c:majorTickMark val="none"/>
        <c:minorTickMark val="none"/>
        <c:tickLblPos val="none"/>
        <c:crossAx val="419563688"/>
        <c:crosses val="autoZero"/>
        <c:auto val="1"/>
        <c:lblOffset val="100"/>
        <c:baseTimeUnit val="years"/>
      </c:dateAx>
      <c:valAx>
        <c:axId val="41956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57.82</c:v>
                </c:pt>
                <c:pt idx="1">
                  <c:v>58.58</c:v>
                </c:pt>
                <c:pt idx="2">
                  <c:v>58.27</c:v>
                </c:pt>
                <c:pt idx="3">
                  <c:v>60.06</c:v>
                </c:pt>
                <c:pt idx="4">
                  <c:v>73.63</c:v>
                </c:pt>
              </c:numCache>
            </c:numRef>
          </c:val>
          <c:extLst>
            <c:ext xmlns:c16="http://schemas.microsoft.com/office/drawing/2014/chart" uri="{C3380CC4-5D6E-409C-BE32-E72D297353CC}">
              <c16:uniqueId val="{00000000-7555-4C9D-897B-3F999350B744}"/>
            </c:ext>
          </c:extLst>
        </c:ser>
        <c:dLbls>
          <c:showLegendKey val="0"/>
          <c:showVal val="0"/>
          <c:showCatName val="0"/>
          <c:showSerName val="0"/>
          <c:showPercent val="0"/>
          <c:showBubbleSize val="0"/>
        </c:dLbls>
        <c:gapWidth val="150"/>
        <c:axId val="419565256"/>
        <c:axId val="41956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555-4C9D-897B-3F999350B744}"/>
            </c:ext>
          </c:extLst>
        </c:ser>
        <c:dLbls>
          <c:showLegendKey val="0"/>
          <c:showVal val="0"/>
          <c:showCatName val="0"/>
          <c:showSerName val="0"/>
          <c:showPercent val="0"/>
          <c:showBubbleSize val="0"/>
        </c:dLbls>
        <c:marker val="1"/>
        <c:smooth val="0"/>
        <c:axId val="419565256"/>
        <c:axId val="419565648"/>
      </c:lineChart>
      <c:dateAx>
        <c:axId val="419565256"/>
        <c:scaling>
          <c:orientation val="minMax"/>
        </c:scaling>
        <c:delete val="1"/>
        <c:axPos val="b"/>
        <c:numFmt formatCode="ge" sourceLinked="1"/>
        <c:majorTickMark val="none"/>
        <c:minorTickMark val="none"/>
        <c:tickLblPos val="none"/>
        <c:crossAx val="419565648"/>
        <c:crosses val="autoZero"/>
        <c:auto val="1"/>
        <c:lblOffset val="100"/>
        <c:baseTimeUnit val="years"/>
      </c:dateAx>
      <c:valAx>
        <c:axId val="4195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93.52</c:v>
                </c:pt>
                <c:pt idx="1">
                  <c:v>93.64</c:v>
                </c:pt>
                <c:pt idx="2">
                  <c:v>96.6</c:v>
                </c:pt>
                <c:pt idx="3">
                  <c:v>96.03</c:v>
                </c:pt>
                <c:pt idx="4">
                  <c:v>95.28</c:v>
                </c:pt>
              </c:numCache>
            </c:numRef>
          </c:val>
          <c:extLst>
            <c:ext xmlns:c16="http://schemas.microsoft.com/office/drawing/2014/chart" uri="{C3380CC4-5D6E-409C-BE32-E72D297353CC}">
              <c16:uniqueId val="{00000000-C8F4-4178-AC4F-F99E48C6DF98}"/>
            </c:ext>
          </c:extLst>
        </c:ser>
        <c:dLbls>
          <c:showLegendKey val="0"/>
          <c:showVal val="0"/>
          <c:showCatName val="0"/>
          <c:showSerName val="0"/>
          <c:showPercent val="0"/>
          <c:showBubbleSize val="0"/>
        </c:dLbls>
        <c:gapWidth val="150"/>
        <c:axId val="420432248"/>
        <c:axId val="42043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C8F4-4178-AC4F-F99E48C6DF98}"/>
            </c:ext>
          </c:extLst>
        </c:ser>
        <c:dLbls>
          <c:showLegendKey val="0"/>
          <c:showVal val="0"/>
          <c:showCatName val="0"/>
          <c:showSerName val="0"/>
          <c:showPercent val="0"/>
          <c:showBubbleSize val="0"/>
        </c:dLbls>
        <c:marker val="1"/>
        <c:smooth val="0"/>
        <c:axId val="420432248"/>
        <c:axId val="420436168"/>
      </c:lineChart>
      <c:dateAx>
        <c:axId val="420432248"/>
        <c:scaling>
          <c:orientation val="minMax"/>
        </c:scaling>
        <c:delete val="1"/>
        <c:axPos val="b"/>
        <c:numFmt formatCode="ge" sourceLinked="1"/>
        <c:majorTickMark val="none"/>
        <c:minorTickMark val="none"/>
        <c:tickLblPos val="none"/>
        <c:crossAx val="420436168"/>
        <c:crosses val="autoZero"/>
        <c:auto val="1"/>
        <c:lblOffset val="100"/>
        <c:baseTimeUnit val="years"/>
      </c:dateAx>
      <c:valAx>
        <c:axId val="42043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3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117.47</c:v>
                </c:pt>
                <c:pt idx="1">
                  <c:v>121.64</c:v>
                </c:pt>
                <c:pt idx="2">
                  <c:v>118.87</c:v>
                </c:pt>
                <c:pt idx="3">
                  <c:v>111.47</c:v>
                </c:pt>
                <c:pt idx="4">
                  <c:v>106.63</c:v>
                </c:pt>
              </c:numCache>
            </c:numRef>
          </c:val>
          <c:extLst>
            <c:ext xmlns:c16="http://schemas.microsoft.com/office/drawing/2014/chart" uri="{C3380CC4-5D6E-409C-BE32-E72D297353CC}">
              <c16:uniqueId val="{00000000-B1F3-4116-98D6-2CE71555C126}"/>
            </c:ext>
          </c:extLst>
        </c:ser>
        <c:dLbls>
          <c:showLegendKey val="0"/>
          <c:showVal val="0"/>
          <c:showCatName val="0"/>
          <c:showSerName val="0"/>
          <c:showPercent val="0"/>
          <c:showBubbleSize val="0"/>
        </c:dLbls>
        <c:gapWidth val="150"/>
        <c:axId val="419564864"/>
        <c:axId val="41956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B1F3-4116-98D6-2CE71555C126}"/>
            </c:ext>
          </c:extLst>
        </c:ser>
        <c:dLbls>
          <c:showLegendKey val="0"/>
          <c:showVal val="0"/>
          <c:showCatName val="0"/>
          <c:showSerName val="0"/>
          <c:showPercent val="0"/>
          <c:showBubbleSize val="0"/>
        </c:dLbls>
        <c:marker val="1"/>
        <c:smooth val="0"/>
        <c:axId val="419564864"/>
        <c:axId val="419566824"/>
      </c:lineChart>
      <c:dateAx>
        <c:axId val="419564864"/>
        <c:scaling>
          <c:orientation val="minMax"/>
        </c:scaling>
        <c:delete val="1"/>
        <c:axPos val="b"/>
        <c:numFmt formatCode="ge" sourceLinked="1"/>
        <c:majorTickMark val="none"/>
        <c:minorTickMark val="none"/>
        <c:tickLblPos val="none"/>
        <c:crossAx val="419566824"/>
        <c:crosses val="autoZero"/>
        <c:auto val="1"/>
        <c:lblOffset val="100"/>
        <c:baseTimeUnit val="years"/>
      </c:dateAx>
      <c:valAx>
        <c:axId val="419566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9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42.45</c:v>
                </c:pt>
                <c:pt idx="1">
                  <c:v>44.35</c:v>
                </c:pt>
                <c:pt idx="2">
                  <c:v>46.14</c:v>
                </c:pt>
                <c:pt idx="3">
                  <c:v>47.86</c:v>
                </c:pt>
                <c:pt idx="4">
                  <c:v>49.35</c:v>
                </c:pt>
              </c:numCache>
            </c:numRef>
          </c:val>
          <c:extLst>
            <c:ext xmlns:c16="http://schemas.microsoft.com/office/drawing/2014/chart" uri="{C3380CC4-5D6E-409C-BE32-E72D297353CC}">
              <c16:uniqueId val="{00000000-C71D-404B-8E75-228DAF9C96BB}"/>
            </c:ext>
          </c:extLst>
        </c:ser>
        <c:dLbls>
          <c:showLegendKey val="0"/>
          <c:showVal val="0"/>
          <c:showCatName val="0"/>
          <c:showSerName val="0"/>
          <c:showPercent val="0"/>
          <c:showBubbleSize val="0"/>
        </c:dLbls>
        <c:gapWidth val="150"/>
        <c:axId val="419567216"/>
        <c:axId val="41956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C71D-404B-8E75-228DAF9C96BB}"/>
            </c:ext>
          </c:extLst>
        </c:ser>
        <c:dLbls>
          <c:showLegendKey val="0"/>
          <c:showVal val="0"/>
          <c:showCatName val="0"/>
          <c:showSerName val="0"/>
          <c:showPercent val="0"/>
          <c:showBubbleSize val="0"/>
        </c:dLbls>
        <c:marker val="1"/>
        <c:smooth val="0"/>
        <c:axId val="419567216"/>
        <c:axId val="419564080"/>
      </c:lineChart>
      <c:dateAx>
        <c:axId val="419567216"/>
        <c:scaling>
          <c:orientation val="minMax"/>
        </c:scaling>
        <c:delete val="1"/>
        <c:axPos val="b"/>
        <c:numFmt formatCode="ge" sourceLinked="1"/>
        <c:majorTickMark val="none"/>
        <c:minorTickMark val="none"/>
        <c:tickLblPos val="none"/>
        <c:crossAx val="419564080"/>
        <c:crosses val="autoZero"/>
        <c:auto val="1"/>
        <c:lblOffset val="100"/>
        <c:baseTimeUnit val="years"/>
      </c:dateAx>
      <c:valAx>
        <c:axId val="4195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0.41</c:v>
                </c:pt>
                <c:pt idx="1">
                  <c:v>0.18</c:v>
                </c:pt>
                <c:pt idx="2">
                  <c:v>0.18</c:v>
                </c:pt>
                <c:pt idx="3">
                  <c:v>2.08</c:v>
                </c:pt>
                <c:pt idx="4">
                  <c:v>3.85</c:v>
                </c:pt>
              </c:numCache>
            </c:numRef>
          </c:val>
          <c:extLst>
            <c:ext xmlns:c16="http://schemas.microsoft.com/office/drawing/2014/chart" uri="{C3380CC4-5D6E-409C-BE32-E72D297353CC}">
              <c16:uniqueId val="{00000000-1E2B-4F1D-A62C-4E73260B66C0}"/>
            </c:ext>
          </c:extLst>
        </c:ser>
        <c:dLbls>
          <c:showLegendKey val="0"/>
          <c:showVal val="0"/>
          <c:showCatName val="0"/>
          <c:showSerName val="0"/>
          <c:showPercent val="0"/>
          <c:showBubbleSize val="0"/>
        </c:dLbls>
        <c:gapWidth val="150"/>
        <c:axId val="419567608"/>
        <c:axId val="4195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E2B-4F1D-A62C-4E73260B66C0}"/>
            </c:ext>
          </c:extLst>
        </c:ser>
        <c:dLbls>
          <c:showLegendKey val="0"/>
          <c:showVal val="0"/>
          <c:showCatName val="0"/>
          <c:showSerName val="0"/>
          <c:showPercent val="0"/>
          <c:showBubbleSize val="0"/>
        </c:dLbls>
        <c:marker val="1"/>
        <c:smooth val="0"/>
        <c:axId val="419567608"/>
        <c:axId val="419568000"/>
      </c:lineChart>
      <c:dateAx>
        <c:axId val="419567608"/>
        <c:scaling>
          <c:orientation val="minMax"/>
        </c:scaling>
        <c:delete val="1"/>
        <c:axPos val="b"/>
        <c:numFmt formatCode="ge" sourceLinked="1"/>
        <c:majorTickMark val="none"/>
        <c:minorTickMark val="none"/>
        <c:tickLblPos val="none"/>
        <c:crossAx val="419568000"/>
        <c:crosses val="autoZero"/>
        <c:auto val="1"/>
        <c:lblOffset val="100"/>
        <c:baseTimeUnit val="years"/>
      </c:dateAx>
      <c:valAx>
        <c:axId val="419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B6-488A-B702-0DD5D1CABDBB}"/>
            </c:ext>
          </c:extLst>
        </c:ser>
        <c:dLbls>
          <c:showLegendKey val="0"/>
          <c:showVal val="0"/>
          <c:showCatName val="0"/>
          <c:showSerName val="0"/>
          <c:showPercent val="0"/>
          <c:showBubbleSize val="0"/>
        </c:dLbls>
        <c:gapWidth val="150"/>
        <c:axId val="420134216"/>
        <c:axId val="4201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61B6-488A-B702-0DD5D1CABDBB}"/>
            </c:ext>
          </c:extLst>
        </c:ser>
        <c:dLbls>
          <c:showLegendKey val="0"/>
          <c:showVal val="0"/>
          <c:showCatName val="0"/>
          <c:showSerName val="0"/>
          <c:showPercent val="0"/>
          <c:showBubbleSize val="0"/>
        </c:dLbls>
        <c:marker val="1"/>
        <c:smooth val="0"/>
        <c:axId val="420134216"/>
        <c:axId val="420133824"/>
      </c:lineChart>
      <c:dateAx>
        <c:axId val="420134216"/>
        <c:scaling>
          <c:orientation val="minMax"/>
        </c:scaling>
        <c:delete val="1"/>
        <c:axPos val="b"/>
        <c:numFmt formatCode="ge" sourceLinked="1"/>
        <c:majorTickMark val="none"/>
        <c:minorTickMark val="none"/>
        <c:tickLblPos val="none"/>
        <c:crossAx val="420133824"/>
        <c:crosses val="autoZero"/>
        <c:auto val="1"/>
        <c:lblOffset val="100"/>
        <c:baseTimeUnit val="years"/>
      </c:dateAx>
      <c:valAx>
        <c:axId val="42013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3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1348.86</c:v>
                </c:pt>
                <c:pt idx="1">
                  <c:v>1684.68</c:v>
                </c:pt>
                <c:pt idx="2">
                  <c:v>2202.5100000000002</c:v>
                </c:pt>
                <c:pt idx="3">
                  <c:v>1636.7</c:v>
                </c:pt>
                <c:pt idx="4">
                  <c:v>1445.26</c:v>
                </c:pt>
              </c:numCache>
            </c:numRef>
          </c:val>
          <c:extLst>
            <c:ext xmlns:c16="http://schemas.microsoft.com/office/drawing/2014/chart" uri="{C3380CC4-5D6E-409C-BE32-E72D297353CC}">
              <c16:uniqueId val="{00000000-F67C-459F-859F-32483EDF18E3}"/>
            </c:ext>
          </c:extLst>
        </c:ser>
        <c:dLbls>
          <c:showLegendKey val="0"/>
          <c:showVal val="0"/>
          <c:showCatName val="0"/>
          <c:showSerName val="0"/>
          <c:showPercent val="0"/>
          <c:showBubbleSize val="0"/>
        </c:dLbls>
        <c:gapWidth val="150"/>
        <c:axId val="420133040"/>
        <c:axId val="4201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F67C-459F-859F-32483EDF18E3}"/>
            </c:ext>
          </c:extLst>
        </c:ser>
        <c:dLbls>
          <c:showLegendKey val="0"/>
          <c:showVal val="0"/>
          <c:showCatName val="0"/>
          <c:showSerName val="0"/>
          <c:showPercent val="0"/>
          <c:showBubbleSize val="0"/>
        </c:dLbls>
        <c:marker val="1"/>
        <c:smooth val="0"/>
        <c:axId val="420133040"/>
        <c:axId val="420127552"/>
      </c:lineChart>
      <c:dateAx>
        <c:axId val="420133040"/>
        <c:scaling>
          <c:orientation val="minMax"/>
        </c:scaling>
        <c:delete val="1"/>
        <c:axPos val="b"/>
        <c:numFmt formatCode="ge" sourceLinked="1"/>
        <c:majorTickMark val="none"/>
        <c:minorTickMark val="none"/>
        <c:tickLblPos val="none"/>
        <c:crossAx val="420127552"/>
        <c:crosses val="autoZero"/>
        <c:auto val="1"/>
        <c:lblOffset val="100"/>
        <c:baseTimeUnit val="years"/>
      </c:dateAx>
      <c:valAx>
        <c:axId val="42012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3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96.79</c:v>
                </c:pt>
                <c:pt idx="1">
                  <c:v>87.11</c:v>
                </c:pt>
                <c:pt idx="2">
                  <c:v>77.099999999999994</c:v>
                </c:pt>
                <c:pt idx="3">
                  <c:v>69.62</c:v>
                </c:pt>
                <c:pt idx="4">
                  <c:v>63.2</c:v>
                </c:pt>
              </c:numCache>
            </c:numRef>
          </c:val>
          <c:extLst>
            <c:ext xmlns:c16="http://schemas.microsoft.com/office/drawing/2014/chart" uri="{C3380CC4-5D6E-409C-BE32-E72D297353CC}">
              <c16:uniqueId val="{00000000-3ECE-48B5-B9AF-3D4D78FC77C3}"/>
            </c:ext>
          </c:extLst>
        </c:ser>
        <c:dLbls>
          <c:showLegendKey val="0"/>
          <c:showVal val="0"/>
          <c:showCatName val="0"/>
          <c:showSerName val="0"/>
          <c:showPercent val="0"/>
          <c:showBubbleSize val="0"/>
        </c:dLbls>
        <c:gapWidth val="150"/>
        <c:axId val="420131864"/>
        <c:axId val="42012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ECE-48B5-B9AF-3D4D78FC77C3}"/>
            </c:ext>
          </c:extLst>
        </c:ser>
        <c:dLbls>
          <c:showLegendKey val="0"/>
          <c:showVal val="0"/>
          <c:showCatName val="0"/>
          <c:showSerName val="0"/>
          <c:showPercent val="0"/>
          <c:showBubbleSize val="0"/>
        </c:dLbls>
        <c:marker val="1"/>
        <c:smooth val="0"/>
        <c:axId val="420131864"/>
        <c:axId val="420127944"/>
      </c:lineChart>
      <c:dateAx>
        <c:axId val="420131864"/>
        <c:scaling>
          <c:orientation val="minMax"/>
        </c:scaling>
        <c:delete val="1"/>
        <c:axPos val="b"/>
        <c:numFmt formatCode="ge" sourceLinked="1"/>
        <c:majorTickMark val="none"/>
        <c:minorTickMark val="none"/>
        <c:tickLblPos val="none"/>
        <c:crossAx val="420127944"/>
        <c:crosses val="autoZero"/>
        <c:auto val="1"/>
        <c:lblOffset val="100"/>
        <c:baseTimeUnit val="years"/>
      </c:dateAx>
      <c:valAx>
        <c:axId val="42012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3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90.43</c:v>
                </c:pt>
                <c:pt idx="1">
                  <c:v>93.22</c:v>
                </c:pt>
                <c:pt idx="2">
                  <c:v>95.28</c:v>
                </c:pt>
                <c:pt idx="3">
                  <c:v>92.26</c:v>
                </c:pt>
                <c:pt idx="4">
                  <c:v>88.54</c:v>
                </c:pt>
              </c:numCache>
            </c:numRef>
          </c:val>
          <c:extLst>
            <c:ext xmlns:c16="http://schemas.microsoft.com/office/drawing/2014/chart" uri="{C3380CC4-5D6E-409C-BE32-E72D297353CC}">
              <c16:uniqueId val="{00000000-72F8-4A27-B937-7C916B7B3E02}"/>
            </c:ext>
          </c:extLst>
        </c:ser>
        <c:dLbls>
          <c:showLegendKey val="0"/>
          <c:showVal val="0"/>
          <c:showCatName val="0"/>
          <c:showSerName val="0"/>
          <c:showPercent val="0"/>
          <c:showBubbleSize val="0"/>
        </c:dLbls>
        <c:gapWidth val="150"/>
        <c:axId val="420128336"/>
        <c:axId val="42013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72F8-4A27-B937-7C916B7B3E02}"/>
            </c:ext>
          </c:extLst>
        </c:ser>
        <c:dLbls>
          <c:showLegendKey val="0"/>
          <c:showVal val="0"/>
          <c:showCatName val="0"/>
          <c:showSerName val="0"/>
          <c:showPercent val="0"/>
          <c:showBubbleSize val="0"/>
        </c:dLbls>
        <c:marker val="1"/>
        <c:smooth val="0"/>
        <c:axId val="420128336"/>
        <c:axId val="420133432"/>
      </c:lineChart>
      <c:dateAx>
        <c:axId val="420128336"/>
        <c:scaling>
          <c:orientation val="minMax"/>
        </c:scaling>
        <c:delete val="1"/>
        <c:axPos val="b"/>
        <c:numFmt formatCode="ge" sourceLinked="1"/>
        <c:majorTickMark val="none"/>
        <c:minorTickMark val="none"/>
        <c:tickLblPos val="none"/>
        <c:crossAx val="420133432"/>
        <c:crosses val="autoZero"/>
        <c:auto val="1"/>
        <c:lblOffset val="100"/>
        <c:baseTimeUnit val="years"/>
      </c:dateAx>
      <c:valAx>
        <c:axId val="42013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2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170.36</c:v>
                </c:pt>
                <c:pt idx="1">
                  <c:v>165.86</c:v>
                </c:pt>
                <c:pt idx="2">
                  <c:v>162.91</c:v>
                </c:pt>
                <c:pt idx="3">
                  <c:v>166.05</c:v>
                </c:pt>
                <c:pt idx="4">
                  <c:v>142.93</c:v>
                </c:pt>
              </c:numCache>
            </c:numRef>
          </c:val>
          <c:extLst>
            <c:ext xmlns:c16="http://schemas.microsoft.com/office/drawing/2014/chart" uri="{C3380CC4-5D6E-409C-BE32-E72D297353CC}">
              <c16:uniqueId val="{00000000-4ED8-468C-8AB3-D6BA57BA45A8}"/>
            </c:ext>
          </c:extLst>
        </c:ser>
        <c:dLbls>
          <c:showLegendKey val="0"/>
          <c:showVal val="0"/>
          <c:showCatName val="0"/>
          <c:showSerName val="0"/>
          <c:showPercent val="0"/>
          <c:showBubbleSize val="0"/>
        </c:dLbls>
        <c:gapWidth val="150"/>
        <c:axId val="420134608"/>
        <c:axId val="4201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4ED8-468C-8AB3-D6BA57BA45A8}"/>
            </c:ext>
          </c:extLst>
        </c:ser>
        <c:dLbls>
          <c:showLegendKey val="0"/>
          <c:showVal val="0"/>
          <c:showCatName val="0"/>
          <c:showSerName val="0"/>
          <c:showPercent val="0"/>
          <c:showBubbleSize val="0"/>
        </c:dLbls>
        <c:marker val="1"/>
        <c:smooth val="0"/>
        <c:axId val="420134608"/>
        <c:axId val="420129904"/>
      </c:lineChart>
      <c:dateAx>
        <c:axId val="420134608"/>
        <c:scaling>
          <c:orientation val="minMax"/>
        </c:scaling>
        <c:delete val="1"/>
        <c:axPos val="b"/>
        <c:numFmt formatCode="ge" sourceLinked="1"/>
        <c:majorTickMark val="none"/>
        <c:minorTickMark val="none"/>
        <c:tickLblPos val="none"/>
        <c:crossAx val="420129904"/>
        <c:crosses val="autoZero"/>
        <c:auto val="1"/>
        <c:lblOffset val="100"/>
        <c:baseTimeUnit val="years"/>
      </c:dateAx>
      <c:valAx>
        <c:axId val="4201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3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北谷町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29097</v>
      </c>
      <c r="AM8" s="60"/>
      <c r="AN8" s="60"/>
      <c r="AO8" s="60"/>
      <c r="AP8" s="60"/>
      <c r="AQ8" s="60"/>
      <c r="AR8" s="60"/>
      <c r="AS8" s="60"/>
      <c r="AT8" s="51">
        <f>データ!$S$6</f>
        <v>13.93</v>
      </c>
      <c r="AU8" s="52"/>
      <c r="AV8" s="52"/>
      <c r="AW8" s="52"/>
      <c r="AX8" s="52"/>
      <c r="AY8" s="52"/>
      <c r="AZ8" s="52"/>
      <c r="BA8" s="52"/>
      <c r="BB8" s="53">
        <f>データ!$T$6</f>
        <v>2088.8000000000002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90.72</v>
      </c>
      <c r="J10" s="52"/>
      <c r="K10" s="52"/>
      <c r="L10" s="52"/>
      <c r="M10" s="52"/>
      <c r="N10" s="52"/>
      <c r="O10" s="63"/>
      <c r="P10" s="53">
        <f>データ!$P$6</f>
        <v>100</v>
      </c>
      <c r="Q10" s="53"/>
      <c r="R10" s="53"/>
      <c r="S10" s="53"/>
      <c r="T10" s="53"/>
      <c r="U10" s="53"/>
      <c r="V10" s="53"/>
      <c r="W10" s="60">
        <f>データ!$Q$6</f>
        <v>2565</v>
      </c>
      <c r="X10" s="60"/>
      <c r="Y10" s="60"/>
      <c r="Z10" s="60"/>
      <c r="AA10" s="60"/>
      <c r="AB10" s="60"/>
      <c r="AC10" s="60"/>
      <c r="AD10" s="2"/>
      <c r="AE10" s="2"/>
      <c r="AF10" s="2"/>
      <c r="AG10" s="2"/>
      <c r="AH10" s="4"/>
      <c r="AI10" s="4"/>
      <c r="AJ10" s="4"/>
      <c r="AK10" s="4"/>
      <c r="AL10" s="60">
        <f>データ!$U$6</f>
        <v>28913</v>
      </c>
      <c r="AM10" s="60"/>
      <c r="AN10" s="60"/>
      <c r="AO10" s="60"/>
      <c r="AP10" s="60"/>
      <c r="AQ10" s="60"/>
      <c r="AR10" s="60"/>
      <c r="AS10" s="60"/>
      <c r="AT10" s="51">
        <f>データ!$V$6</f>
        <v>13.93</v>
      </c>
      <c r="AU10" s="52"/>
      <c r="AV10" s="52"/>
      <c r="AW10" s="52"/>
      <c r="AX10" s="52"/>
      <c r="AY10" s="52"/>
      <c r="AZ10" s="52"/>
      <c r="BA10" s="52"/>
      <c r="BB10" s="53">
        <f>データ!$W$6</f>
        <v>2075.59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ydye2kkOGr1o4zlCm4ameNz9oUxnrhZGZpLYd2tojbnsn5hwNVYRg7VdDjCk0o7Zwy7aJFsvR9Cx2FNDUVciA==" saltValue="pY7s7y/DdewXjMKv/vxM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473260</v>
      </c>
      <c r="D6" s="34">
        <f t="shared" si="3"/>
        <v>46</v>
      </c>
      <c r="E6" s="34">
        <f t="shared" si="3"/>
        <v>1</v>
      </c>
      <c r="F6" s="34">
        <f t="shared" si="3"/>
        <v>0</v>
      </c>
      <c r="G6" s="34">
        <f t="shared" si="3"/>
        <v>1</v>
      </c>
      <c r="H6" s="34" t="str">
        <f t="shared" si="3"/>
        <v>沖縄県　北谷町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90.72</v>
      </c>
      <c r="P6" s="35">
        <f t="shared" si="3"/>
        <v>100</v>
      </c>
      <c r="Q6" s="35">
        <f t="shared" si="3"/>
        <v>2565</v>
      </c>
      <c r="R6" s="35">
        <f t="shared" si="3"/>
        <v>29097</v>
      </c>
      <c r="S6" s="35">
        <f t="shared" si="3"/>
        <v>13.93</v>
      </c>
      <c r="T6" s="35">
        <f t="shared" si="3"/>
        <v>2088.8000000000002</v>
      </c>
      <c r="U6" s="35">
        <f t="shared" si="3"/>
        <v>28913</v>
      </c>
      <c r="V6" s="35">
        <f t="shared" si="3"/>
        <v>13.93</v>
      </c>
      <c r="W6" s="35">
        <f t="shared" si="3"/>
        <v>2075.59</v>
      </c>
      <c r="X6" s="36">
        <f>IF(X7="",NA(),X7)</f>
        <v>117.47</v>
      </c>
      <c r="Y6" s="36">
        <f t="shared" ref="Y6:AG6" si="4">IF(Y7="",NA(),Y7)</f>
        <v>121.64</v>
      </c>
      <c r="Z6" s="36">
        <f t="shared" si="4"/>
        <v>118.87</v>
      </c>
      <c r="AA6" s="36">
        <f t="shared" si="4"/>
        <v>111.47</v>
      </c>
      <c r="AB6" s="36">
        <f t="shared" si="4"/>
        <v>106.63</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1348.86</v>
      </c>
      <c r="AU6" s="36">
        <f t="shared" ref="AU6:BC6" si="6">IF(AU7="",NA(),AU7)</f>
        <v>1684.68</v>
      </c>
      <c r="AV6" s="36">
        <f t="shared" si="6"/>
        <v>2202.5100000000002</v>
      </c>
      <c r="AW6" s="36">
        <f t="shared" si="6"/>
        <v>1636.7</v>
      </c>
      <c r="AX6" s="36">
        <f t="shared" si="6"/>
        <v>1445.26</v>
      </c>
      <c r="AY6" s="36">
        <f t="shared" si="6"/>
        <v>381.53</v>
      </c>
      <c r="AZ6" s="36">
        <f t="shared" si="6"/>
        <v>391.54</v>
      </c>
      <c r="BA6" s="36">
        <f t="shared" si="6"/>
        <v>384.34</v>
      </c>
      <c r="BB6" s="36">
        <f t="shared" si="6"/>
        <v>359.47</v>
      </c>
      <c r="BC6" s="36">
        <f t="shared" si="6"/>
        <v>369.69</v>
      </c>
      <c r="BD6" s="35" t="str">
        <f>IF(BD7="","",IF(BD7="-","【-】","【"&amp;SUBSTITUTE(TEXT(BD7,"#,##0.00"),"-","△")&amp;"】"))</f>
        <v>【261.93】</v>
      </c>
      <c r="BE6" s="36">
        <f>IF(BE7="",NA(),BE7)</f>
        <v>96.79</v>
      </c>
      <c r="BF6" s="36">
        <f t="shared" ref="BF6:BN6" si="7">IF(BF7="",NA(),BF7)</f>
        <v>87.11</v>
      </c>
      <c r="BG6" s="36">
        <f t="shared" si="7"/>
        <v>77.099999999999994</v>
      </c>
      <c r="BH6" s="36">
        <f t="shared" si="7"/>
        <v>69.62</v>
      </c>
      <c r="BI6" s="36">
        <f t="shared" si="7"/>
        <v>63.2</v>
      </c>
      <c r="BJ6" s="36">
        <f t="shared" si="7"/>
        <v>393.27</v>
      </c>
      <c r="BK6" s="36">
        <f t="shared" si="7"/>
        <v>386.97</v>
      </c>
      <c r="BL6" s="36">
        <f t="shared" si="7"/>
        <v>380.58</v>
      </c>
      <c r="BM6" s="36">
        <f t="shared" si="7"/>
        <v>401.79</v>
      </c>
      <c r="BN6" s="36">
        <f t="shared" si="7"/>
        <v>402.99</v>
      </c>
      <c r="BO6" s="35" t="str">
        <f>IF(BO7="","",IF(BO7="-","【-】","【"&amp;SUBSTITUTE(TEXT(BO7,"#,##0.00"),"-","△")&amp;"】"))</f>
        <v>【270.46】</v>
      </c>
      <c r="BP6" s="36">
        <f>IF(BP7="",NA(),BP7)</f>
        <v>90.43</v>
      </c>
      <c r="BQ6" s="36">
        <f t="shared" ref="BQ6:BY6" si="8">IF(BQ7="",NA(),BQ7)</f>
        <v>93.22</v>
      </c>
      <c r="BR6" s="36">
        <f t="shared" si="8"/>
        <v>95.28</v>
      </c>
      <c r="BS6" s="36">
        <f t="shared" si="8"/>
        <v>92.26</v>
      </c>
      <c r="BT6" s="36">
        <f t="shared" si="8"/>
        <v>88.54</v>
      </c>
      <c r="BU6" s="36">
        <f t="shared" si="8"/>
        <v>100.47</v>
      </c>
      <c r="BV6" s="36">
        <f t="shared" si="8"/>
        <v>101.72</v>
      </c>
      <c r="BW6" s="36">
        <f t="shared" si="8"/>
        <v>102.38</v>
      </c>
      <c r="BX6" s="36">
        <f t="shared" si="8"/>
        <v>100.12</v>
      </c>
      <c r="BY6" s="36">
        <f t="shared" si="8"/>
        <v>98.66</v>
      </c>
      <c r="BZ6" s="35" t="str">
        <f>IF(BZ7="","",IF(BZ7="-","【-】","【"&amp;SUBSTITUTE(TEXT(BZ7,"#,##0.00"),"-","△")&amp;"】"))</f>
        <v>【103.91】</v>
      </c>
      <c r="CA6" s="36">
        <f>IF(CA7="",NA(),CA7)</f>
        <v>170.36</v>
      </c>
      <c r="CB6" s="36">
        <f t="shared" ref="CB6:CJ6" si="9">IF(CB7="",NA(),CB7)</f>
        <v>165.86</v>
      </c>
      <c r="CC6" s="36">
        <f t="shared" si="9"/>
        <v>162.91</v>
      </c>
      <c r="CD6" s="36">
        <f t="shared" si="9"/>
        <v>166.05</v>
      </c>
      <c r="CE6" s="36">
        <f t="shared" si="9"/>
        <v>142.93</v>
      </c>
      <c r="CF6" s="36">
        <f t="shared" si="9"/>
        <v>169.82</v>
      </c>
      <c r="CG6" s="36">
        <f t="shared" si="9"/>
        <v>168.2</v>
      </c>
      <c r="CH6" s="36">
        <f t="shared" si="9"/>
        <v>168.67</v>
      </c>
      <c r="CI6" s="36">
        <f t="shared" si="9"/>
        <v>174.97</v>
      </c>
      <c r="CJ6" s="36">
        <f t="shared" si="9"/>
        <v>178.59</v>
      </c>
      <c r="CK6" s="35" t="str">
        <f>IF(CK7="","",IF(CK7="-","【-】","【"&amp;SUBSTITUTE(TEXT(CK7,"#,##0.00"),"-","△")&amp;"】"))</f>
        <v>【167.11】</v>
      </c>
      <c r="CL6" s="36">
        <f>IF(CL7="",NA(),CL7)</f>
        <v>57.82</v>
      </c>
      <c r="CM6" s="36">
        <f t="shared" ref="CM6:CU6" si="10">IF(CM7="",NA(),CM7)</f>
        <v>58.58</v>
      </c>
      <c r="CN6" s="36">
        <f t="shared" si="10"/>
        <v>58.27</v>
      </c>
      <c r="CO6" s="36">
        <f t="shared" si="10"/>
        <v>60.06</v>
      </c>
      <c r="CP6" s="36">
        <f t="shared" si="10"/>
        <v>73.63</v>
      </c>
      <c r="CQ6" s="36">
        <f t="shared" si="10"/>
        <v>55.13</v>
      </c>
      <c r="CR6" s="36">
        <f t="shared" si="10"/>
        <v>54.77</v>
      </c>
      <c r="CS6" s="36">
        <f t="shared" si="10"/>
        <v>54.92</v>
      </c>
      <c r="CT6" s="36">
        <f t="shared" si="10"/>
        <v>55.63</v>
      </c>
      <c r="CU6" s="36">
        <f t="shared" si="10"/>
        <v>55.03</v>
      </c>
      <c r="CV6" s="35" t="str">
        <f>IF(CV7="","",IF(CV7="-","【-】","【"&amp;SUBSTITUTE(TEXT(CV7,"#,##0.00"),"-","△")&amp;"】"))</f>
        <v>【60.27】</v>
      </c>
      <c r="CW6" s="36">
        <f>IF(CW7="",NA(),CW7)</f>
        <v>93.52</v>
      </c>
      <c r="CX6" s="36">
        <f t="shared" ref="CX6:DF6" si="11">IF(CX7="",NA(),CX7)</f>
        <v>93.64</v>
      </c>
      <c r="CY6" s="36">
        <f t="shared" si="11"/>
        <v>96.6</v>
      </c>
      <c r="CZ6" s="36">
        <f t="shared" si="11"/>
        <v>96.03</v>
      </c>
      <c r="DA6" s="36">
        <f t="shared" si="11"/>
        <v>95.28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42.45</v>
      </c>
      <c r="DI6" s="36">
        <f t="shared" ref="DI6:DQ6" si="12">IF(DI7="",NA(),DI7)</f>
        <v>44.35</v>
      </c>
      <c r="DJ6" s="36">
        <f t="shared" si="12"/>
        <v>46.14</v>
      </c>
      <c r="DK6" s="36">
        <f t="shared" si="12"/>
        <v>47.86</v>
      </c>
      <c r="DL6" s="36">
        <f t="shared" si="12"/>
        <v>49.35</v>
      </c>
      <c r="DM6" s="36">
        <f t="shared" si="12"/>
        <v>46.66</v>
      </c>
      <c r="DN6" s="36">
        <f t="shared" si="12"/>
        <v>47.46</v>
      </c>
      <c r="DO6" s="36">
        <f t="shared" si="12"/>
        <v>48.49</v>
      </c>
      <c r="DP6" s="36">
        <f t="shared" si="12"/>
        <v>48.05</v>
      </c>
      <c r="DQ6" s="36">
        <f t="shared" si="12"/>
        <v>48.87</v>
      </c>
      <c r="DR6" s="35" t="str">
        <f>IF(DR7="","",IF(DR7="-","【-】","【"&amp;SUBSTITUTE(TEXT(DR7,"#,##0.00"),"-","△")&amp;"】"))</f>
        <v>【48.85】</v>
      </c>
      <c r="DS6" s="36">
        <f>IF(DS7="",NA(),DS7)</f>
        <v>0.41</v>
      </c>
      <c r="DT6" s="36">
        <f t="shared" ref="DT6:EB6" si="13">IF(DT7="",NA(),DT7)</f>
        <v>0.18</v>
      </c>
      <c r="DU6" s="36">
        <f t="shared" si="13"/>
        <v>0.18</v>
      </c>
      <c r="DV6" s="36">
        <f t="shared" si="13"/>
        <v>2.08</v>
      </c>
      <c r="DW6" s="36">
        <f t="shared" si="13"/>
        <v>3.85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0.28999999999999998</v>
      </c>
      <c r="EE6" s="36">
        <f t="shared" ref="EE6:EM6" si="14">IF(EE7="",NA(),EE7)</f>
        <v>0.74</v>
      </c>
      <c r="EF6" s="36">
        <f t="shared" si="14"/>
        <v>0.6</v>
      </c>
      <c r="EG6" s="36">
        <f t="shared" si="14"/>
        <v>0.28999999999999998</v>
      </c>
      <c r="EH6" s="36">
        <f t="shared" si="14"/>
        <v>0.28000000000000003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473260</v>
      </c>
      <c r="D7" s="38">
        <v>46</v>
      </c>
      <c r="E7" s="38">
        <v>1</v>
      </c>
      <c r="F7" s="38">
        <v>0</v>
      </c>
      <c r="G7" s="38">
        <v>1</v>
      </c>
      <c r="H7" s="38" t="s">
        <v>93</v>
      </c>
      <c r="I7" s="38" t="s">
        <v>94</v>
      </c>
      <c r="J7" s="38" t="s">
        <v>95</v>
      </c>
      <c r="K7" s="38" t="s">
        <v>96</v>
      </c>
      <c r="L7" s="38" t="s">
        <v>97</v>
      </c>
      <c r="M7" s="38" t="s">
        <v>98</v>
      </c>
      <c r="N7" s="39" t="s">
        <v>99</v>
      </c>
      <c r="O7" s="39">
        <v>90.72</v>
      </c>
      <c r="P7" s="39">
        <v>100</v>
      </c>
      <c r="Q7" s="39">
        <v>2565</v>
      </c>
      <c r="R7" s="39">
        <v>29097</v>
      </c>
      <c r="S7" s="39">
        <v>13.93</v>
      </c>
      <c r="T7" s="39">
        <v>2088.8000000000002</v>
      </c>
      <c r="U7" s="39">
        <v>28913</v>
      </c>
      <c r="V7" s="39">
        <v>13.93</v>
      </c>
      <c r="W7" s="39">
        <v>2075.59</v>
      </c>
      <c r="X7" s="39">
        <v>117.47</v>
      </c>
      <c r="Y7" s="39">
        <v>121.64</v>
      </c>
      <c r="Z7" s="39">
        <v>118.87</v>
      </c>
      <c r="AA7" s="39">
        <v>111.47</v>
      </c>
      <c r="AB7" s="39">
        <v>106.63</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1348.86</v>
      </c>
      <c r="AU7" s="39">
        <v>1684.68</v>
      </c>
      <c r="AV7" s="39">
        <v>2202.5100000000002</v>
      </c>
      <c r="AW7" s="39">
        <v>1636.7</v>
      </c>
      <c r="AX7" s="39">
        <v>1445.26</v>
      </c>
      <c r="AY7" s="39">
        <v>381.53</v>
      </c>
      <c r="AZ7" s="39">
        <v>391.54</v>
      </c>
      <c r="BA7" s="39">
        <v>384.34</v>
      </c>
      <c r="BB7" s="39">
        <v>359.47</v>
      </c>
      <c r="BC7" s="39">
        <v>369.69</v>
      </c>
      <c r="BD7" s="39">
        <v>261.93</v>
      </c>
      <c r="BE7" s="39">
        <v>96.79</v>
      </c>
      <c r="BF7" s="39">
        <v>87.11</v>
      </c>
      <c r="BG7" s="39">
        <v>77.099999999999994</v>
      </c>
      <c r="BH7" s="39">
        <v>69.62</v>
      </c>
      <c r="BI7" s="39">
        <v>63.2</v>
      </c>
      <c r="BJ7" s="39">
        <v>393.27</v>
      </c>
      <c r="BK7" s="39">
        <v>386.97</v>
      </c>
      <c r="BL7" s="39">
        <v>380.58</v>
      </c>
      <c r="BM7" s="39">
        <v>401.79</v>
      </c>
      <c r="BN7" s="39">
        <v>402.99</v>
      </c>
      <c r="BO7" s="39">
        <v>270.45999999999998</v>
      </c>
      <c r="BP7" s="39">
        <v>90.43</v>
      </c>
      <c r="BQ7" s="39">
        <v>93.22</v>
      </c>
      <c r="BR7" s="39">
        <v>95.28</v>
      </c>
      <c r="BS7" s="39">
        <v>92.26</v>
      </c>
      <c r="BT7" s="39">
        <v>88.54</v>
      </c>
      <c r="BU7" s="39">
        <v>100.47</v>
      </c>
      <c r="BV7" s="39">
        <v>101.72</v>
      </c>
      <c r="BW7" s="39">
        <v>102.38</v>
      </c>
      <c r="BX7" s="39">
        <v>100.12</v>
      </c>
      <c r="BY7" s="39">
        <v>98.66</v>
      </c>
      <c r="BZ7" s="39">
        <v>103.91</v>
      </c>
      <c r="CA7" s="39">
        <v>170.36</v>
      </c>
      <c r="CB7" s="39">
        <v>165.86</v>
      </c>
      <c r="CC7" s="39">
        <v>162.91</v>
      </c>
      <c r="CD7" s="39">
        <v>166.05</v>
      </c>
      <c r="CE7" s="39">
        <v>142.93</v>
      </c>
      <c r="CF7" s="39">
        <v>169.82</v>
      </c>
      <c r="CG7" s="39">
        <v>168.2</v>
      </c>
      <c r="CH7" s="39">
        <v>168.67</v>
      </c>
      <c r="CI7" s="39">
        <v>174.97</v>
      </c>
      <c r="CJ7" s="39">
        <v>178.59</v>
      </c>
      <c r="CK7" s="39">
        <v>167.11</v>
      </c>
      <c r="CL7" s="39">
        <v>57.82</v>
      </c>
      <c r="CM7" s="39">
        <v>58.58</v>
      </c>
      <c r="CN7" s="39">
        <v>58.27</v>
      </c>
      <c r="CO7" s="39">
        <v>60.06</v>
      </c>
      <c r="CP7" s="39">
        <v>73.63</v>
      </c>
      <c r="CQ7" s="39">
        <v>55.13</v>
      </c>
      <c r="CR7" s="39">
        <v>54.77</v>
      </c>
      <c r="CS7" s="39">
        <v>54.92</v>
      </c>
      <c r="CT7" s="39">
        <v>55.63</v>
      </c>
      <c r="CU7" s="39">
        <v>55.03</v>
      </c>
      <c r="CV7" s="39">
        <v>60.27</v>
      </c>
      <c r="CW7" s="39">
        <v>93.52</v>
      </c>
      <c r="CX7" s="39">
        <v>93.64</v>
      </c>
      <c r="CY7" s="39">
        <v>96.6</v>
      </c>
      <c r="CZ7" s="39">
        <v>96.03</v>
      </c>
      <c r="DA7" s="39">
        <v>95.28</v>
      </c>
      <c r="DB7" s="39">
        <v>83</v>
      </c>
      <c r="DC7" s="39">
        <v>82.89</v>
      </c>
      <c r="DD7" s="39">
        <v>82.66</v>
      </c>
      <c r="DE7" s="39">
        <v>82.04</v>
      </c>
      <c r="DF7" s="39">
        <v>81.900000000000006</v>
      </c>
      <c r="DG7" s="39">
        <v>89.92</v>
      </c>
      <c r="DH7" s="39">
        <v>42.45</v>
      </c>
      <c r="DI7" s="39">
        <v>44.35</v>
      </c>
      <c r="DJ7" s="39">
        <v>46.14</v>
      </c>
      <c r="DK7" s="39">
        <v>47.86</v>
      </c>
      <c r="DL7" s="39">
        <v>49.35</v>
      </c>
      <c r="DM7" s="39">
        <v>46.66</v>
      </c>
      <c r="DN7" s="39">
        <v>47.46</v>
      </c>
      <c r="DO7" s="39">
        <v>48.49</v>
      </c>
      <c r="DP7" s="39">
        <v>48.05</v>
      </c>
      <c r="DQ7" s="39">
        <v>48.87</v>
      </c>
      <c r="DR7" s="39">
        <v>48.85</v>
      </c>
      <c r="DS7" s="39">
        <v>0.41</v>
      </c>
      <c r="DT7" s="39">
        <v>0.18</v>
      </c>
      <c r="DU7" s="39">
        <v>0.18</v>
      </c>
      <c r="DV7" s="39">
        <v>2.08</v>
      </c>
      <c r="DW7" s="39">
        <v>3.85</v>
      </c>
      <c r="DX7" s="39">
        <v>9.85</v>
      </c>
      <c r="DY7" s="39">
        <v>9.7100000000000009</v>
      </c>
      <c r="DZ7" s="39">
        <v>12.79</v>
      </c>
      <c r="EA7" s="39">
        <v>13.39</v>
      </c>
      <c r="EB7" s="39">
        <v>14.85</v>
      </c>
      <c r="EC7" s="39">
        <v>17.8</v>
      </c>
      <c r="ED7" s="39">
        <v>0.28999999999999998</v>
      </c>
      <c r="EE7" s="39">
        <v>0.74</v>
      </c>
      <c r="EF7" s="39">
        <v>0.6</v>
      </c>
      <c r="EG7" s="39">
        <v>0.28999999999999998</v>
      </c>
      <c r="EH7" s="39">
        <v>0.28000000000000003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2020-01-28T00:27:14Z</cp:lastPrinted>
  <dcterms:created xsi:type="dcterms:W3CDTF">2019-12-05T04:32:53Z</dcterms:created>
  <dcterms:modified xsi:type="dcterms:W3CDTF">2020-01-28T00:31:07Z</dcterms:modified>
  <cp:category/>
</cp:coreProperties>
</file>