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JMK1743\Desktop\【沖縄県市町村課】（照会）公営企業に係る経営比較分析表（平成30年度決算）の分析等について\03_経営比較分析表（業務46）\業務46（法的）\水道事業\"/>
    </mc:Choice>
  </mc:AlternateContent>
  <workbookProtection workbookAlgorithmName="SHA-512" workbookHashValue="ehUiDZyTGvxkKUVTvfdaZ4R6YpEXgZciN/JpPQKLPVhmrMRoIWoCva2PDPNYMhLrcGaWXSXfk5MNDgBt1qzdBQ==" workbookSaltValue="eUNGjhv0RY2t2u8hTy9uMQ==" workbookSpinCount="100000" lockStructure="1"/>
  <bookViews>
    <workbookView xWindow="0" yWindow="0" windowWidth="12975" windowHeight="1201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<sst xmlns="http://schemas.openxmlformats.org/spreadsheetml/2006/main" count="220" uniqueCount="108">
  <si>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</si>
  <si>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</si>
  <si>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</si>
  <si>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</si>
  <si>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</si>
  <si>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</si>
  <si>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</si>
  <si>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</si>
  <si>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</si>
  <si>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</si>
  <si>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</si>
  <si>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</si>
  <si>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</si>
  <si>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</si>
  <si>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</si>
  <si>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</si>
  <si>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</si>
  <si>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</si>
  <si>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</si>
  <si>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</si>
  <si>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</si>
  <si>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</si>
  <si>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</si>
  <si>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</si>
  <si>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</si>
  <si>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</si>
  <si>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</si>
  <si>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</si>
  <si>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</si>
  <si>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</si>
  <si>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</si>
  <si>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</si>
  <si>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</si>
  <si>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</si>
  <si>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</si>
  <si>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</si>
  <si>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</si>
  <si>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</si>
  <si>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</si>
  <si>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</si>
  <si>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</si>
  <si>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</si>
  <si>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</si>
  <si>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</si>
  <si>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</si>
  <si>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</si>
  <si>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</si>
  <si>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</si>
  <si>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</si>
  <si>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</si>
  <si>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</si>
  <si>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</si>
  <si>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</si>
  <si>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</si>
  <si>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</si>
  <si>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</si>
  <si>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</si>
  <si>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</si>
  <si>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</si>
  <si>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</si>
  <si>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</si>
  <si>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</si>
  <si>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</si>
  <si>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</si>
  <si>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</si>
  <si>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</si>
  <si>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</si>
  <si>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</si>
  <si>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</si>
  <si>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</si>
  <si>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</si>
  <si>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</si>
  <si>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</si>
  <si>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</si>
  <si>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</si>
  <si>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</si>
  <si>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</si>
  <si>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</si>
  <si>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</si>
  <si>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</si>
  <si>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</si>
  <si>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</si>
  <si>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</si>
  <si>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</si>
  <si>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</si>
  <si>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</si>
  <si>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</si>
  <si>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</si>
  <si>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</si>
  <si>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</si>
  <si>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</si>
  <si>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</si>
  <si>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</si>
  <si>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金武町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</si>
  <si>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</si>
  <si>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</si>
  <si>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</si>
  <si>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</si>
  <si>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</si>
  <si>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</si>
  <si>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</si>
  <si>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</si>
  <si>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</si>
  <si>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</si>
  <si>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</si>
  <si>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①有形固定資産減価償却率は48.44％で類似団体とほぼ同率の償却率であります。
　②③については管路管理がされていないため未表示であります。</t>
    <phoneticPr fontId="4"/>
  </si>
  <si>
    <t>　経営面では経常収支比率の悪化傾向であったが、料金改定を含め、消費税の転嫁により経常収支比率の改善を図ることで、経営改善が期待できるところであります。令和２年度作成予定のアセットマネジメント及び経営戦略を活用した施設経年管理を行うことで老朽化していく施設の改良に必要な補填財源の確保を図り、安心安全な水道水の安定供給と健全経営を目指してまいります。</t>
    <rPh sb="28" eb="29">
      <t>フク</t>
    </rPh>
    <rPh sb="61" eb="63">
      <t>キタイ</t>
    </rPh>
    <rPh sb="75" eb="77">
      <t>レイワ</t>
    </rPh>
    <rPh sb="95" eb="96">
      <t>オヨ</t>
    </rPh>
    <rPh sb="97" eb="99">
      <t>ケイエイ</t>
    </rPh>
    <rPh sb="99" eb="101">
      <t>センリャク</t>
    </rPh>
    <phoneticPr fontId="4"/>
  </si>
  <si>
    <t>①平成30年度は赤字となっています。この主な要因は計装システムの減価償却が大きく影響しています。
令和元年11月分から水道料金の改定により次年度からの経営収支比率が上がり、経営の改善が期待されます。
②累積欠損額は発生しておらず概ね健全な経営であります。　　　　　　　　　　　　　　　　　　　　　　　　　　　　　　　　
③流動比率は当該値が示しているように、若干増加しており良好である。他団体と比較し流動比率が大きいのは現金で内部留保資金を有しているからであります。　　　　　　　　　　　　　　　　　　　　④企業債は平成12年度以降起債が無いため類似団体に比較し低く推移しています。　　　　　　　　　　　　　　　　　　　　⑤料金回収率は前年度より低くなっていますが、これは給水原価が高くなったことが要因となっています。経常収支比率同様一時的な傾向であります。　　　　　　　　　　　　　　　　　　　　⑥給水原価が類似団体近くまで高くなっているのは減価償却により費用が高くなったためであります。
⑦施設利用率は64.8％で類似団体に比べ若干高く、効率的に施設が稼働していることが確認できる。　　　　　　　　　　　　　　　　⑧有収率は89％前後であり、類似団体において平均的な数値であります。</t>
    <rPh sb="8" eb="9">
      <t>アカ</t>
    </rPh>
    <rPh sb="20" eb="21">
      <t>オモ</t>
    </rPh>
    <rPh sb="22" eb="24">
      <t>ヨウイン</t>
    </rPh>
    <rPh sb="25" eb="27">
      <t>ケイソウ</t>
    </rPh>
    <rPh sb="32" eb="36">
      <t>ゲンカショウキャク</t>
    </rPh>
    <rPh sb="49" eb="51">
      <t>レイワ</t>
    </rPh>
    <rPh sb="51" eb="53">
      <t>ガンネン</t>
    </rPh>
    <rPh sb="55" eb="56">
      <t>ガツ</t>
    </rPh>
    <rPh sb="56" eb="57">
      <t>ブン</t>
    </rPh>
    <rPh sb="59" eb="61">
      <t>スイドウ</t>
    </rPh>
    <rPh sb="61" eb="63">
      <t>リョウキン</t>
    </rPh>
    <rPh sb="64" eb="66">
      <t>カイテイ</t>
    </rPh>
    <rPh sb="69" eb="72">
      <t>ジネンド</t>
    </rPh>
    <rPh sb="75" eb="77">
      <t>ケイエイ</t>
    </rPh>
    <rPh sb="77" eb="79">
      <t>シュウシ</t>
    </rPh>
    <rPh sb="79" eb="81">
      <t>ヒリツ</t>
    </rPh>
    <rPh sb="82" eb="83">
      <t>ア</t>
    </rPh>
    <rPh sb="92" eb="94">
      <t>キタイ</t>
    </rPh>
    <rPh sb="181" eb="183">
      <t>ゾウカ</t>
    </rPh>
    <rPh sb="323" eb="324">
      <t>ヒク</t>
    </rPh>
    <rPh sb="336" eb="338">
      <t>キュウスイ</t>
    </rPh>
    <rPh sb="338" eb="340">
      <t>ゲンカ</t>
    </rPh>
    <rPh sb="341" eb="342">
      <t>タカ</t>
    </rPh>
    <rPh sb="349" eb="351">
      <t>ヨウイン</t>
    </rPh>
    <rPh sb="409" eb="410">
      <t>チカ</t>
    </rPh>
    <rPh sb="413" eb="414">
      <t>タカ</t>
    </rPh>
    <rPh sb="422" eb="424">
      <t>ゲンカ</t>
    </rPh>
    <rPh sb="424" eb="426">
      <t>ショウキャク</t>
    </rPh>
    <rPh sb="429" eb="431">
      <t>ヒヨウ</t>
    </rPh>
    <rPh sb="432" eb="433">
      <t>タカ</t>
    </rPh>
    <rPh sb="468" eb="469">
      <t>タカ</t>
    </rPh>
    <rPh sb="471" eb="474">
      <t>コウリツテキ</t>
    </rPh>
    <rPh sb="475" eb="477">
      <t>シセツ</t>
    </rPh>
    <rPh sb="478" eb="480">
      <t>カドウ</t>
    </rPh>
    <rPh sb="487" eb="489">
      <t>カクニン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</si>
</sst>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024-4CE4-8A2D-E375D605C88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0.68</c:v>
                </c:pt>
                <c:pt idx="1">
                  <c:v>1.65</c:v>
                </c:pt>
                <c:pt idx="2">
                  <c:v>0.47</c:v>
                </c:pt>
                <c:pt idx="3">
                  <c:v>0.39</c:v>
                </c:pt>
                <c:pt idx="4">
                  <c:v>0.43</c:v>
                </c:pt>
              </c:numCache>
            </c:numRef>
          </c:val>
          <c:smooth val="0"/>
          <c:extLst>
            <c:ext xmlns:c16="http://schemas.microsoft.com/office/drawing/2014/chart" uri="{C3380CC4-5D6E-409C-BE32-E72D297353CC}">
              <c16:uniqueId val="{00000001-F024-4CE4-8A2D-E375D605C88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51.84</c:v>
                </c:pt>
                <c:pt idx="1">
                  <c:v>50.79</c:v>
                </c:pt>
                <c:pt idx="2">
                  <c:v>53.32</c:v>
                </c:pt>
                <c:pt idx="3">
                  <c:v>55.66</c:v>
                </c:pt>
                <c:pt idx="4">
                  <c:v>64.84</c:v>
                </c:pt>
              </c:numCache>
            </c:numRef>
          </c:val>
          <c:extLst>
            <c:ext xmlns:c16="http://schemas.microsoft.com/office/drawing/2014/chart" uri="{C3380CC4-5D6E-409C-BE32-E72D297353CC}">
              <c16:uniqueId val="{00000000-8373-4C04-9436-95AA213972E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53.61</c:v>
                </c:pt>
                <c:pt idx="1">
                  <c:v>53.52</c:v>
                </c:pt>
                <c:pt idx="2">
                  <c:v>54.24</c:v>
                </c:pt>
                <c:pt idx="3">
                  <c:v>55.88</c:v>
                </c:pt>
                <c:pt idx="4">
                  <c:v>55.22</c:v>
                </c:pt>
              </c:numCache>
            </c:numRef>
          </c:val>
          <c:smooth val="0"/>
          <c:extLst>
            <c:ext xmlns:c16="http://schemas.microsoft.com/office/drawing/2014/chart" uri="{C3380CC4-5D6E-409C-BE32-E72D297353CC}">
              <c16:uniqueId val="{00000001-8373-4C04-9436-95AA213972E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91.75</c:v>
                </c:pt>
                <c:pt idx="1">
                  <c:v>91.98</c:v>
                </c:pt>
                <c:pt idx="2">
                  <c:v>91.31</c:v>
                </c:pt>
                <c:pt idx="3">
                  <c:v>91.2</c:v>
                </c:pt>
                <c:pt idx="4">
                  <c:v>89.39</c:v>
                </c:pt>
              </c:numCache>
            </c:numRef>
          </c:val>
          <c:extLst>
            <c:ext xmlns:c16="http://schemas.microsoft.com/office/drawing/2014/chart" uri="{C3380CC4-5D6E-409C-BE32-E72D297353CC}">
              <c16:uniqueId val="{00000000-AE8D-477E-909B-82B7EDB4F64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81.31</c:v>
                </c:pt>
                <c:pt idx="1">
                  <c:v>81.459999999999994</c:v>
                </c:pt>
                <c:pt idx="2">
                  <c:v>81.680000000000007</c:v>
                </c:pt>
                <c:pt idx="3">
                  <c:v>80.989999999999995</c:v>
                </c:pt>
                <c:pt idx="4">
                  <c:v>80.930000000000007</c:v>
                </c:pt>
              </c:numCache>
            </c:numRef>
          </c:val>
          <c:smooth val="0"/>
          <c:extLst>
            <c:ext xmlns:c16="http://schemas.microsoft.com/office/drawing/2014/chart" uri="{C3380CC4-5D6E-409C-BE32-E72D297353CC}">
              <c16:uniqueId val="{00000001-AE8D-477E-909B-82B7EDB4F64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98.66</c:v>
                </c:pt>
                <c:pt idx="1">
                  <c:v>100.91</c:v>
                </c:pt>
                <c:pt idx="2">
                  <c:v>101.94</c:v>
                </c:pt>
                <c:pt idx="3">
                  <c:v>103.88</c:v>
                </c:pt>
                <c:pt idx="4">
                  <c:v>98.11</c:v>
                </c:pt>
              </c:numCache>
            </c:numRef>
          </c:val>
          <c:extLst>
            <c:ext xmlns:c16="http://schemas.microsoft.com/office/drawing/2014/chart" uri="{C3380CC4-5D6E-409C-BE32-E72D297353CC}">
              <c16:uniqueId val="{00000000-D4B1-482F-933D-3F7949F3137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109.49</c:v>
                </c:pt>
                <c:pt idx="1">
                  <c:v>111.06</c:v>
                </c:pt>
                <c:pt idx="2">
                  <c:v>111.34</c:v>
                </c:pt>
                <c:pt idx="3">
                  <c:v>110.02</c:v>
                </c:pt>
                <c:pt idx="4">
                  <c:v>108.76</c:v>
                </c:pt>
              </c:numCache>
            </c:numRef>
          </c:val>
          <c:smooth val="0"/>
          <c:extLst>
            <c:ext xmlns:c16="http://schemas.microsoft.com/office/drawing/2014/chart" uri="{C3380CC4-5D6E-409C-BE32-E72D297353CC}">
              <c16:uniqueId val="{00000001-D4B1-482F-933D-3F7949F3137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44.44</c:v>
                </c:pt>
                <c:pt idx="1">
                  <c:v>46.24</c:v>
                </c:pt>
                <c:pt idx="2">
                  <c:v>48.58</c:v>
                </c:pt>
                <c:pt idx="3">
                  <c:v>45.85</c:v>
                </c:pt>
                <c:pt idx="4">
                  <c:v>48.44</c:v>
                </c:pt>
              </c:numCache>
            </c:numRef>
          </c:val>
          <c:extLst>
            <c:ext xmlns:c16="http://schemas.microsoft.com/office/drawing/2014/chart" uri="{C3380CC4-5D6E-409C-BE32-E72D297353CC}">
              <c16:uniqueId val="{00000000-7E6A-411C-B8AC-4D102AB4378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46.67</c:v>
                </c:pt>
                <c:pt idx="1">
                  <c:v>47.7</c:v>
                </c:pt>
                <c:pt idx="2">
                  <c:v>48.14</c:v>
                </c:pt>
                <c:pt idx="3">
                  <c:v>46.61</c:v>
                </c:pt>
                <c:pt idx="4">
                  <c:v>47.97</c:v>
                </c:pt>
              </c:numCache>
            </c:numRef>
          </c:val>
          <c:smooth val="0"/>
          <c:extLst>
            <c:ext xmlns:c16="http://schemas.microsoft.com/office/drawing/2014/chart" uri="{C3380CC4-5D6E-409C-BE32-E72D297353CC}">
              <c16:uniqueId val="{00000001-7E6A-411C-B8AC-4D102AB4378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110-4A0C-9B79-8BAEC1F3EEC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10.029999999999999</c:v>
                </c:pt>
                <c:pt idx="1">
                  <c:v>7.26</c:v>
                </c:pt>
                <c:pt idx="2">
                  <c:v>11.13</c:v>
                </c:pt>
                <c:pt idx="3">
                  <c:v>10.84</c:v>
                </c:pt>
                <c:pt idx="4">
                  <c:v>15.33</c:v>
                </c:pt>
              </c:numCache>
            </c:numRef>
          </c:val>
          <c:smooth val="0"/>
          <c:extLst>
            <c:ext xmlns:c16="http://schemas.microsoft.com/office/drawing/2014/chart" uri="{C3380CC4-5D6E-409C-BE32-E72D297353CC}">
              <c16:uniqueId val="{00000001-1110-4A0C-9B79-8BAEC1F3EEC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E7B-4175-A08C-416B4EF5857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9.49</c:v>
                </c:pt>
                <c:pt idx="1">
                  <c:v>9.35</c:v>
                </c:pt>
                <c:pt idx="2">
                  <c:v>10.130000000000001</c:v>
                </c:pt>
                <c:pt idx="3">
                  <c:v>7.31</c:v>
                </c:pt>
                <c:pt idx="4">
                  <c:v>7.48</c:v>
                </c:pt>
              </c:numCache>
            </c:numRef>
          </c:val>
          <c:smooth val="0"/>
          <c:extLst>
            <c:ext xmlns:c16="http://schemas.microsoft.com/office/drawing/2014/chart" uri="{C3380CC4-5D6E-409C-BE32-E72D297353CC}">
              <c16:uniqueId val="{00000001-8E7B-4175-A08C-416B4EF5857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2870.93</c:v>
                </c:pt>
                <c:pt idx="1">
                  <c:v>1845.92</c:v>
                </c:pt>
                <c:pt idx="2">
                  <c:v>784.05</c:v>
                </c:pt>
                <c:pt idx="3">
                  <c:v>510.75</c:v>
                </c:pt>
                <c:pt idx="4">
                  <c:v>748.34</c:v>
                </c:pt>
              </c:numCache>
            </c:numRef>
          </c:val>
          <c:extLst>
            <c:ext xmlns:c16="http://schemas.microsoft.com/office/drawing/2014/chart" uri="{C3380CC4-5D6E-409C-BE32-E72D297353CC}">
              <c16:uniqueId val="{00000000-4402-470F-87FD-45B2D7A198D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406.37</c:v>
                </c:pt>
                <c:pt idx="1">
                  <c:v>398.29</c:v>
                </c:pt>
                <c:pt idx="2">
                  <c:v>388.67</c:v>
                </c:pt>
                <c:pt idx="3">
                  <c:v>355.27</c:v>
                </c:pt>
                <c:pt idx="4">
                  <c:v>359.7</c:v>
                </c:pt>
              </c:numCache>
            </c:numRef>
          </c:val>
          <c:smooth val="0"/>
          <c:extLst>
            <c:ext xmlns:c16="http://schemas.microsoft.com/office/drawing/2014/chart" uri="{C3380CC4-5D6E-409C-BE32-E72D297353CC}">
              <c16:uniqueId val="{00000001-4402-470F-87FD-45B2D7A198D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105.95</c:v>
                </c:pt>
                <c:pt idx="1">
                  <c:v>99.13</c:v>
                </c:pt>
                <c:pt idx="2">
                  <c:v>84.67</c:v>
                </c:pt>
                <c:pt idx="3">
                  <c:v>70.63</c:v>
                </c:pt>
                <c:pt idx="4">
                  <c:v>61.18</c:v>
                </c:pt>
              </c:numCache>
            </c:numRef>
          </c:val>
          <c:extLst>
            <c:ext xmlns:c16="http://schemas.microsoft.com/office/drawing/2014/chart" uri="{C3380CC4-5D6E-409C-BE32-E72D297353CC}">
              <c16:uniqueId val="{00000000-DFD6-4A8F-816F-2F3B64ED199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442.54</c:v>
                </c:pt>
                <c:pt idx="1">
                  <c:v>431</c:v>
                </c:pt>
                <c:pt idx="2">
                  <c:v>422.5</c:v>
                </c:pt>
                <c:pt idx="3">
                  <c:v>458.27</c:v>
                </c:pt>
                <c:pt idx="4">
                  <c:v>447.01</c:v>
                </c:pt>
              </c:numCache>
            </c:numRef>
          </c:val>
          <c:smooth val="0"/>
          <c:extLst>
            <c:ext xmlns:c16="http://schemas.microsoft.com/office/drawing/2014/chart" uri="{C3380CC4-5D6E-409C-BE32-E72D297353CC}">
              <c16:uniqueId val="{00000001-DFD6-4A8F-816F-2F3B64ED199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94.3</c:v>
                </c:pt>
                <c:pt idx="1">
                  <c:v>96.52</c:v>
                </c:pt>
                <c:pt idx="2">
                  <c:v>97.83</c:v>
                </c:pt>
                <c:pt idx="3">
                  <c:v>100.28</c:v>
                </c:pt>
                <c:pt idx="4">
                  <c:v>93.85</c:v>
                </c:pt>
              </c:numCache>
            </c:numRef>
          </c:val>
          <c:extLst>
            <c:ext xmlns:c16="http://schemas.microsoft.com/office/drawing/2014/chart" uri="{C3380CC4-5D6E-409C-BE32-E72D297353CC}">
              <c16:uniqueId val="{00000000-D0F6-418D-8A8F-5A1C2BD11CF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c:v>
                </c:pt>
                <c:pt idx="1">
                  <c:v>100.82</c:v>
                </c:pt>
                <c:pt idx="2">
                  <c:v>101.64</c:v>
                </c:pt>
                <c:pt idx="3">
                  <c:v>96.77</c:v>
                </c:pt>
                <c:pt idx="4">
                  <c:v>95.81</c:v>
                </c:pt>
              </c:numCache>
            </c:numRef>
          </c:val>
          <c:smooth val="0"/>
          <c:extLst>
            <c:ext xmlns:c16="http://schemas.microsoft.com/office/drawing/2014/chart" uri="{C3380CC4-5D6E-409C-BE32-E72D297353CC}">
              <c16:uniqueId val="{00000001-D0F6-418D-8A8F-5A1C2BD11CF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155.97999999999999</c:v>
                </c:pt>
                <c:pt idx="1">
                  <c:v>151.81</c:v>
                </c:pt>
                <c:pt idx="2">
                  <c:v>153.13999999999999</c:v>
                </c:pt>
                <c:pt idx="3">
                  <c:v>153.66999999999999</c:v>
                </c:pt>
                <c:pt idx="4">
                  <c:v>166.96</c:v>
                </c:pt>
              </c:numCache>
            </c:numRef>
          </c:val>
          <c:extLst>
            <c:ext xmlns:c16="http://schemas.microsoft.com/office/drawing/2014/chart" uri="{C3380CC4-5D6E-409C-BE32-E72D297353CC}">
              <c16:uniqueId val="{00000000-A1E2-4B38-83AB-0E754863D74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181.67</c:v>
                </c:pt>
                <c:pt idx="1">
                  <c:v>179.55</c:v>
                </c:pt>
                <c:pt idx="2">
                  <c:v>179.16</c:v>
                </c:pt>
                <c:pt idx="3">
                  <c:v>187.18</c:v>
                </c:pt>
                <c:pt idx="4">
                  <c:v>189.58</c:v>
                </c:pt>
              </c:numCache>
            </c:numRef>
          </c:val>
          <c:smooth val="0"/>
          <c:extLst>
            <c:ext xmlns:c16="http://schemas.microsoft.com/office/drawing/2014/chart" uri="{C3380CC4-5D6E-409C-BE32-E72D297353CC}">
              <c16:uniqueId val="{00000001-A1E2-4B38-83AB-0E754863D74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T1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沖縄県　金武町</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9"/>
      <c r="D7" s="79"/>
      <c r="E7" s="79"/>
      <c r="F7" s="79"/>
      <c r="G7" s="79"/>
      <c r="H7" s="79"/>
      <c r="I7" s="78" t="s">
        <v>2</v>
      </c>
      <c r="J7" s="79"/>
      <c r="K7" s="79"/>
      <c r="L7" s="79"/>
      <c r="M7" s="79"/>
      <c r="N7" s="79"/>
      <c r="O7" s="80"/>
      <c r="P7" s="81" t="s">
        <v>3</v>
      </c>
      <c r="Q7" s="81"/>
      <c r="R7" s="81"/>
      <c r="S7" s="81"/>
      <c r="T7" s="81"/>
      <c r="U7" s="81"/>
      <c r="V7" s="81"/>
      <c r="W7" s="81" t="s">
        <v>4</v>
      </c>
      <c r="X7" s="81"/>
      <c r="Y7" s="81"/>
      <c r="Z7" s="81"/>
      <c r="AA7" s="81"/>
      <c r="AB7" s="81"/>
      <c r="AC7" s="81"/>
      <c r="AD7" s="81" t="s">
        <v>5</v>
      </c>
      <c r="AE7" s="81"/>
      <c r="AF7" s="81"/>
      <c r="AG7" s="81"/>
      <c r="AH7" s="81"/>
      <c r="AI7" s="81"/>
      <c r="AJ7" s="81"/>
      <c r="AK7" s="4"/>
      <c r="AL7" s="81" t="s">
        <v>6</v>
      </c>
      <c r="AM7" s="81"/>
      <c r="AN7" s="81"/>
      <c r="AO7" s="81"/>
      <c r="AP7" s="81"/>
      <c r="AQ7" s="81"/>
      <c r="AR7" s="81"/>
      <c r="AS7" s="81"/>
      <c r="AT7" s="78" t="s">
        <v>7</v>
      </c>
      <c r="AU7" s="79"/>
      <c r="AV7" s="79"/>
      <c r="AW7" s="79"/>
      <c r="AX7" s="79"/>
      <c r="AY7" s="79"/>
      <c r="AZ7" s="79"/>
      <c r="BA7" s="79"/>
      <c r="BB7" s="81" t="s">
        <v>8</v>
      </c>
      <c r="BC7" s="81"/>
      <c r="BD7" s="81"/>
      <c r="BE7" s="81"/>
      <c r="BF7" s="81"/>
      <c r="BG7" s="81"/>
      <c r="BH7" s="81"/>
      <c r="BI7" s="81"/>
      <c r="BJ7" s="3"/>
      <c r="BK7" s="3"/>
      <c r="BL7" s="5" t="s">
        <v>9</v>
      </c>
      <c r="BM7" s="6"/>
      <c r="BN7" s="6"/>
      <c r="BO7" s="6"/>
      <c r="BP7" s="6"/>
      <c r="BQ7" s="6"/>
      <c r="BR7" s="6"/>
      <c r="BS7" s="6"/>
      <c r="BT7" s="6"/>
      <c r="BU7" s="6"/>
      <c r="BV7" s="6"/>
      <c r="BW7" s="6"/>
      <c r="BX7" s="6"/>
      <c r="BY7" s="7"/>
    </row>
    <row r="8" spans="1:78" ht="18.75" customHeight="1" x14ac:dyDescent="0.15">
      <c r="A8" s="2"/>
      <c r="B8" s="82" t="str">
        <f>データ!$I$6</f>
        <v>法適用</v>
      </c>
      <c r="C8" s="83"/>
      <c r="D8" s="83"/>
      <c r="E8" s="83"/>
      <c r="F8" s="83"/>
      <c r="G8" s="83"/>
      <c r="H8" s="83"/>
      <c r="I8" s="82" t="str">
        <f>データ!$J$6</f>
        <v>水道事業</v>
      </c>
      <c r="J8" s="83"/>
      <c r="K8" s="83"/>
      <c r="L8" s="83"/>
      <c r="M8" s="83"/>
      <c r="N8" s="83"/>
      <c r="O8" s="84"/>
      <c r="P8" s="85" t="str">
        <f>データ!$K$6</f>
        <v>末端給水事業</v>
      </c>
      <c r="Q8" s="85"/>
      <c r="R8" s="85"/>
      <c r="S8" s="85"/>
      <c r="T8" s="85"/>
      <c r="U8" s="85"/>
      <c r="V8" s="85"/>
      <c r="W8" s="85" t="str">
        <f>データ!$L$6</f>
        <v>A7</v>
      </c>
      <c r="X8" s="85"/>
      <c r="Y8" s="85"/>
      <c r="Z8" s="85"/>
      <c r="AA8" s="85"/>
      <c r="AB8" s="85"/>
      <c r="AC8" s="85"/>
      <c r="AD8" s="85" t="str">
        <f>データ!$M$6</f>
        <v>非設置</v>
      </c>
      <c r="AE8" s="85"/>
      <c r="AF8" s="85"/>
      <c r="AG8" s="85"/>
      <c r="AH8" s="85"/>
      <c r="AI8" s="85"/>
      <c r="AJ8" s="85"/>
      <c r="AK8" s="4"/>
      <c r="AL8" s="73">
        <f>データ!$R$6</f>
        <v>11573</v>
      </c>
      <c r="AM8" s="73"/>
      <c r="AN8" s="73"/>
      <c r="AO8" s="73"/>
      <c r="AP8" s="73"/>
      <c r="AQ8" s="73"/>
      <c r="AR8" s="73"/>
      <c r="AS8" s="73"/>
      <c r="AT8" s="69">
        <f>データ!$S$6</f>
        <v>37.840000000000003</v>
      </c>
      <c r="AU8" s="70"/>
      <c r="AV8" s="70"/>
      <c r="AW8" s="70"/>
      <c r="AX8" s="70"/>
      <c r="AY8" s="70"/>
      <c r="AZ8" s="70"/>
      <c r="BA8" s="70"/>
      <c r="BB8" s="72">
        <f>データ!$T$6</f>
        <v>305.83999999999997</v>
      </c>
      <c r="BC8" s="72"/>
      <c r="BD8" s="72"/>
      <c r="BE8" s="72"/>
      <c r="BF8" s="72"/>
      <c r="BG8" s="72"/>
      <c r="BH8" s="72"/>
      <c r="BI8" s="72"/>
      <c r="BJ8" s="3"/>
      <c r="BK8" s="3"/>
      <c r="BL8" s="76" t="s">
        <v>10</v>
      </c>
      <c r="BM8" s="77"/>
      <c r="BN8" s="8" t="s">
        <v>11</v>
      </c>
      <c r="BO8" s="9"/>
      <c r="BP8" s="9"/>
      <c r="BQ8" s="9"/>
      <c r="BR8" s="9"/>
      <c r="BS8" s="9"/>
      <c r="BT8" s="9"/>
      <c r="BU8" s="9"/>
      <c r="BV8" s="9"/>
      <c r="BW8" s="9"/>
      <c r="BX8" s="9"/>
      <c r="BY8" s="10"/>
    </row>
    <row r="9" spans="1:78" ht="18.75" customHeight="1" x14ac:dyDescent="0.15">
      <c r="A9" s="2"/>
      <c r="B9" s="78" t="s">
        <v>12</v>
      </c>
      <c r="C9" s="79"/>
      <c r="D9" s="79"/>
      <c r="E9" s="79"/>
      <c r="F9" s="79"/>
      <c r="G9" s="79"/>
      <c r="H9" s="79"/>
      <c r="I9" s="78" t="s">
        <v>13</v>
      </c>
      <c r="J9" s="79"/>
      <c r="K9" s="79"/>
      <c r="L9" s="79"/>
      <c r="M9" s="79"/>
      <c r="N9" s="79"/>
      <c r="O9" s="80"/>
      <c r="P9" s="81" t="s">
        <v>14</v>
      </c>
      <c r="Q9" s="81"/>
      <c r="R9" s="81"/>
      <c r="S9" s="81"/>
      <c r="T9" s="81"/>
      <c r="U9" s="81"/>
      <c r="V9" s="81"/>
      <c r="W9" s="81" t="s">
        <v>15</v>
      </c>
      <c r="X9" s="81"/>
      <c r="Y9" s="81"/>
      <c r="Z9" s="81"/>
      <c r="AA9" s="81"/>
      <c r="AB9" s="81"/>
      <c r="AC9" s="81"/>
      <c r="AD9" s="2"/>
      <c r="AE9" s="2"/>
      <c r="AF9" s="2"/>
      <c r="AG9" s="2"/>
      <c r="AH9" s="4"/>
      <c r="AI9" s="4"/>
      <c r="AJ9" s="4"/>
      <c r="AK9" s="4"/>
      <c r="AL9" s="81" t="s">
        <v>16</v>
      </c>
      <c r="AM9" s="81"/>
      <c r="AN9" s="81"/>
      <c r="AO9" s="81"/>
      <c r="AP9" s="81"/>
      <c r="AQ9" s="81"/>
      <c r="AR9" s="81"/>
      <c r="AS9" s="81"/>
      <c r="AT9" s="78" t="s">
        <v>17</v>
      </c>
      <c r="AU9" s="79"/>
      <c r="AV9" s="79"/>
      <c r="AW9" s="79"/>
      <c r="AX9" s="79"/>
      <c r="AY9" s="79"/>
      <c r="AZ9" s="79"/>
      <c r="BA9" s="79"/>
      <c r="BB9" s="81" t="s">
        <v>18</v>
      </c>
      <c r="BC9" s="81"/>
      <c r="BD9" s="81"/>
      <c r="BE9" s="81"/>
      <c r="BF9" s="81"/>
      <c r="BG9" s="81"/>
      <c r="BH9" s="81"/>
      <c r="BI9" s="81"/>
      <c r="BJ9" s="3"/>
      <c r="BK9" s="3"/>
      <c r="BL9" s="67" t="s">
        <v>19</v>
      </c>
      <c r="BM9" s="68"/>
      <c r="BN9" s="11" t="s">
        <v>20</v>
      </c>
      <c r="BO9" s="12"/>
      <c r="BP9" s="12"/>
      <c r="BQ9" s="12"/>
      <c r="BR9" s="12"/>
      <c r="BS9" s="12"/>
      <c r="BT9" s="12"/>
      <c r="BU9" s="12"/>
      <c r="BV9" s="12"/>
      <c r="BW9" s="12"/>
      <c r="BX9" s="12"/>
      <c r="BY9" s="13"/>
    </row>
    <row r="10" spans="1:78" ht="18.75" customHeight="1" x14ac:dyDescent="0.15">
      <c r="A10" s="2"/>
      <c r="B10" s="69" t="str">
        <f>データ!$N$6</f>
        <v>-</v>
      </c>
      <c r="C10" s="70"/>
      <c r="D10" s="70"/>
      <c r="E10" s="70"/>
      <c r="F10" s="70"/>
      <c r="G10" s="70"/>
      <c r="H10" s="70"/>
      <c r="I10" s="69">
        <f>データ!$O$6</f>
        <v>92.15</v>
      </c>
      <c r="J10" s="70"/>
      <c r="K10" s="70"/>
      <c r="L10" s="70"/>
      <c r="M10" s="70"/>
      <c r="N10" s="70"/>
      <c r="O10" s="71"/>
      <c r="P10" s="72">
        <f>データ!$P$6</f>
        <v>91.03</v>
      </c>
      <c r="Q10" s="72"/>
      <c r="R10" s="72"/>
      <c r="S10" s="72"/>
      <c r="T10" s="72"/>
      <c r="U10" s="72"/>
      <c r="V10" s="72"/>
      <c r="W10" s="73">
        <f>データ!$Q$6</f>
        <v>1600</v>
      </c>
      <c r="X10" s="73"/>
      <c r="Y10" s="73"/>
      <c r="Z10" s="73"/>
      <c r="AA10" s="73"/>
      <c r="AB10" s="73"/>
      <c r="AC10" s="73"/>
      <c r="AD10" s="2"/>
      <c r="AE10" s="2"/>
      <c r="AF10" s="2"/>
      <c r="AG10" s="2"/>
      <c r="AH10" s="4"/>
      <c r="AI10" s="4"/>
      <c r="AJ10" s="4"/>
      <c r="AK10" s="4"/>
      <c r="AL10" s="73">
        <f>データ!$U$6</f>
        <v>10477</v>
      </c>
      <c r="AM10" s="73"/>
      <c r="AN10" s="73"/>
      <c r="AO10" s="73"/>
      <c r="AP10" s="73"/>
      <c r="AQ10" s="73"/>
      <c r="AR10" s="73"/>
      <c r="AS10" s="73"/>
      <c r="AT10" s="69">
        <f>データ!$V$6</f>
        <v>14.6</v>
      </c>
      <c r="AU10" s="70"/>
      <c r="AV10" s="70"/>
      <c r="AW10" s="70"/>
      <c r="AX10" s="70"/>
      <c r="AY10" s="70"/>
      <c r="AZ10" s="70"/>
      <c r="BA10" s="70"/>
      <c r="BB10" s="72">
        <f>データ!$W$6</f>
        <v>717.6</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4" t="s">
        <v>107</v>
      </c>
      <c r="BM16" s="65"/>
      <c r="BN16" s="65"/>
      <c r="BO16" s="65"/>
      <c r="BP16" s="65"/>
      <c r="BQ16" s="65"/>
      <c r="BR16" s="65"/>
      <c r="BS16" s="65"/>
      <c r="BT16" s="65"/>
      <c r="BU16" s="65"/>
      <c r="BV16" s="65"/>
      <c r="BW16" s="65"/>
      <c r="BX16" s="65"/>
      <c r="BY16" s="65"/>
      <c r="BZ16" s="6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4" t="s">
        <v>105</v>
      </c>
      <c r="BM47" s="65"/>
      <c r="BN47" s="65"/>
      <c r="BO47" s="65"/>
      <c r="BP47" s="65"/>
      <c r="BQ47" s="65"/>
      <c r="BR47" s="65"/>
      <c r="BS47" s="65"/>
      <c r="BT47" s="65"/>
      <c r="BU47" s="65"/>
      <c r="BV47" s="65"/>
      <c r="BW47" s="65"/>
      <c r="BX47" s="65"/>
      <c r="BY47" s="65"/>
      <c r="BZ47" s="66"/>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4"/>
      <c r="BM48" s="65"/>
      <c r="BN48" s="65"/>
      <c r="BO48" s="65"/>
      <c r="BP48" s="65"/>
      <c r="BQ48" s="65"/>
      <c r="BR48" s="65"/>
      <c r="BS48" s="65"/>
      <c r="BT48" s="65"/>
      <c r="BU48" s="65"/>
      <c r="BV48" s="65"/>
      <c r="BW48" s="65"/>
      <c r="BX48" s="65"/>
      <c r="BY48" s="65"/>
      <c r="BZ48" s="66"/>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4"/>
      <c r="BM49" s="65"/>
      <c r="BN49" s="65"/>
      <c r="BO49" s="65"/>
      <c r="BP49" s="65"/>
      <c r="BQ49" s="65"/>
      <c r="BR49" s="65"/>
      <c r="BS49" s="65"/>
      <c r="BT49" s="65"/>
      <c r="BU49" s="65"/>
      <c r="BV49" s="65"/>
      <c r="BW49" s="65"/>
      <c r="BX49" s="65"/>
      <c r="BY49" s="65"/>
      <c r="BZ49" s="66"/>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4"/>
      <c r="BM50" s="65"/>
      <c r="BN50" s="65"/>
      <c r="BO50" s="65"/>
      <c r="BP50" s="65"/>
      <c r="BQ50" s="65"/>
      <c r="BR50" s="65"/>
      <c r="BS50" s="65"/>
      <c r="BT50" s="65"/>
      <c r="BU50" s="65"/>
      <c r="BV50" s="65"/>
      <c r="BW50" s="65"/>
      <c r="BX50" s="65"/>
      <c r="BY50" s="65"/>
      <c r="BZ50" s="66"/>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4"/>
      <c r="BM51" s="65"/>
      <c r="BN51" s="65"/>
      <c r="BO51" s="65"/>
      <c r="BP51" s="65"/>
      <c r="BQ51" s="65"/>
      <c r="BR51" s="65"/>
      <c r="BS51" s="65"/>
      <c r="BT51" s="65"/>
      <c r="BU51" s="65"/>
      <c r="BV51" s="65"/>
      <c r="BW51" s="65"/>
      <c r="BX51" s="65"/>
      <c r="BY51" s="65"/>
      <c r="BZ51" s="66"/>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4"/>
      <c r="BM52" s="65"/>
      <c r="BN52" s="65"/>
      <c r="BO52" s="65"/>
      <c r="BP52" s="65"/>
      <c r="BQ52" s="65"/>
      <c r="BR52" s="65"/>
      <c r="BS52" s="65"/>
      <c r="BT52" s="65"/>
      <c r="BU52" s="65"/>
      <c r="BV52" s="65"/>
      <c r="BW52" s="65"/>
      <c r="BX52" s="65"/>
      <c r="BY52" s="65"/>
      <c r="BZ52" s="66"/>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4"/>
      <c r="BM53" s="65"/>
      <c r="BN53" s="65"/>
      <c r="BO53" s="65"/>
      <c r="BP53" s="65"/>
      <c r="BQ53" s="65"/>
      <c r="BR53" s="65"/>
      <c r="BS53" s="65"/>
      <c r="BT53" s="65"/>
      <c r="BU53" s="65"/>
      <c r="BV53" s="65"/>
      <c r="BW53" s="65"/>
      <c r="BX53" s="65"/>
      <c r="BY53" s="65"/>
      <c r="BZ53" s="66"/>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4"/>
      <c r="BM54" s="65"/>
      <c r="BN54" s="65"/>
      <c r="BO54" s="65"/>
      <c r="BP54" s="65"/>
      <c r="BQ54" s="65"/>
      <c r="BR54" s="65"/>
      <c r="BS54" s="65"/>
      <c r="BT54" s="65"/>
      <c r="BU54" s="65"/>
      <c r="BV54" s="65"/>
      <c r="BW54" s="65"/>
      <c r="BX54" s="65"/>
      <c r="BY54" s="65"/>
      <c r="BZ54" s="66"/>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4"/>
      <c r="BM55" s="65"/>
      <c r="BN55" s="65"/>
      <c r="BO55" s="65"/>
      <c r="BP55" s="65"/>
      <c r="BQ55" s="65"/>
      <c r="BR55" s="65"/>
      <c r="BS55" s="65"/>
      <c r="BT55" s="65"/>
      <c r="BU55" s="65"/>
      <c r="BV55" s="65"/>
      <c r="BW55" s="65"/>
      <c r="BX55" s="65"/>
      <c r="BY55" s="65"/>
      <c r="BZ55" s="66"/>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4"/>
      <c r="BM56" s="65"/>
      <c r="BN56" s="65"/>
      <c r="BO56" s="65"/>
      <c r="BP56" s="65"/>
      <c r="BQ56" s="65"/>
      <c r="BR56" s="65"/>
      <c r="BS56" s="65"/>
      <c r="BT56" s="65"/>
      <c r="BU56" s="65"/>
      <c r="BV56" s="65"/>
      <c r="BW56" s="65"/>
      <c r="BX56" s="65"/>
      <c r="BY56" s="65"/>
      <c r="BZ56" s="66"/>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4"/>
      <c r="BM57" s="65"/>
      <c r="BN57" s="65"/>
      <c r="BO57" s="65"/>
      <c r="BP57" s="65"/>
      <c r="BQ57" s="65"/>
      <c r="BR57" s="65"/>
      <c r="BS57" s="65"/>
      <c r="BT57" s="65"/>
      <c r="BU57" s="65"/>
      <c r="BV57" s="65"/>
      <c r="BW57" s="65"/>
      <c r="BX57" s="65"/>
      <c r="BY57" s="65"/>
      <c r="BZ57" s="66"/>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4"/>
      <c r="BM58" s="65"/>
      <c r="BN58" s="65"/>
      <c r="BO58" s="65"/>
      <c r="BP58" s="65"/>
      <c r="BQ58" s="65"/>
      <c r="BR58" s="65"/>
      <c r="BS58" s="65"/>
      <c r="BT58" s="65"/>
      <c r="BU58" s="65"/>
      <c r="BV58" s="65"/>
      <c r="BW58" s="65"/>
      <c r="BX58" s="65"/>
      <c r="BY58" s="65"/>
      <c r="BZ58" s="6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4"/>
      <c r="BM59" s="65"/>
      <c r="BN59" s="65"/>
      <c r="BO59" s="65"/>
      <c r="BP59" s="65"/>
      <c r="BQ59" s="65"/>
      <c r="BR59" s="65"/>
      <c r="BS59" s="65"/>
      <c r="BT59" s="65"/>
      <c r="BU59" s="65"/>
      <c r="BV59" s="65"/>
      <c r="BW59" s="65"/>
      <c r="BX59" s="65"/>
      <c r="BY59" s="65"/>
      <c r="BZ59" s="66"/>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64"/>
      <c r="BM60" s="65"/>
      <c r="BN60" s="65"/>
      <c r="BO60" s="65"/>
      <c r="BP60" s="65"/>
      <c r="BQ60" s="65"/>
      <c r="BR60" s="65"/>
      <c r="BS60" s="65"/>
      <c r="BT60" s="65"/>
      <c r="BU60" s="65"/>
      <c r="BV60" s="65"/>
      <c r="BW60" s="65"/>
      <c r="BX60" s="65"/>
      <c r="BY60" s="65"/>
      <c r="BZ60" s="66"/>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64"/>
      <c r="BM61" s="65"/>
      <c r="BN61" s="65"/>
      <c r="BO61" s="65"/>
      <c r="BP61" s="65"/>
      <c r="BQ61" s="65"/>
      <c r="BR61" s="65"/>
      <c r="BS61" s="65"/>
      <c r="BT61" s="65"/>
      <c r="BU61" s="65"/>
      <c r="BV61" s="65"/>
      <c r="BW61" s="65"/>
      <c r="BX61" s="65"/>
      <c r="BY61" s="65"/>
      <c r="BZ61" s="66"/>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4"/>
      <c r="BM62" s="65"/>
      <c r="BN62" s="65"/>
      <c r="BO62" s="65"/>
      <c r="BP62" s="65"/>
      <c r="BQ62" s="65"/>
      <c r="BR62" s="65"/>
      <c r="BS62" s="65"/>
      <c r="BT62" s="65"/>
      <c r="BU62" s="65"/>
      <c r="BV62" s="65"/>
      <c r="BW62" s="65"/>
      <c r="BX62" s="65"/>
      <c r="BY62" s="65"/>
      <c r="BZ62" s="66"/>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0Ev0IaNad5eXKlldtrHOkY3qZQR0JBhc3J0IyLY4ozwDuAsoKQdrajYb3z7wNJvMgsFT0Dasu1qtBKKAiSCG6A==" saltValue="p+xs9zDzWyd6FkY7IMr95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53</v>
      </c>
      <c r="B4" s="31"/>
      <c r="C4" s="31"/>
      <c r="D4" s="31"/>
      <c r="E4" s="31"/>
      <c r="F4" s="31"/>
      <c r="G4" s="31"/>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473146</v>
      </c>
      <c r="D6" s="34">
        <f t="shared" si="3"/>
        <v>46</v>
      </c>
      <c r="E6" s="34">
        <f t="shared" si="3"/>
        <v>1</v>
      </c>
      <c r="F6" s="34">
        <f t="shared" si="3"/>
        <v>0</v>
      </c>
      <c r="G6" s="34">
        <f t="shared" si="3"/>
        <v>1</v>
      </c>
      <c r="H6" s="34" t="str">
        <f t="shared" si="3"/>
        <v>沖縄県　金武町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92.15</v>
      </c>
      <c r="P6" s="35">
        <f t="shared" si="3"/>
        <v>91.03</v>
      </c>
      <c r="Q6" s="35">
        <f t="shared" si="3"/>
        <v>1600</v>
      </c>
      <c r="R6" s="35">
        <f t="shared" si="3"/>
        <v>11573</v>
      </c>
      <c r="S6" s="35">
        <f t="shared" si="3"/>
        <v>37.840000000000003</v>
      </c>
      <c r="T6" s="35">
        <f t="shared" si="3"/>
        <v>305.83999999999997</v>
      </c>
      <c r="U6" s="35">
        <f t="shared" si="3"/>
        <v>10477</v>
      </c>
      <c r="V6" s="35">
        <f t="shared" si="3"/>
        <v>14.6</v>
      </c>
      <c r="W6" s="35">
        <f t="shared" si="3"/>
        <v>717.6</v>
      </c>
      <c r="X6" s="36">
        <f>IF(X7="",NA(),X7)</f>
        <v>98.66</v>
      </c>
      <c r="Y6" s="36">
        <f t="shared" ref="Y6:AG6" si="4">IF(Y7="",NA(),Y7)</f>
        <v>100.91</v>
      </c>
      <c r="Z6" s="36">
        <f t="shared" si="4"/>
        <v>101.94</v>
      </c>
      <c r="AA6" s="36">
        <f t="shared" si="4"/>
        <v>103.88</v>
      </c>
      <c r="AB6" s="36">
        <f t="shared" si="4"/>
        <v>98.11</v>
      </c>
      <c r="AC6" s="36">
        <f t="shared" si="4"/>
        <v>109.49</v>
      </c>
      <c r="AD6" s="36">
        <f t="shared" si="4"/>
        <v>111.06</v>
      </c>
      <c r="AE6" s="36">
        <f t="shared" si="4"/>
        <v>111.34</v>
      </c>
      <c r="AF6" s="36">
        <f t="shared" si="4"/>
        <v>110.02</v>
      </c>
      <c r="AG6" s="36">
        <f t="shared" si="4"/>
        <v>108.76</v>
      </c>
      <c r="AH6" s="35" t="str">
        <f>IF(AH7="","",IF(AH7="-","【-】","【"&amp;SUBSTITUTE(TEXT(AH7,"#,##0.00"),"-","△")&amp;"】"))</f>
        <v>【112.83】</v>
      </c>
      <c r="AI6" s="35">
        <f>IF(AI7="",NA(),AI7)</f>
        <v>0</v>
      </c>
      <c r="AJ6" s="35">
        <f t="shared" ref="AJ6:AR6" si="5">IF(AJ7="",NA(),AJ7)</f>
        <v>0</v>
      </c>
      <c r="AK6" s="35">
        <f t="shared" si="5"/>
        <v>0</v>
      </c>
      <c r="AL6" s="35">
        <f t="shared" si="5"/>
        <v>0</v>
      </c>
      <c r="AM6" s="35">
        <f t="shared" si="5"/>
        <v>0</v>
      </c>
      <c r="AN6" s="36">
        <f t="shared" si="5"/>
        <v>9.49</v>
      </c>
      <c r="AO6" s="36">
        <f t="shared" si="5"/>
        <v>9.35</v>
      </c>
      <c r="AP6" s="36">
        <f t="shared" si="5"/>
        <v>10.130000000000001</v>
      </c>
      <c r="AQ6" s="36">
        <f t="shared" si="5"/>
        <v>7.31</v>
      </c>
      <c r="AR6" s="36">
        <f t="shared" si="5"/>
        <v>7.48</v>
      </c>
      <c r="AS6" s="35" t="str">
        <f>IF(AS7="","",IF(AS7="-","【-】","【"&amp;SUBSTITUTE(TEXT(AS7,"#,##0.00"),"-","△")&amp;"】"))</f>
        <v>【1.05】</v>
      </c>
      <c r="AT6" s="36">
        <f>IF(AT7="",NA(),AT7)</f>
        <v>2870.93</v>
      </c>
      <c r="AU6" s="36">
        <f t="shared" ref="AU6:BC6" si="6">IF(AU7="",NA(),AU7)</f>
        <v>1845.92</v>
      </c>
      <c r="AV6" s="36">
        <f t="shared" si="6"/>
        <v>784.05</v>
      </c>
      <c r="AW6" s="36">
        <f t="shared" si="6"/>
        <v>510.75</v>
      </c>
      <c r="AX6" s="36">
        <f t="shared" si="6"/>
        <v>748.34</v>
      </c>
      <c r="AY6" s="36">
        <f t="shared" si="6"/>
        <v>406.37</v>
      </c>
      <c r="AZ6" s="36">
        <f t="shared" si="6"/>
        <v>398.29</v>
      </c>
      <c r="BA6" s="36">
        <f t="shared" si="6"/>
        <v>388.67</v>
      </c>
      <c r="BB6" s="36">
        <f t="shared" si="6"/>
        <v>355.27</v>
      </c>
      <c r="BC6" s="36">
        <f t="shared" si="6"/>
        <v>359.7</v>
      </c>
      <c r="BD6" s="35" t="str">
        <f>IF(BD7="","",IF(BD7="-","【-】","【"&amp;SUBSTITUTE(TEXT(BD7,"#,##0.00"),"-","△")&amp;"】"))</f>
        <v>【261.93】</v>
      </c>
      <c r="BE6" s="36">
        <f>IF(BE7="",NA(),BE7)</f>
        <v>105.95</v>
      </c>
      <c r="BF6" s="36">
        <f t="shared" ref="BF6:BN6" si="7">IF(BF7="",NA(),BF7)</f>
        <v>99.13</v>
      </c>
      <c r="BG6" s="36">
        <f t="shared" si="7"/>
        <v>84.67</v>
      </c>
      <c r="BH6" s="36">
        <f t="shared" si="7"/>
        <v>70.63</v>
      </c>
      <c r="BI6" s="36">
        <f t="shared" si="7"/>
        <v>61.18</v>
      </c>
      <c r="BJ6" s="36">
        <f t="shared" si="7"/>
        <v>442.54</v>
      </c>
      <c r="BK6" s="36">
        <f t="shared" si="7"/>
        <v>431</v>
      </c>
      <c r="BL6" s="36">
        <f t="shared" si="7"/>
        <v>422.5</v>
      </c>
      <c r="BM6" s="36">
        <f t="shared" si="7"/>
        <v>458.27</v>
      </c>
      <c r="BN6" s="36">
        <f t="shared" si="7"/>
        <v>447.01</v>
      </c>
      <c r="BO6" s="35" t="str">
        <f>IF(BO7="","",IF(BO7="-","【-】","【"&amp;SUBSTITUTE(TEXT(BO7,"#,##0.00"),"-","△")&amp;"】"))</f>
        <v>【270.46】</v>
      </c>
      <c r="BP6" s="36">
        <f>IF(BP7="",NA(),BP7)</f>
        <v>94.3</v>
      </c>
      <c r="BQ6" s="36">
        <f t="shared" ref="BQ6:BY6" si="8">IF(BQ7="",NA(),BQ7)</f>
        <v>96.52</v>
      </c>
      <c r="BR6" s="36">
        <f t="shared" si="8"/>
        <v>97.83</v>
      </c>
      <c r="BS6" s="36">
        <f t="shared" si="8"/>
        <v>100.28</v>
      </c>
      <c r="BT6" s="36">
        <f t="shared" si="8"/>
        <v>93.85</v>
      </c>
      <c r="BU6" s="36">
        <f t="shared" si="8"/>
        <v>98.6</v>
      </c>
      <c r="BV6" s="36">
        <f t="shared" si="8"/>
        <v>100.82</v>
      </c>
      <c r="BW6" s="36">
        <f t="shared" si="8"/>
        <v>101.64</v>
      </c>
      <c r="BX6" s="36">
        <f t="shared" si="8"/>
        <v>96.77</v>
      </c>
      <c r="BY6" s="36">
        <f t="shared" si="8"/>
        <v>95.81</v>
      </c>
      <c r="BZ6" s="35" t="str">
        <f>IF(BZ7="","",IF(BZ7="-","【-】","【"&amp;SUBSTITUTE(TEXT(BZ7,"#,##0.00"),"-","△")&amp;"】"))</f>
        <v>【103.91】</v>
      </c>
      <c r="CA6" s="36">
        <f>IF(CA7="",NA(),CA7)</f>
        <v>155.97999999999999</v>
      </c>
      <c r="CB6" s="36">
        <f t="shared" ref="CB6:CJ6" si="9">IF(CB7="",NA(),CB7)</f>
        <v>151.81</v>
      </c>
      <c r="CC6" s="36">
        <f t="shared" si="9"/>
        <v>153.13999999999999</v>
      </c>
      <c r="CD6" s="36">
        <f t="shared" si="9"/>
        <v>153.66999999999999</v>
      </c>
      <c r="CE6" s="36">
        <f t="shared" si="9"/>
        <v>166.96</v>
      </c>
      <c r="CF6" s="36">
        <f t="shared" si="9"/>
        <v>181.67</v>
      </c>
      <c r="CG6" s="36">
        <f t="shared" si="9"/>
        <v>179.55</v>
      </c>
      <c r="CH6" s="36">
        <f t="shared" si="9"/>
        <v>179.16</v>
      </c>
      <c r="CI6" s="36">
        <f t="shared" si="9"/>
        <v>187.18</v>
      </c>
      <c r="CJ6" s="36">
        <f t="shared" si="9"/>
        <v>189.58</v>
      </c>
      <c r="CK6" s="35" t="str">
        <f>IF(CK7="","",IF(CK7="-","【-】","【"&amp;SUBSTITUTE(TEXT(CK7,"#,##0.00"),"-","△")&amp;"】"))</f>
        <v>【167.11】</v>
      </c>
      <c r="CL6" s="36">
        <f>IF(CL7="",NA(),CL7)</f>
        <v>51.84</v>
      </c>
      <c r="CM6" s="36">
        <f t="shared" ref="CM6:CU6" si="10">IF(CM7="",NA(),CM7)</f>
        <v>50.79</v>
      </c>
      <c r="CN6" s="36">
        <f t="shared" si="10"/>
        <v>53.32</v>
      </c>
      <c r="CO6" s="36">
        <f t="shared" si="10"/>
        <v>55.66</v>
      </c>
      <c r="CP6" s="36">
        <f t="shared" si="10"/>
        <v>64.84</v>
      </c>
      <c r="CQ6" s="36">
        <f t="shared" si="10"/>
        <v>53.61</v>
      </c>
      <c r="CR6" s="36">
        <f t="shared" si="10"/>
        <v>53.52</v>
      </c>
      <c r="CS6" s="36">
        <f t="shared" si="10"/>
        <v>54.24</v>
      </c>
      <c r="CT6" s="36">
        <f t="shared" si="10"/>
        <v>55.88</v>
      </c>
      <c r="CU6" s="36">
        <f t="shared" si="10"/>
        <v>55.22</v>
      </c>
      <c r="CV6" s="35" t="str">
        <f>IF(CV7="","",IF(CV7="-","【-】","【"&amp;SUBSTITUTE(TEXT(CV7,"#,##0.00"),"-","△")&amp;"】"))</f>
        <v>【60.27】</v>
      </c>
      <c r="CW6" s="36">
        <f>IF(CW7="",NA(),CW7)</f>
        <v>91.75</v>
      </c>
      <c r="CX6" s="36">
        <f t="shared" ref="CX6:DF6" si="11">IF(CX7="",NA(),CX7)</f>
        <v>91.98</v>
      </c>
      <c r="CY6" s="36">
        <f t="shared" si="11"/>
        <v>91.31</v>
      </c>
      <c r="CZ6" s="36">
        <f t="shared" si="11"/>
        <v>91.2</v>
      </c>
      <c r="DA6" s="36">
        <f t="shared" si="11"/>
        <v>89.39</v>
      </c>
      <c r="DB6" s="36">
        <f t="shared" si="11"/>
        <v>81.31</v>
      </c>
      <c r="DC6" s="36">
        <f t="shared" si="11"/>
        <v>81.459999999999994</v>
      </c>
      <c r="DD6" s="36">
        <f t="shared" si="11"/>
        <v>81.680000000000007</v>
      </c>
      <c r="DE6" s="36">
        <f t="shared" si="11"/>
        <v>80.989999999999995</v>
      </c>
      <c r="DF6" s="36">
        <f t="shared" si="11"/>
        <v>80.930000000000007</v>
      </c>
      <c r="DG6" s="35" t="str">
        <f>IF(DG7="","",IF(DG7="-","【-】","【"&amp;SUBSTITUTE(TEXT(DG7,"#,##0.00"),"-","△")&amp;"】"))</f>
        <v>【89.92】</v>
      </c>
      <c r="DH6" s="36">
        <f>IF(DH7="",NA(),DH7)</f>
        <v>44.44</v>
      </c>
      <c r="DI6" s="36">
        <f t="shared" ref="DI6:DQ6" si="12">IF(DI7="",NA(),DI7)</f>
        <v>46.24</v>
      </c>
      <c r="DJ6" s="36">
        <f t="shared" si="12"/>
        <v>48.58</v>
      </c>
      <c r="DK6" s="36">
        <f t="shared" si="12"/>
        <v>45.85</v>
      </c>
      <c r="DL6" s="36">
        <f t="shared" si="12"/>
        <v>48.44</v>
      </c>
      <c r="DM6" s="36">
        <f t="shared" si="12"/>
        <v>46.67</v>
      </c>
      <c r="DN6" s="36">
        <f t="shared" si="12"/>
        <v>47.7</v>
      </c>
      <c r="DO6" s="36">
        <f t="shared" si="12"/>
        <v>48.14</v>
      </c>
      <c r="DP6" s="36">
        <f t="shared" si="12"/>
        <v>46.61</v>
      </c>
      <c r="DQ6" s="36">
        <f t="shared" si="12"/>
        <v>47.97</v>
      </c>
      <c r="DR6" s="35" t="str">
        <f>IF(DR7="","",IF(DR7="-","【-】","【"&amp;SUBSTITUTE(TEXT(DR7,"#,##0.00"),"-","△")&amp;"】"))</f>
        <v>【48.85】</v>
      </c>
      <c r="DS6" s="35">
        <f>IF(DS7="",NA(),DS7)</f>
        <v>0</v>
      </c>
      <c r="DT6" s="35">
        <f t="shared" ref="DT6:EB6" si="13">IF(DT7="",NA(),DT7)</f>
        <v>0</v>
      </c>
      <c r="DU6" s="35">
        <f t="shared" si="13"/>
        <v>0</v>
      </c>
      <c r="DV6" s="35">
        <f t="shared" si="13"/>
        <v>0</v>
      </c>
      <c r="DW6" s="35">
        <f t="shared" si="13"/>
        <v>0</v>
      </c>
      <c r="DX6" s="36">
        <f t="shared" si="13"/>
        <v>10.029999999999999</v>
      </c>
      <c r="DY6" s="36">
        <f t="shared" si="13"/>
        <v>7.26</v>
      </c>
      <c r="DZ6" s="36">
        <f t="shared" si="13"/>
        <v>11.13</v>
      </c>
      <c r="EA6" s="36">
        <f t="shared" si="13"/>
        <v>10.84</v>
      </c>
      <c r="EB6" s="36">
        <f t="shared" si="13"/>
        <v>15.33</v>
      </c>
      <c r="EC6" s="35" t="str">
        <f>IF(EC7="","",IF(EC7="-","【-】","【"&amp;SUBSTITUTE(TEXT(EC7,"#,##0.00"),"-","△")&amp;"】"))</f>
        <v>【17.80】</v>
      </c>
      <c r="ED6" s="35">
        <f>IF(ED7="",NA(),ED7)</f>
        <v>0</v>
      </c>
      <c r="EE6" s="35">
        <f t="shared" ref="EE6:EM6" si="14">IF(EE7="",NA(),EE7)</f>
        <v>0</v>
      </c>
      <c r="EF6" s="35">
        <f t="shared" si="14"/>
        <v>0</v>
      </c>
      <c r="EG6" s="35">
        <f t="shared" si="14"/>
        <v>0</v>
      </c>
      <c r="EH6" s="35">
        <f t="shared" si="14"/>
        <v>0</v>
      </c>
      <c r="EI6" s="36">
        <f t="shared" si="14"/>
        <v>0.68</v>
      </c>
      <c r="EJ6" s="36">
        <f t="shared" si="14"/>
        <v>1.65</v>
      </c>
      <c r="EK6" s="36">
        <f t="shared" si="14"/>
        <v>0.47</v>
      </c>
      <c r="EL6" s="36">
        <f t="shared" si="14"/>
        <v>0.39</v>
      </c>
      <c r="EM6" s="36">
        <f t="shared" si="14"/>
        <v>0.43</v>
      </c>
      <c r="EN6" s="35" t="str">
        <f>IF(EN7="","",IF(EN7="-","【-】","【"&amp;SUBSTITUTE(TEXT(EN7,"#,##0.00"),"-","△")&amp;"】"))</f>
        <v>【0.70】</v>
      </c>
    </row>
    <row r="7" spans="1:144" s="37" customFormat="1" x14ac:dyDescent="0.15">
      <c r="A7" s="29"/>
      <c r="B7" s="38">
        <v>2018</v>
      </c>
      <c r="C7" s="38">
        <v>473146</v>
      </c>
      <c r="D7" s="38">
        <v>46</v>
      </c>
      <c r="E7" s="38">
        <v>1</v>
      </c>
      <c r="F7" s="38">
        <v>0</v>
      </c>
      <c r="G7" s="38">
        <v>1</v>
      </c>
      <c r="H7" s="38" t="s">
        <v>93</v>
      </c>
      <c r="I7" s="38" t="s">
        <v>94</v>
      </c>
      <c r="J7" s="38" t="s">
        <v>95</v>
      </c>
      <c r="K7" s="38" t="s">
        <v>96</v>
      </c>
      <c r="L7" s="38" t="s">
        <v>97</v>
      </c>
      <c r="M7" s="38" t="s">
        <v>98</v>
      </c>
      <c r="N7" s="39" t="s">
        <v>99</v>
      </c>
      <c r="O7" s="39">
        <v>92.15</v>
      </c>
      <c r="P7" s="39">
        <v>91.03</v>
      </c>
      <c r="Q7" s="39">
        <v>1600</v>
      </c>
      <c r="R7" s="39">
        <v>11573</v>
      </c>
      <c r="S7" s="39">
        <v>37.840000000000003</v>
      </c>
      <c r="T7" s="39">
        <v>305.83999999999997</v>
      </c>
      <c r="U7" s="39">
        <v>10477</v>
      </c>
      <c r="V7" s="39">
        <v>14.6</v>
      </c>
      <c r="W7" s="39">
        <v>717.6</v>
      </c>
      <c r="X7" s="39">
        <v>98.66</v>
      </c>
      <c r="Y7" s="39">
        <v>100.91</v>
      </c>
      <c r="Z7" s="39">
        <v>101.94</v>
      </c>
      <c r="AA7" s="39">
        <v>103.88</v>
      </c>
      <c r="AB7" s="39">
        <v>98.11</v>
      </c>
      <c r="AC7" s="39">
        <v>109.49</v>
      </c>
      <c r="AD7" s="39">
        <v>111.06</v>
      </c>
      <c r="AE7" s="39">
        <v>111.34</v>
      </c>
      <c r="AF7" s="39">
        <v>110.02</v>
      </c>
      <c r="AG7" s="39">
        <v>108.76</v>
      </c>
      <c r="AH7" s="39">
        <v>112.83</v>
      </c>
      <c r="AI7" s="39">
        <v>0</v>
      </c>
      <c r="AJ7" s="39">
        <v>0</v>
      </c>
      <c r="AK7" s="39">
        <v>0</v>
      </c>
      <c r="AL7" s="39">
        <v>0</v>
      </c>
      <c r="AM7" s="39">
        <v>0</v>
      </c>
      <c r="AN7" s="39">
        <v>9.49</v>
      </c>
      <c r="AO7" s="39">
        <v>9.35</v>
      </c>
      <c r="AP7" s="39">
        <v>10.130000000000001</v>
      </c>
      <c r="AQ7" s="39">
        <v>7.31</v>
      </c>
      <c r="AR7" s="39">
        <v>7.48</v>
      </c>
      <c r="AS7" s="39">
        <v>1.05</v>
      </c>
      <c r="AT7" s="39">
        <v>2870.93</v>
      </c>
      <c r="AU7" s="39">
        <v>1845.92</v>
      </c>
      <c r="AV7" s="39">
        <v>784.05</v>
      </c>
      <c r="AW7" s="39">
        <v>510.75</v>
      </c>
      <c r="AX7" s="39">
        <v>748.34</v>
      </c>
      <c r="AY7" s="39">
        <v>406.37</v>
      </c>
      <c r="AZ7" s="39">
        <v>398.29</v>
      </c>
      <c r="BA7" s="39">
        <v>388.67</v>
      </c>
      <c r="BB7" s="39">
        <v>355.27</v>
      </c>
      <c r="BC7" s="39">
        <v>359.7</v>
      </c>
      <c r="BD7" s="39">
        <v>261.93</v>
      </c>
      <c r="BE7" s="39">
        <v>105.95</v>
      </c>
      <c r="BF7" s="39">
        <v>99.13</v>
      </c>
      <c r="BG7" s="39">
        <v>84.67</v>
      </c>
      <c r="BH7" s="39">
        <v>70.63</v>
      </c>
      <c r="BI7" s="39">
        <v>61.18</v>
      </c>
      <c r="BJ7" s="39">
        <v>442.54</v>
      </c>
      <c r="BK7" s="39">
        <v>431</v>
      </c>
      <c r="BL7" s="39">
        <v>422.5</v>
      </c>
      <c r="BM7" s="39">
        <v>458.27</v>
      </c>
      <c r="BN7" s="39">
        <v>447.01</v>
      </c>
      <c r="BO7" s="39">
        <v>270.45999999999998</v>
      </c>
      <c r="BP7" s="39">
        <v>94.3</v>
      </c>
      <c r="BQ7" s="39">
        <v>96.52</v>
      </c>
      <c r="BR7" s="39">
        <v>97.83</v>
      </c>
      <c r="BS7" s="39">
        <v>100.28</v>
      </c>
      <c r="BT7" s="39">
        <v>93.85</v>
      </c>
      <c r="BU7" s="39">
        <v>98.6</v>
      </c>
      <c r="BV7" s="39">
        <v>100.82</v>
      </c>
      <c r="BW7" s="39">
        <v>101.64</v>
      </c>
      <c r="BX7" s="39">
        <v>96.77</v>
      </c>
      <c r="BY7" s="39">
        <v>95.81</v>
      </c>
      <c r="BZ7" s="39">
        <v>103.91</v>
      </c>
      <c r="CA7" s="39">
        <v>155.97999999999999</v>
      </c>
      <c r="CB7" s="39">
        <v>151.81</v>
      </c>
      <c r="CC7" s="39">
        <v>153.13999999999999</v>
      </c>
      <c r="CD7" s="39">
        <v>153.66999999999999</v>
      </c>
      <c r="CE7" s="39">
        <v>166.96</v>
      </c>
      <c r="CF7" s="39">
        <v>181.67</v>
      </c>
      <c r="CG7" s="39">
        <v>179.55</v>
      </c>
      <c r="CH7" s="39">
        <v>179.16</v>
      </c>
      <c r="CI7" s="39">
        <v>187.18</v>
      </c>
      <c r="CJ7" s="39">
        <v>189.58</v>
      </c>
      <c r="CK7" s="39">
        <v>167.11</v>
      </c>
      <c r="CL7" s="39">
        <v>51.84</v>
      </c>
      <c r="CM7" s="39">
        <v>50.79</v>
      </c>
      <c r="CN7" s="39">
        <v>53.32</v>
      </c>
      <c r="CO7" s="39">
        <v>55.66</v>
      </c>
      <c r="CP7" s="39">
        <v>64.84</v>
      </c>
      <c r="CQ7" s="39">
        <v>53.61</v>
      </c>
      <c r="CR7" s="39">
        <v>53.52</v>
      </c>
      <c r="CS7" s="39">
        <v>54.24</v>
      </c>
      <c r="CT7" s="39">
        <v>55.88</v>
      </c>
      <c r="CU7" s="39">
        <v>55.22</v>
      </c>
      <c r="CV7" s="39">
        <v>60.27</v>
      </c>
      <c r="CW7" s="39">
        <v>91.75</v>
      </c>
      <c r="CX7" s="39">
        <v>91.98</v>
      </c>
      <c r="CY7" s="39">
        <v>91.31</v>
      </c>
      <c r="CZ7" s="39">
        <v>91.2</v>
      </c>
      <c r="DA7" s="39">
        <v>89.39</v>
      </c>
      <c r="DB7" s="39">
        <v>81.31</v>
      </c>
      <c r="DC7" s="39">
        <v>81.459999999999994</v>
      </c>
      <c r="DD7" s="39">
        <v>81.680000000000007</v>
      </c>
      <c r="DE7" s="39">
        <v>80.989999999999995</v>
      </c>
      <c r="DF7" s="39">
        <v>80.930000000000007</v>
      </c>
      <c r="DG7" s="39">
        <v>89.92</v>
      </c>
      <c r="DH7" s="39">
        <v>44.44</v>
      </c>
      <c r="DI7" s="39">
        <v>46.24</v>
      </c>
      <c r="DJ7" s="39">
        <v>48.58</v>
      </c>
      <c r="DK7" s="39">
        <v>45.85</v>
      </c>
      <c r="DL7" s="39">
        <v>48.44</v>
      </c>
      <c r="DM7" s="39">
        <v>46.67</v>
      </c>
      <c r="DN7" s="39">
        <v>47.7</v>
      </c>
      <c r="DO7" s="39">
        <v>48.14</v>
      </c>
      <c r="DP7" s="39">
        <v>46.61</v>
      </c>
      <c r="DQ7" s="39">
        <v>47.97</v>
      </c>
      <c r="DR7" s="39">
        <v>48.85</v>
      </c>
      <c r="DS7" s="39">
        <v>0</v>
      </c>
      <c r="DT7" s="39">
        <v>0</v>
      </c>
      <c r="DU7" s="39">
        <v>0</v>
      </c>
      <c r="DV7" s="39">
        <v>0</v>
      </c>
      <c r="DW7" s="39">
        <v>0</v>
      </c>
      <c r="DX7" s="39">
        <v>10.029999999999999</v>
      </c>
      <c r="DY7" s="39">
        <v>7.26</v>
      </c>
      <c r="DZ7" s="39">
        <v>11.13</v>
      </c>
      <c r="EA7" s="39">
        <v>10.84</v>
      </c>
      <c r="EB7" s="39">
        <v>15.33</v>
      </c>
      <c r="EC7" s="39">
        <v>17.8</v>
      </c>
      <c r="ED7" s="39">
        <v>0</v>
      </c>
      <c r="EE7" s="39">
        <v>0</v>
      </c>
      <c r="EF7" s="39">
        <v>0</v>
      </c>
      <c r="EG7" s="39">
        <v>0</v>
      </c>
      <c r="EH7" s="39">
        <v>0</v>
      </c>
      <c r="EI7" s="39">
        <v>0.68</v>
      </c>
      <c r="EJ7" s="39">
        <v>1.65</v>
      </c>
      <c r="EK7" s="39">
        <v>0.47</v>
      </c>
      <c r="EL7" s="39">
        <v>0.39</v>
      </c>
      <c r="EM7" s="39">
        <v>0.43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User</cp:lastModifiedBy>
  <cp:lastPrinted>2020-01-28T00:37:05Z</cp:lastPrinted>
  <dcterms:created xsi:type="dcterms:W3CDTF">2019-12-05T04:32:47Z</dcterms:created>
  <dcterms:modified xsi:type="dcterms:W3CDTF">2020-01-28T00:37:16Z</dcterms:modified>
  <cp:category/>
</cp:coreProperties>
</file>