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予算・経理関係(業務係)\公営企業関係資料\公営企業関係（H31）\⑮R2.1.14 公営企業に係る経営比較分析表の分析等について\②提出資料\"/>
    </mc:Choice>
  </mc:AlternateContent>
  <workbookProtection workbookAlgorithmName="SHA-512" workbookHashValue="MS4nnqHifDIOm5Yoj06VV0sGBQXSsj9MnE0uPGwUJ3hr8pUnjmuQV3NC5Ijso4QD3V7x66OmoGldPy+hkifnCw==" workbookSaltValue="LJ8IyLj6p88fL3LyqZkD/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<sst xmlns="http://schemas.openxmlformats.org/spreadsheetml/2006/main" count="233" uniqueCount="115">
  <si>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</si>
  <si>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</si>
  <si>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</si>
  <si>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</si>
  <si>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</si>
  <si>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</si>
  <si>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</si>
  <si>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</si>
  <si>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</si>
  <si>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</si>
  <si>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</si>
  <si>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</si>
  <si>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</si>
  <si>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</si>
  <si>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</si>
  <si>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</si>
  <si>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</si>
  <si>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</si>
  <si>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</si>
  <si>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</si>
  <si>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</si>
  <si>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</si>
  <si>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</si>
  <si>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</si>
  <si>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</si>
  <si>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</si>
  <si>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</si>
  <si>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</si>
  <si>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</si>
  <si>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</si>
  <si>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</si>
  <si>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</si>
  <si>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</si>
  <si>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</si>
  <si>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</si>
  <si>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</si>
  <si>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</si>
  <si>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</si>
  <si>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</si>
  <si>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</si>
  <si>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</si>
  <si>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</si>
  <si>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</si>
  <si>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</si>
  <si>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</si>
  <si>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</si>
  <si>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</si>
  <si>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</si>
  <si>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</si>
  <si>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</si>
  <si>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</si>
  <si>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</si>
  <si>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</si>
  <si>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</si>
  <si>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</si>
  <si>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</si>
  <si>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</si>
  <si>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</si>
  <si>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</si>
  <si>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</si>
  <si>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</si>
  <si>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</si>
  <si>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</si>
  <si>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</si>
  <si>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</si>
  <si>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</si>
  <si>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</si>
  <si>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</si>
  <si>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</si>
  <si>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</si>
  <si>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</si>
  <si>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</si>
  <si>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</si>
  <si>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</si>
  <si>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</si>
  <si>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</si>
  <si>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</si>
  <si>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</si>
  <si>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</si>
  <si>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</si>
  <si>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</si>
  <si>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</si>
  <si>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</si>
  <si>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</si>
  <si>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</si>
  <si>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</si>
  <si>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</si>
  <si>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</si>
  <si>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</si>
  <si>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</si>
  <si>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</si>
  <si>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</si>
  <si>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</si>
  <si>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</si>
  <si>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</si>
  <si>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</si>
  <si>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</si>
  <si>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</si>
  <si>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</si>
  <si>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</si>
  <si>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</si>
  <si>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</si>
  <si>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</si>
  <si>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</si>
  <si>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</si>
  <si>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</si>
  <si>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</si>
  <si>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</si>
  <si>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</si>
  <si>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</si>
  <si>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</si>
  <si>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</si>
  <si>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現在、老朽化している地区において下水道長寿命化計画実施設計し管路の改築工事を行っている。
　将来、老朽化が進み、施設維持管理のコストが増大することから今後も経営改善に努める。</t>
    <rPh sb="31" eb="33">
      <t>カンロ</t>
    </rPh>
    <rPh sb="34" eb="36">
      <t>カイチク</t>
    </rPh>
    <rPh sb="36" eb="38">
      <t>コウジ</t>
    </rPh>
    <phoneticPr fontId="4"/>
  </si>
  <si>
    <t>　平成31年4月より公営企業へ移行し今後、経営戦略を策定し経営の健全化に取り組む。
　料金収入を増やすため、下水道接続推進の強化、下水道料金改定の検討をする必要がある。歳出においては、維持管理費などのコスト縮減を検討し他会計繰入金の依存度を下げる必要がある。しかし、料金改定については、市民の意見や議会での議決を得る必要があるために他市町村と比較しながら慎重に取り組んでいきたい。
　また、管渠整備など必要な事業については継続して行い、今後も経営分析を行いながら可能な取り組みを実施していきたい。</t>
    <rPh sb="1" eb="3">
      <t>ヘイセイ</t>
    </rPh>
    <rPh sb="5" eb="6">
      <t>ネン</t>
    </rPh>
    <rPh sb="7" eb="8">
      <t>ガツ</t>
    </rPh>
    <rPh sb="10" eb="12">
      <t>コウエイ</t>
    </rPh>
    <rPh sb="12" eb="14">
      <t>キギョウ</t>
    </rPh>
    <rPh sb="15" eb="17">
      <t>イコウ</t>
    </rPh>
    <rPh sb="18" eb="20">
      <t>コンゴ</t>
    </rPh>
    <rPh sb="21" eb="23">
      <t>ケイエイ</t>
    </rPh>
    <rPh sb="23" eb="25">
      <t>センリャク</t>
    </rPh>
    <rPh sb="26" eb="28">
      <t>サクテイ</t>
    </rPh>
    <rPh sb="29" eb="31">
      <t>ケイエイ</t>
    </rPh>
    <rPh sb="32" eb="35">
      <t>ケンゼンカ</t>
    </rPh>
    <rPh sb="36" eb="37">
      <t>ト</t>
    </rPh>
    <rPh sb="38" eb="39">
      <t>ク</t>
    </rPh>
    <rPh sb="84" eb="86">
      <t>サイシュツ</t>
    </rPh>
    <phoneticPr fontId="4"/>
  </si>
  <si>
    <t>　南城市における公共下水道事業は、佐敷地区となっており、令和元年度までの整備計画となっております。
　①総収益について料金収入は、接続率の増加に伴い毎年度増加傾向であるが、他会計繰入金についても増加傾向となっている。収益的収支の総費用については、前年度と比べ減少しているが、地方債償還金が年々増加している。平成３０年度の総収益に占める割合は料金収入約２９．６％、他会計繰入金約６８．３％、その他２．１％と依然他会計繰入金の依存度が高い状況である。
　④施設改築に伴う公債費負担が高額となっており、料金収入のみでは、一般会計負担分を除いても補うことができない。また、企業債残高については、未整備地区の整備があり若干増加傾向にある。
　⑤料金収入は、接続率の増に伴い増加傾向であるが、汚水処理費についても、前年度と比べ増加している。
　⑥汚水処理費については、前年度と比べ増加し、有収水量についても、接続率の増により増加しているが汚水処理原価については、前年度と同額となっている。
　⑧水洗化率についても職員、続推進員の戸別訪問や効果促進事業により接続率が増加しているので、引き続き接続推進の強化に努める。</t>
    <rPh sb="28" eb="29">
      <t>レイ</t>
    </rPh>
    <rPh sb="29" eb="30">
      <t>ワ</t>
    </rPh>
    <rPh sb="30" eb="31">
      <t>ガン</t>
    </rPh>
    <rPh sb="54" eb="55">
      <t>エキ</t>
    </rPh>
    <rPh sb="65" eb="67">
      <t>セツゾク</t>
    </rPh>
    <rPh sb="67" eb="68">
      <t>リツ</t>
    </rPh>
    <rPh sb="69" eb="71">
      <t>ゾウカ</t>
    </rPh>
    <rPh sb="72" eb="73">
      <t>トモナ</t>
    </rPh>
    <rPh sb="79" eb="81">
      <t>ケイコウ</t>
    </rPh>
    <rPh sb="108" eb="111">
      <t>シュウエキテキ</t>
    </rPh>
    <rPh sb="111" eb="113">
      <t>シュウシ</t>
    </rPh>
    <rPh sb="114" eb="117">
      <t>ソウヒヨウ</t>
    </rPh>
    <rPh sb="123" eb="126">
      <t>ゼンネンド</t>
    </rPh>
    <rPh sb="127" eb="128">
      <t>クラ</t>
    </rPh>
    <rPh sb="129" eb="131">
      <t>ゲンショウ</t>
    </rPh>
    <rPh sb="137" eb="139">
      <t>チホウ</t>
    </rPh>
    <rPh sb="139" eb="140">
      <t>サイ</t>
    </rPh>
    <rPh sb="140" eb="143">
      <t>ショウカンキン</t>
    </rPh>
    <rPh sb="144" eb="146">
      <t>ネンネン</t>
    </rPh>
    <rPh sb="146" eb="148">
      <t>ゾウカ</t>
    </rPh>
    <rPh sb="161" eb="163">
      <t>シュウエキ</t>
    </rPh>
    <rPh sb="174" eb="175">
      <t>ヤク</t>
    </rPh>
    <rPh sb="196" eb="197">
      <t>タ</t>
    </rPh>
    <rPh sb="293" eb="296">
      <t>ミセイビ</t>
    </rPh>
    <rPh sb="296" eb="298">
      <t>チク</t>
    </rPh>
    <rPh sb="299" eb="301">
      <t>セイビ</t>
    </rPh>
    <rPh sb="304" eb="306">
      <t>ジャッカン</t>
    </rPh>
    <rPh sb="306" eb="308">
      <t>ゾウカ</t>
    </rPh>
    <rPh sb="308" eb="310">
      <t>ケイコウ</t>
    </rPh>
    <rPh sb="351" eb="354">
      <t>ゼンネンド</t>
    </rPh>
    <rPh sb="355" eb="356">
      <t>クラ</t>
    </rPh>
    <rPh sb="357" eb="359">
      <t>ゾウカ</t>
    </rPh>
    <rPh sb="378" eb="381">
      <t>ゼンネンド</t>
    </rPh>
    <rPh sb="382" eb="383">
      <t>クラ</t>
    </rPh>
    <rPh sb="384" eb="386">
      <t>ゾウカ</t>
    </rPh>
    <rPh sb="388" eb="390">
      <t>ユウシュウ</t>
    </rPh>
    <rPh sb="390" eb="392">
      <t>スイリョウ</t>
    </rPh>
    <rPh sb="413" eb="415">
      <t>オスイ</t>
    </rPh>
    <rPh sb="415" eb="417">
      <t>ショリ</t>
    </rPh>
    <rPh sb="417" eb="419">
      <t>ゲンカ</t>
    </rPh>
    <rPh sb="425" eb="428">
      <t>ゼンネンド</t>
    </rPh>
    <rPh sb="429" eb="431">
      <t>ドウガク</t>
    </rPh>
    <rPh sb="441" eb="444">
      <t>スイセンカ</t>
    </rPh>
    <rPh sb="444" eb="445">
      <t>リツ</t>
    </rPh>
    <rPh sb="450" eb="452">
      <t>ショクイン</t>
    </rPh>
    <rPh sb="485" eb="486">
      <t>ヒ</t>
    </rPh>
    <rPh sb="487" eb="488">
      <t>ツヅ</t>
    </rPh>
    <rPh sb="489" eb="491">
      <t>セツゾク</t>
    </rPh>
    <rPh sb="491" eb="493">
      <t>スイシン</t>
    </rPh>
    <rPh sb="494" eb="496">
      <t>キョウカ</t>
    </rPh>
    <rPh sb="497" eb="49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</si>
</sst>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2.94</c:v>
                </c:pt>
                <c:pt idx="3" formatCode="#,##0.00;&quot;△&quot;#,##0.00;&quot;-&quot;">
                  <c:v>2.86</c:v>
                </c:pt>
                <c:pt idx="4" formatCode="#,##0.00;&quot;△&quot;#,##0.00;&quot;-&quot;">
                  <c:v>2.78</c:v>
                </c:pt>
              </c:numCache>
            </c:numRef>
          </c:val>
          <c:extLst>
            <c:ext xmlns:c16="http://schemas.microsoft.com/office/drawing/2014/chart" uri="{C3380CC4-5D6E-409C-BE32-E72D297353CC}">
              <c16:uniqueId val="{00000000-437A-4B64-9736-24E89C5FA0B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0.57999999999999996</c:v>
                </c:pt>
                <c:pt idx="1">
                  <c:v>0.01</c:v>
                </c:pt>
                <c:pt idx="2">
                  <c:v>0.2</c:v>
                </c:pt>
                <c:pt idx="3">
                  <c:v>0.33</c:v>
                </c:pt>
                <c:pt idx="4">
                  <c:v>0.28999999999999998</c:v>
                </c:pt>
              </c:numCache>
            </c:numRef>
          </c:val>
          <c:smooth val="0"/>
          <c:extLst>
            <c:ext xmlns:c16="http://schemas.microsoft.com/office/drawing/2014/chart" uri="{C3380CC4-5D6E-409C-BE32-E72D297353CC}">
              <c16:uniqueId val="{00000001-437A-4B64-9736-24E89C5FA0B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61-437B-BF9A-C19225A5A6B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42.07</c:v>
                </c:pt>
                <c:pt idx="1">
                  <c:v>37.950000000000003</c:v>
                </c:pt>
                <c:pt idx="2">
                  <c:v>32.42</c:v>
                </c:pt>
                <c:pt idx="3">
                  <c:v>35.15</c:v>
                </c:pt>
                <c:pt idx="4">
                  <c:v>38.04</c:v>
                </c:pt>
              </c:numCache>
            </c:numRef>
          </c:val>
          <c:smooth val="0"/>
          <c:extLst>
            <c:ext xmlns:c16="http://schemas.microsoft.com/office/drawing/2014/chart" uri="{C3380CC4-5D6E-409C-BE32-E72D297353CC}">
              <c16:uniqueId val="{00000001-FB61-437B-BF9A-C19225A5A6B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56.52</c:v>
                </c:pt>
                <c:pt idx="1">
                  <c:v>62.31</c:v>
                </c:pt>
                <c:pt idx="2">
                  <c:v>58.99</c:v>
                </c:pt>
                <c:pt idx="3">
                  <c:v>61.19</c:v>
                </c:pt>
                <c:pt idx="4">
                  <c:v>64.12</c:v>
                </c:pt>
              </c:numCache>
            </c:numRef>
          </c:val>
          <c:extLst>
            <c:ext xmlns:c16="http://schemas.microsoft.com/office/drawing/2014/chart" uri="{C3380CC4-5D6E-409C-BE32-E72D297353CC}">
              <c16:uniqueId val="{00000000-C627-4646-B98D-27A97F9F162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63.92</c:v>
                </c:pt>
                <c:pt idx="1">
                  <c:v>63.25</c:v>
                </c:pt>
                <c:pt idx="2">
                  <c:v>60.69</c:v>
                </c:pt>
                <c:pt idx="3">
                  <c:v>61.88</c:v>
                </c:pt>
                <c:pt idx="4">
                  <c:v>62.16</c:v>
                </c:pt>
              </c:numCache>
            </c:numRef>
          </c:val>
          <c:smooth val="0"/>
          <c:extLst>
            <c:ext xmlns:c16="http://schemas.microsoft.com/office/drawing/2014/chart" uri="{C3380CC4-5D6E-409C-BE32-E72D297353CC}">
              <c16:uniqueId val="{00000001-C627-4646-B98D-27A97F9F162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53.02</c:v>
                </c:pt>
                <c:pt idx="1">
                  <c:v>54.4</c:v>
                </c:pt>
                <c:pt idx="2">
                  <c:v>54.38</c:v>
                </c:pt>
                <c:pt idx="3">
                  <c:v>75.53</c:v>
                </c:pt>
                <c:pt idx="4">
                  <c:v>78.22</c:v>
                </c:pt>
              </c:numCache>
            </c:numRef>
          </c:val>
          <c:extLst>
            <c:ext xmlns:c16="http://schemas.microsoft.com/office/drawing/2014/chart" uri="{C3380CC4-5D6E-409C-BE32-E72D297353CC}">
              <c16:uniqueId val="{00000000-53A9-4FF1-837A-2808AE81385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A9-4FF1-837A-2808AE81385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E9-4AE4-A87A-942CA02BF01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E9-4AE4-A87A-942CA02BF01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7A-41BD-BBC5-7EB359E632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7A-41BD-BBC5-7EB359E632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52-4C1C-A520-978A95E65C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52-4C1C-A520-978A95E65C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08-4946-A767-AD4AA11BE5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08-4946-A767-AD4AA11BE5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381.56</c:v>
                </c:pt>
                <c:pt idx="1">
                  <c:v>3632.25</c:v>
                </c:pt>
                <c:pt idx="2">
                  <c:v>3351.45</c:v>
                </c:pt>
                <c:pt idx="3">
                  <c:v>3147.52</c:v>
                </c:pt>
                <c:pt idx="4">
                  <c:v>3391.33</c:v>
                </c:pt>
              </c:numCache>
            </c:numRef>
          </c:val>
          <c:extLst>
            <c:ext xmlns:c16="http://schemas.microsoft.com/office/drawing/2014/chart" uri="{C3380CC4-5D6E-409C-BE32-E72D297353CC}">
              <c16:uniqueId val="{00000000-3860-4E5C-AD3E-1C04240A9F5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1847.13</c:v>
                </c:pt>
                <c:pt idx="1">
                  <c:v>1862.51</c:v>
                </c:pt>
                <c:pt idx="2">
                  <c:v>1622.57</c:v>
                </c:pt>
                <c:pt idx="3">
                  <c:v>985.65</c:v>
                </c:pt>
                <c:pt idx="4">
                  <c:v>1677.13</c:v>
                </c:pt>
              </c:numCache>
            </c:numRef>
          </c:val>
          <c:smooth val="0"/>
          <c:extLst>
            <c:ext xmlns:c16="http://schemas.microsoft.com/office/drawing/2014/chart" uri="{C3380CC4-5D6E-409C-BE32-E72D297353CC}">
              <c16:uniqueId val="{00000001-3860-4E5C-AD3E-1C04240A9F5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33.21</c:v>
                </c:pt>
                <c:pt idx="1">
                  <c:v>35.06</c:v>
                </c:pt>
                <c:pt idx="2">
                  <c:v>35.28</c:v>
                </c:pt>
                <c:pt idx="3">
                  <c:v>52.69</c:v>
                </c:pt>
                <c:pt idx="4">
                  <c:v>47.4</c:v>
                </c:pt>
              </c:numCache>
            </c:numRef>
          </c:val>
          <c:extLst>
            <c:ext xmlns:c16="http://schemas.microsoft.com/office/drawing/2014/chart" uri="{C3380CC4-5D6E-409C-BE32-E72D297353CC}">
              <c16:uniqueId val="{00000000-884B-47F4-89FD-76899B1928C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42.22</c:v>
                </c:pt>
                <c:pt idx="1">
                  <c:v>53.03</c:v>
                </c:pt>
                <c:pt idx="2">
                  <c:v>58.32</c:v>
                </c:pt>
                <c:pt idx="3">
                  <c:v>62.11</c:v>
                </c:pt>
                <c:pt idx="4">
                  <c:v>67.37</c:v>
                </c:pt>
              </c:numCache>
            </c:numRef>
          </c:val>
          <c:smooth val="0"/>
          <c:extLst>
            <c:ext xmlns:c16="http://schemas.microsoft.com/office/drawing/2014/chart" uri="{C3380CC4-5D6E-409C-BE32-E72D297353CC}">
              <c16:uniqueId val="{00000001-884B-47F4-89FD-76899B1928C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231.73</c:v>
                </c:pt>
                <c:pt idx="1">
                  <c:v>225.87</c:v>
                </c:pt>
                <c:pt idx="2">
                  <c:v>223.25</c:v>
                </c:pt>
                <c:pt idx="3">
                  <c:v>150</c:v>
                </c:pt>
                <c:pt idx="4">
                  <c:v>150</c:v>
                </c:pt>
              </c:numCache>
            </c:numRef>
          </c:val>
          <c:extLst>
            <c:ext xmlns:c16="http://schemas.microsoft.com/office/drawing/2014/chart" uri="{C3380CC4-5D6E-409C-BE32-E72D297353CC}">
              <c16:uniqueId val="{00000000-37B4-418C-9B07-56A7CF98FD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300.07</c:v>
                </c:pt>
                <c:pt idx="1">
                  <c:v>250.86</c:v>
                </c:pt>
                <c:pt idx="2">
                  <c:v>227.65</c:v>
                </c:pt>
                <c:pt idx="3">
                  <c:v>225.27</c:v>
                </c:pt>
                <c:pt idx="4">
                  <c:v>202.08</c:v>
                </c:pt>
              </c:numCache>
            </c:numRef>
          </c:val>
          <c:smooth val="0"/>
          <c:extLst>
            <c:ext xmlns:c16="http://schemas.microsoft.com/office/drawing/2014/chart" uri="{C3380CC4-5D6E-409C-BE32-E72D297353CC}">
              <c16:uniqueId val="{00000001-37B4-418C-9B07-56A7CF98FD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3"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沖縄県　南城市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Cb3</v>
      </c>
      <c r="X8" s="77"/>
      <c r="Y8" s="77"/>
      <c r="Z8" s="77"/>
      <c r="AA8" s="77"/>
      <c r="AB8" s="77"/>
      <c r="AC8" s="77"/>
      <c r="AD8" s="78" t="str">
        <f>データ!$M$6</f>
        <v>非設置</v>
      </c>
      <c r="AE8" s="78"/>
      <c r="AF8" s="78"/>
      <c r="AG8" s="78"/>
      <c r="AH8" s="78"/>
      <c r="AI8" s="78"/>
      <c r="AJ8" s="78"/>
      <c r="AK8" s="3"/>
      <c r="AL8" s="74">
        <f>データ!S6</f>
        <v>43945</v>
      </c>
      <c r="AM8" s="74"/>
      <c r="AN8" s="74"/>
      <c r="AO8" s="74"/>
      <c r="AP8" s="74"/>
      <c r="AQ8" s="74"/>
      <c r="AR8" s="74"/>
      <c r="AS8" s="74"/>
      <c r="AT8" s="73">
        <f>データ!T6</f>
        <v>49.94</v>
      </c>
      <c r="AU8" s="73"/>
      <c r="AV8" s="73"/>
      <c r="AW8" s="73"/>
      <c r="AX8" s="73"/>
      <c r="AY8" s="73"/>
      <c r="AZ8" s="73"/>
      <c r="BA8" s="73"/>
      <c r="BB8" s="73">
        <f>データ!U6</f>
        <v>879.96</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26.47</v>
      </c>
      <c r="Q10" s="73"/>
      <c r="R10" s="73"/>
      <c r="S10" s="73"/>
      <c r="T10" s="73"/>
      <c r="U10" s="73"/>
      <c r="V10" s="73"/>
      <c r="W10" s="73">
        <f>データ!Q6</f>
        <v>100</v>
      </c>
      <c r="X10" s="73"/>
      <c r="Y10" s="73"/>
      <c r="Z10" s="73"/>
      <c r="AA10" s="73"/>
      <c r="AB10" s="73"/>
      <c r="AC10" s="73"/>
      <c r="AD10" s="74">
        <f>データ!R6</f>
        <v>1369</v>
      </c>
      <c r="AE10" s="74"/>
      <c r="AF10" s="74"/>
      <c r="AG10" s="74"/>
      <c r="AH10" s="74"/>
      <c r="AI10" s="74"/>
      <c r="AJ10" s="74"/>
      <c r="AK10" s="2"/>
      <c r="AL10" s="74">
        <f>データ!V6</f>
        <v>11650</v>
      </c>
      <c r="AM10" s="74"/>
      <c r="AN10" s="74"/>
      <c r="AO10" s="74"/>
      <c r="AP10" s="74"/>
      <c r="AQ10" s="74"/>
      <c r="AR10" s="74"/>
      <c r="AS10" s="74"/>
      <c r="AT10" s="73">
        <f>データ!W6</f>
        <v>2.31</v>
      </c>
      <c r="AU10" s="73"/>
      <c r="AV10" s="73"/>
      <c r="AW10" s="73"/>
      <c r="AX10" s="73"/>
      <c r="AY10" s="73"/>
      <c r="AZ10" s="73"/>
      <c r="BA10" s="73"/>
      <c r="BB10" s="73">
        <f>データ!X6</f>
        <v>5043.29</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45</v>
      </c>
      <c r="O86" s="26" t="str">
        <f>データ!EO6</f>
        <v>【0.23】</v>
      </c>
    </row>
  </sheetData>
  <sheetProtection algorithmName="SHA-512" hashValue="CnmFrX1s0/KlKNh14Gr75a9wkDuglL9tkvpzTmvAjyqPBPe1YCdmpU+VRltxr0lmaEzHMJP0Gf5XDP7DZjjakw==" saltValue="sSu26jOo0hL/vT+AKu8L9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472158</v>
      </c>
      <c r="D6" s="33">
        <f t="shared" si="3"/>
        <v>47</v>
      </c>
      <c r="E6" s="33">
        <f t="shared" si="3"/>
        <v>17</v>
      </c>
      <c r="F6" s="33">
        <f t="shared" si="3"/>
        <v>1</v>
      </c>
      <c r="G6" s="33">
        <f t="shared" si="3"/>
        <v>0</v>
      </c>
      <c r="H6" s="33" t="str">
        <f t="shared" si="3"/>
        <v>沖縄県　南城市</v>
      </c>
      <c r="I6" s="33" t="str">
        <f t="shared" si="3"/>
        <v>法非適用</v>
      </c>
      <c r="J6" s="33" t="str">
        <f t="shared" si="3"/>
        <v>下水道事業</v>
      </c>
      <c r="K6" s="33" t="str">
        <f t="shared" si="3"/>
        <v>公共下水道</v>
      </c>
      <c r="L6" s="33" t="str">
        <f t="shared" si="3"/>
        <v>Cb3</v>
      </c>
      <c r="M6" s="33" t="str">
        <f t="shared" si="3"/>
        <v>非設置</v>
      </c>
      <c r="N6" s="34" t="str">
        <f t="shared" si="3"/>
        <v>-</v>
      </c>
      <c r="O6" s="34" t="str">
        <f t="shared" si="3"/>
        <v>該当数値なし</v>
      </c>
      <c r="P6" s="34">
        <f t="shared" si="3"/>
        <v>26.47</v>
      </c>
      <c r="Q6" s="34">
        <f t="shared" si="3"/>
        <v>100</v>
      </c>
      <c r="R6" s="34">
        <f t="shared" si="3"/>
        <v>1369</v>
      </c>
      <c r="S6" s="34">
        <f t="shared" si="3"/>
        <v>43945</v>
      </c>
      <c r="T6" s="34">
        <f t="shared" si="3"/>
        <v>49.94</v>
      </c>
      <c r="U6" s="34">
        <f t="shared" si="3"/>
        <v>879.96</v>
      </c>
      <c r="V6" s="34">
        <f t="shared" si="3"/>
        <v>11650</v>
      </c>
      <c r="W6" s="34">
        <f t="shared" si="3"/>
        <v>2.31</v>
      </c>
      <c r="X6" s="34">
        <f t="shared" si="3"/>
        <v>5043.29</v>
      </c>
      <c r="Y6" s="35">
        <f>IF(Y7="",NA(),Y7)</f>
        <v>53.02</v>
      </c>
      <c r="Z6" s="35">
        <f t="shared" ref="Z6:AH6" si="4">IF(Z7="",NA(),Z7)</f>
        <v>54.4</v>
      </c>
      <c r="AA6" s="35">
        <f t="shared" si="4"/>
        <v>54.38</v>
      </c>
      <c r="AB6" s="35">
        <f t="shared" si="4"/>
        <v>75.53</v>
      </c>
      <c r="AC6" s="35">
        <f t="shared" si="4"/>
        <v>78.22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381.56</v>
      </c>
      <c r="BG6" s="35">
        <f t="shared" ref="BG6:BO6" si="7">IF(BG7="",NA(),BG7)</f>
        <v>3632.25</v>
      </c>
      <c r="BH6" s="35">
        <f t="shared" si="7"/>
        <v>3351.45</v>
      </c>
      <c r="BI6" s="35">
        <f t="shared" si="7"/>
        <v>3147.52</v>
      </c>
      <c r="BJ6" s="35">
        <f t="shared" si="7"/>
        <v>3391.33</v>
      </c>
      <c r="BK6" s="35">
        <f t="shared" si="7"/>
        <v>1847.13</v>
      </c>
      <c r="BL6" s="35">
        <f t="shared" si="7"/>
        <v>1862.51</v>
      </c>
      <c r="BM6" s="35">
        <f t="shared" si="7"/>
        <v>1622.57</v>
      </c>
      <c r="BN6" s="35">
        <f t="shared" si="7"/>
        <v>985.65</v>
      </c>
      <c r="BO6" s="35">
        <f t="shared" si="7"/>
        <v>1677.13</v>
      </c>
      <c r="BP6" s="34" t="str">
        <f>IF(BP7="","",IF(BP7="-","【-】","【"&amp;SUBSTITUTE(TEXT(BP7,"#,##0.00"),"-","△")&amp;"】"))</f>
        <v>【682.78】</v>
      </c>
      <c r="BQ6" s="35">
        <f>IF(BQ7="",NA(),BQ7)</f>
        <v>33.21</v>
      </c>
      <c r="BR6" s="35">
        <f t="shared" ref="BR6:BZ6" si="8">IF(BR7="",NA(),BR7)</f>
        <v>35.06</v>
      </c>
      <c r="BS6" s="35">
        <f t="shared" si="8"/>
        <v>35.28</v>
      </c>
      <c r="BT6" s="35">
        <f t="shared" si="8"/>
        <v>52.69</v>
      </c>
      <c r="BU6" s="35">
        <f t="shared" si="8"/>
        <v>47.4</v>
      </c>
      <c r="BV6" s="35">
        <f t="shared" si="8"/>
        <v>42.22</v>
      </c>
      <c r="BW6" s="35">
        <f t="shared" si="8"/>
        <v>53.03</v>
      </c>
      <c r="BX6" s="35">
        <f t="shared" si="8"/>
        <v>58.32</v>
      </c>
      <c r="BY6" s="35">
        <f t="shared" si="8"/>
        <v>62.11</v>
      </c>
      <c r="BZ6" s="35">
        <f t="shared" si="8"/>
        <v>67.37</v>
      </c>
      <c r="CA6" s="34" t="str">
        <f>IF(CA7="","",IF(CA7="-","【-】","【"&amp;SUBSTITUTE(TEXT(CA7,"#,##0.00"),"-","△")&amp;"】"))</f>
        <v>【100.91】</v>
      </c>
      <c r="CB6" s="35">
        <f>IF(CB7="",NA(),CB7)</f>
        <v>231.73</v>
      </c>
      <c r="CC6" s="35">
        <f t="shared" ref="CC6:CK6" si="9">IF(CC7="",NA(),CC7)</f>
        <v>225.87</v>
      </c>
      <c r="CD6" s="35">
        <f t="shared" si="9"/>
        <v>223.25</v>
      </c>
      <c r="CE6" s="35">
        <f t="shared" si="9"/>
        <v>150</v>
      </c>
      <c r="CF6" s="35">
        <f t="shared" si="9"/>
        <v>150</v>
      </c>
      <c r="CG6" s="35">
        <f t="shared" si="9"/>
        <v>300.07</v>
      </c>
      <c r="CH6" s="35">
        <f t="shared" si="9"/>
        <v>250.86</v>
      </c>
      <c r="CI6" s="35">
        <f t="shared" si="9"/>
        <v>227.65</v>
      </c>
      <c r="CJ6" s="35">
        <f t="shared" si="9"/>
        <v>225.27</v>
      </c>
      <c r="CK6" s="35">
        <f t="shared" si="9"/>
        <v>202.08</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42.07</v>
      </c>
      <c r="CS6" s="35">
        <f t="shared" si="10"/>
        <v>37.950000000000003</v>
      </c>
      <c r="CT6" s="35">
        <f t="shared" si="10"/>
        <v>32.42</v>
      </c>
      <c r="CU6" s="35">
        <f t="shared" si="10"/>
        <v>35.15</v>
      </c>
      <c r="CV6" s="35">
        <f t="shared" si="10"/>
        <v>38.04</v>
      </c>
      <c r="CW6" s="34" t="str">
        <f>IF(CW7="","",IF(CW7="-","【-】","【"&amp;SUBSTITUTE(TEXT(CW7,"#,##0.00"),"-","△")&amp;"】"))</f>
        <v>【58.98】</v>
      </c>
      <c r="CX6" s="35">
        <f>IF(CX7="",NA(),CX7)</f>
        <v>56.52</v>
      </c>
      <c r="CY6" s="35">
        <f t="shared" ref="CY6:DG6" si="11">IF(CY7="",NA(),CY7)</f>
        <v>62.31</v>
      </c>
      <c r="CZ6" s="35">
        <f t="shared" si="11"/>
        <v>58.99</v>
      </c>
      <c r="DA6" s="35">
        <f t="shared" si="11"/>
        <v>61.19</v>
      </c>
      <c r="DB6" s="35">
        <f t="shared" si="11"/>
        <v>64.12</v>
      </c>
      <c r="DC6" s="35">
        <f t="shared" si="11"/>
        <v>63.92</v>
      </c>
      <c r="DD6" s="35">
        <f t="shared" si="11"/>
        <v>63.25</v>
      </c>
      <c r="DE6" s="35">
        <f t="shared" si="11"/>
        <v>60.69</v>
      </c>
      <c r="DF6" s="35">
        <f t="shared" si="11"/>
        <v>61.88</v>
      </c>
      <c r="DG6" s="35">
        <f t="shared" si="11"/>
        <v>62.16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2.94</v>
      </c>
      <c r="EH6" s="35">
        <f t="shared" si="14"/>
        <v>2.86</v>
      </c>
      <c r="EI6" s="35">
        <f t="shared" si="14"/>
        <v>2.78</v>
      </c>
      <c r="EJ6" s="35">
        <f t="shared" si="14"/>
        <v>0.57999999999999996</v>
      </c>
      <c r="EK6" s="35">
        <f t="shared" si="14"/>
        <v>0.01</v>
      </c>
      <c r="EL6" s="35">
        <f t="shared" si="14"/>
        <v>0.2</v>
      </c>
      <c r="EM6" s="35">
        <f t="shared" si="14"/>
        <v>0.33</v>
      </c>
      <c r="EN6" s="35">
        <f t="shared" si="14"/>
        <v>0.28999999999999998</v>
      </c>
      <c r="EO6" s="34" t="str">
        <f>IF(EO7="","",IF(EO7="-","【-】","【"&amp;SUBSTITUTE(TEXT(EO7,"#,##0.00"),"-","△")&amp;"】"))</f>
        <v>【0.23】</v>
      </c>
    </row>
    <row r="7" spans="1:145" s="36" customFormat="1" x14ac:dyDescent="0.15">
      <c r="A7" s="28"/>
      <c r="B7" s="37">
        <v>2018</v>
      </c>
      <c r="C7" s="37">
        <v>472158</v>
      </c>
      <c r="D7" s="37">
        <v>47</v>
      </c>
      <c r="E7" s="37">
        <v>17</v>
      </c>
      <c r="F7" s="37">
        <v>1</v>
      </c>
      <c r="G7" s="37">
        <v>0</v>
      </c>
      <c r="H7" s="37" t="s">
        <v>99</v>
      </c>
      <c r="I7" s="37" t="s">
        <v>100</v>
      </c>
      <c r="J7" s="37" t="s">
        <v>101</v>
      </c>
      <c r="K7" s="37" t="s">
        <v>102</v>
      </c>
      <c r="L7" s="37" t="s">
        <v>103</v>
      </c>
      <c r="M7" s="37" t="s">
        <v>104</v>
      </c>
      <c r="N7" s="38" t="s">
        <v>105</v>
      </c>
      <c r="O7" s="38" t="s">
        <v>106</v>
      </c>
      <c r="P7" s="38">
        <v>26.47</v>
      </c>
      <c r="Q7" s="38">
        <v>100</v>
      </c>
      <c r="R7" s="38">
        <v>1369</v>
      </c>
      <c r="S7" s="38">
        <v>43945</v>
      </c>
      <c r="T7" s="38">
        <v>49.94</v>
      </c>
      <c r="U7" s="38">
        <v>879.96</v>
      </c>
      <c r="V7" s="38">
        <v>11650</v>
      </c>
      <c r="W7" s="38">
        <v>2.31</v>
      </c>
      <c r="X7" s="38">
        <v>5043.29</v>
      </c>
      <c r="Y7" s="38">
        <v>53.02</v>
      </c>
      <c r="Z7" s="38">
        <v>54.4</v>
      </c>
      <c r="AA7" s="38">
        <v>54.38</v>
      </c>
      <c r="AB7" s="38">
        <v>75.53</v>
      </c>
      <c r="AC7" s="38">
        <v>78.22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381.56</v>
      </c>
      <c r="BG7" s="38">
        <v>3632.25</v>
      </c>
      <c r="BH7" s="38">
        <v>3351.45</v>
      </c>
      <c r="BI7" s="38">
        <v>3147.52</v>
      </c>
      <c r="BJ7" s="38">
        <v>3391.33</v>
      </c>
      <c r="BK7" s="38">
        <v>1847.13</v>
      </c>
      <c r="BL7" s="38">
        <v>1862.51</v>
      </c>
      <c r="BM7" s="38">
        <v>1622.57</v>
      </c>
      <c r="BN7" s="38">
        <v>985.65</v>
      </c>
      <c r="BO7" s="38">
        <v>1677.13</v>
      </c>
      <c r="BP7" s="38">
        <v>682.78</v>
      </c>
      <c r="BQ7" s="38">
        <v>33.21</v>
      </c>
      <c r="BR7" s="38">
        <v>35.06</v>
      </c>
      <c r="BS7" s="38">
        <v>35.28</v>
      </c>
      <c r="BT7" s="38">
        <v>52.69</v>
      </c>
      <c r="BU7" s="38">
        <v>47.4</v>
      </c>
      <c r="BV7" s="38">
        <v>42.22</v>
      </c>
      <c r="BW7" s="38">
        <v>53.03</v>
      </c>
      <c r="BX7" s="38">
        <v>58.32</v>
      </c>
      <c r="BY7" s="38">
        <v>62.11</v>
      </c>
      <c r="BZ7" s="38">
        <v>67.37</v>
      </c>
      <c r="CA7" s="38">
        <v>100.91</v>
      </c>
      <c r="CB7" s="38">
        <v>231.73</v>
      </c>
      <c r="CC7" s="38">
        <v>225.87</v>
      </c>
      <c r="CD7" s="38">
        <v>223.25</v>
      </c>
      <c r="CE7" s="38">
        <v>150</v>
      </c>
      <c r="CF7" s="38">
        <v>150</v>
      </c>
      <c r="CG7" s="38">
        <v>300.07</v>
      </c>
      <c r="CH7" s="38">
        <v>250.86</v>
      </c>
      <c r="CI7" s="38">
        <v>227.65</v>
      </c>
      <c r="CJ7" s="38">
        <v>225.27</v>
      </c>
      <c r="CK7" s="38">
        <v>202.08</v>
      </c>
      <c r="CL7" s="38">
        <v>136.86000000000001</v>
      </c>
      <c r="CM7" s="38" t="s">
        <v>105</v>
      </c>
      <c r="CN7" s="38" t="s">
        <v>105</v>
      </c>
      <c r="CO7" s="38" t="s">
        <v>105</v>
      </c>
      <c r="CP7" s="38" t="s">
        <v>105</v>
      </c>
      <c r="CQ7" s="38" t="s">
        <v>105</v>
      </c>
      <c r="CR7" s="38">
        <v>42.07</v>
      </c>
      <c r="CS7" s="38">
        <v>37.950000000000003</v>
      </c>
      <c r="CT7" s="38">
        <v>32.42</v>
      </c>
      <c r="CU7" s="38">
        <v>35.15</v>
      </c>
      <c r="CV7" s="38">
        <v>38.04</v>
      </c>
      <c r="CW7" s="38">
        <v>58.98</v>
      </c>
      <c r="CX7" s="38">
        <v>56.52</v>
      </c>
      <c r="CY7" s="38">
        <v>62.31</v>
      </c>
      <c r="CZ7" s="38">
        <v>58.99</v>
      </c>
      <c r="DA7" s="38">
        <v>61.19</v>
      </c>
      <c r="DB7" s="38">
        <v>64.12</v>
      </c>
      <c r="DC7" s="38">
        <v>63.92</v>
      </c>
      <c r="DD7" s="38">
        <v>63.25</v>
      </c>
      <c r="DE7" s="38">
        <v>60.69</v>
      </c>
      <c r="DF7" s="38">
        <v>61.88</v>
      </c>
      <c r="DG7" s="38">
        <v>62.16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2.94</v>
      </c>
      <c r="EH7" s="38">
        <v>2.86</v>
      </c>
      <c r="EI7" s="38">
        <v>2.78</v>
      </c>
      <c r="EJ7" s="38">
        <v>0.57999999999999996</v>
      </c>
      <c r="EK7" s="38">
        <v>0.01</v>
      </c>
      <c r="EL7" s="38">
        <v>0.2</v>
      </c>
      <c r="EM7" s="38">
        <v>0.33</v>
      </c>
      <c r="EN7" s="38">
        <v>0.28999999999999998</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玉城　克治</cp:lastModifiedBy>
  <cp:lastPrinted>2020-01-30T00:40:32Z</cp:lastPrinted>
  <dcterms:created xsi:type="dcterms:W3CDTF">2019-12-05T05:08:22Z</dcterms:created>
  <dcterms:modified xsi:type="dcterms:W3CDTF">2020-01-30T00:40:34Z</dcterms:modified>
  <cp:category/>
</cp:coreProperties>
</file>