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OuKwFdJIFg0Ld1g06FrmUL25iACLeh0NHvbqX0tCwyapUqNzH9IaEsKmuz3wuiaS4RfRbEwuOXx/UTo4wS9Q+A==" workbookSaltValue="4+zqmcRhX823Kn0j1iZgpQ==" workbookSpinCount="100000"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Q6" i="5"/>
  <c r="W10" i="4" s="1"/>
  <c r="P6" i="5"/>
  <c r="P10" i="4" s="1"/>
  <c r="O6" i="5"/>
  <c r="I10" i="4" s="1"/>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D10" i="4"/>
  <c r="AL8" i="4"/>
  <c r="P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<sst xmlns="http://schemas.openxmlformats.org/spreadsheetml/2006/main" count="240" uniqueCount="126">
  <si>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</si>
  <si>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</si>
  <si>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</si>
  <si>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</si>
  <si>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</si>
  <si>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</si>
  <si>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</si>
  <si>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</si>
  <si>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</si>
  <si>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</si>
  <si>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</si>
  <si>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</si>
  <si>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</si>
  <si>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</si>
  <si>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</si>
  <si>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</si>
  <si>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</si>
  <si>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</si>
  <si>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</si>
  <si>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</si>
  <si>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</si>
  <si>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</si>
  <si>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</si>
  <si>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</si>
  <si>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</si>
  <si>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</si>
  <si>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</si>
  <si>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</si>
  <si>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</si>
  <si>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</si>
  <si>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</si>
  <si>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</si>
  <si>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</si>
  <si>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</si>
  <si>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</si>
  <si>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</si>
  <si>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</si>
  <si>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</si>
  <si>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</si>
  <si>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</si>
  <si>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</si>
  <si>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</si>
  <si>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</si>
  <si>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</si>
  <si>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</si>
  <si>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</si>
  <si>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</si>
  <si>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</si>
  <si>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</si>
  <si>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</si>
  <si>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</si>
  <si>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</si>
  <si>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</si>
  <si>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</si>
  <si>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</si>
  <si>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</si>
  <si>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</si>
  <si>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</si>
  <si>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</si>
  <si>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</si>
  <si>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</si>
  <si>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</si>
  <si>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</si>
  <si>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</si>
  <si>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</si>
  <si>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</si>
  <si>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</si>
  <si>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</si>
  <si>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</si>
  <si>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</si>
  <si>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</si>
  <si>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</si>
  <si>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</si>
  <si>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</si>
  <si>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</si>
  <si>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</si>
  <si>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</si>
  <si>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</si>
  <si>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</si>
  <si>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</si>
  <si>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</si>
  <si>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</si>
  <si>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</si>
  <si>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</si>
  <si>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</si>
  <si>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</si>
  <si>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</si>
  <si>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</si>
  <si>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</si>
  <si>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</si>
  <si>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</si>
  <si>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</si>
  <si>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</si>
  <si>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</si>
  <si>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</si>
  <si>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</si>
  <si>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</si>
  <si>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</si>
  <si>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</si>
  <si>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</si>
  <si>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</si>
  <si>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</si>
  <si>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</si>
  <si>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</si>
  <si>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</si>
  <si>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</si>
  <si>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</si>
  <si>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</si>
  <si>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</si>
  <si>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</si>
  <si>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八重瀬町</t>
  </si>
  <si>
    <t>法非適用</t>
  </si>
  <si>
    <t>下水道事業</t>
  </si>
  <si>
    <t>漁業集落排水</t>
  </si>
  <si>
    <t>H3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</si>
  <si>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</si>
  <si>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</si>
  <si>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</si>
  <si>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</si>
  <si>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</si>
  <si>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</si>
  <si>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</si>
  <si>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④企業債残高対事業規模比率」は、全体的に類似団体平均値と比べ下回り、前年度値と比べても当該年度は償還計画に準じ下回っている。「⑧水洗化率」については類似団体平均値と比べ下回るが、年々利用者の増に伴い「⑤経費回収率・⑦施設利用率」については前年度値から伸び、類似団体平均値と同等となっている。「⑥汚水処理原価」は前年度値と比べ同等となる事から、今後も経営の健全・効率の向上に努める。</t>
    <phoneticPr fontId="4"/>
  </si>
  <si>
    <t>供用開始から６年経過したが管渠の更新や経年劣化が見られない為、老朽化対策は講じていない状況にあるが、今後は検証する必要性があると考える。</t>
    <phoneticPr fontId="4"/>
  </si>
  <si>
    <t>全体的に施設の運営開始から間もない状況にある事から健全な経営運営に至ってない処だが、今後も施設利用の向上・維持経費の圧縮に努め、財政強化を図る。</t>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</si>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</sst>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5816320"/>
        <c:axId val="11583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0.31</c:v>
                </c:pt>
                <c:pt idx="3">
                  <c:v>0.1</c:v>
                </c:pt>
                <c:pt idx="4" formatCode="#,##0.00;&quot;△&quot;#,##0.00">
                  <c:v>0</c:v>
                </c:pt>
              </c:numCache>
            </c:numRef>
          </c:val>
          <c:smooth val="0"/>
        </c:ser>
        <c:dLbls>
          <c:showLegendKey val="0"/>
          <c:showVal val="0"/>
          <c:showCatName val="0"/>
          <c:showSerName val="0"/>
          <c:showPercent val="0"/>
          <c:showBubbleSize val="0"/>
        </c:dLbls>
        <c:marker val="1"/>
        <c:smooth val="0"/>
        <c:axId val="115816320"/>
        <c:axId val="115830784"/>
      </c:lineChart>
      <c:dateAx>
        <c:axId val="115816320"/>
        <c:scaling>
          <c:orientation val="minMax"/>
        </c:scaling>
        <c:delete val="1"/>
        <c:axPos val="b"/>
        <c:numFmt formatCode="ge" sourceLinked="1"/>
        <c:majorTickMark val="none"/>
        <c:minorTickMark val="none"/>
        <c:tickLblPos val="none"/>
        <c:crossAx val="115830784"/>
        <c:crosses val="autoZero"/>
        <c:auto val="1"/>
        <c:lblOffset val="100"/>
        <c:baseTimeUnit val="years"/>
      </c:dateAx>
      <c:valAx>
        <c:axId val="11583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81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112.1</c:v>
                </c:pt>
                <c:pt idx="1">
                  <c:v>59.69</c:v>
                </c:pt>
                <c:pt idx="2">
                  <c:v>58.3</c:v>
                </c:pt>
                <c:pt idx="3">
                  <c:v>59.89</c:v>
                </c:pt>
                <c:pt idx="4">
                  <c:v>59.4</c:v>
                </c:pt>
              </c:numCache>
            </c:numRef>
          </c:val>
        </c:ser>
        <c:dLbls>
          <c:showLegendKey val="0"/>
          <c:showVal val="0"/>
          <c:showCatName val="0"/>
          <c:showSerName val="0"/>
          <c:showPercent val="0"/>
          <c:showBubbleSize val="0"/>
        </c:dLbls>
        <c:gapWidth val="150"/>
        <c:axId val="115856896"/>
        <c:axId val="11585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856896"/>
        <c:axId val="115858816"/>
      </c:lineChart>
      <c:dateAx>
        <c:axId val="115856896"/>
        <c:scaling>
          <c:orientation val="minMax"/>
        </c:scaling>
        <c:delete val="1"/>
        <c:axPos val="b"/>
        <c:numFmt formatCode="ge" sourceLinked="1"/>
        <c:majorTickMark val="none"/>
        <c:minorTickMark val="none"/>
        <c:tickLblPos val="none"/>
        <c:crossAx val="115858816"/>
        <c:crosses val="autoZero"/>
        <c:auto val="1"/>
        <c:lblOffset val="100"/>
        <c:baseTimeUnit val="years"/>
      </c:dateAx>
      <c:valAx>
        <c:axId val="11585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290688"/>
        <c:axId val="11629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290688"/>
        <c:axId val="116292608"/>
      </c:lineChart>
      <c:dateAx>
        <c:axId val="116290688"/>
        <c:scaling>
          <c:orientation val="minMax"/>
        </c:scaling>
        <c:delete val="1"/>
        <c:axPos val="b"/>
        <c:numFmt formatCode="ge" sourceLinked="1"/>
        <c:majorTickMark val="none"/>
        <c:minorTickMark val="none"/>
        <c:tickLblPos val="none"/>
        <c:crossAx val="116292608"/>
        <c:crosses val="autoZero"/>
        <c:auto val="1"/>
        <c:lblOffset val="100"/>
        <c:baseTimeUnit val="years"/>
      </c:dateAx>
      <c:valAx>
        <c:axId val="11629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9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711616"/>
        <c:axId val="11771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711616"/>
        <c:axId val="117713536"/>
      </c:lineChart>
      <c:dateAx>
        <c:axId val="117711616"/>
        <c:scaling>
          <c:orientation val="minMax"/>
        </c:scaling>
        <c:delete val="1"/>
        <c:axPos val="b"/>
        <c:numFmt formatCode="ge" sourceLinked="1"/>
        <c:majorTickMark val="none"/>
        <c:minorTickMark val="none"/>
        <c:tickLblPos val="none"/>
        <c:crossAx val="117713536"/>
        <c:crosses val="autoZero"/>
        <c:auto val="1"/>
        <c:lblOffset val="100"/>
        <c:baseTimeUnit val="years"/>
      </c:dateAx>
      <c:valAx>
        <c:axId val="11771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1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752576"/>
        <c:axId val="11775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752576"/>
        <c:axId val="117754496"/>
      </c:lineChart>
      <c:dateAx>
        <c:axId val="117752576"/>
        <c:scaling>
          <c:orientation val="minMax"/>
        </c:scaling>
        <c:delete val="1"/>
        <c:axPos val="b"/>
        <c:numFmt formatCode="ge" sourceLinked="1"/>
        <c:majorTickMark val="none"/>
        <c:minorTickMark val="none"/>
        <c:tickLblPos val="none"/>
        <c:crossAx val="117754496"/>
        <c:crosses val="autoZero"/>
        <c:auto val="1"/>
        <c:lblOffset val="100"/>
        <c:baseTimeUnit val="years"/>
      </c:dateAx>
      <c:valAx>
        <c:axId val="11775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5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349184"/>
        <c:axId val="11635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349184"/>
        <c:axId val="116355456"/>
      </c:lineChart>
      <c:dateAx>
        <c:axId val="116349184"/>
        <c:scaling>
          <c:orientation val="minMax"/>
        </c:scaling>
        <c:delete val="1"/>
        <c:axPos val="b"/>
        <c:numFmt formatCode="ge" sourceLinked="1"/>
        <c:majorTickMark val="none"/>
        <c:minorTickMark val="none"/>
        <c:tickLblPos val="none"/>
        <c:crossAx val="116355456"/>
        <c:crosses val="autoZero"/>
        <c:auto val="1"/>
        <c:lblOffset val="100"/>
        <c:baseTimeUnit val="years"/>
      </c:dateAx>
      <c:valAx>
        <c:axId val="11635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4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4203.68</c:v>
                </c:pt>
                <c:pt idx="1">
                  <c:v>3390.79</c:v>
                </c:pt>
                <c:pt idx="2">
                  <c:v>2391.79</c:v>
                </c:pt>
                <c:pt idx="3">
                  <c:v>1491.79</c:v>
                </c:pt>
                <c:pt idx="4">
                  <c:v>1318.93</c:v>
                </c:pt>
              </c:numCache>
            </c:numRef>
          </c:val>
        </c:ser>
        <c:dLbls>
          <c:showLegendKey val="0"/>
          <c:showVal val="0"/>
          <c:showCatName val="0"/>
          <c:showSerName val="0"/>
          <c:showPercent val="0"/>
          <c:showBubbleSize val="0"/>
        </c:dLbls>
        <c:gapWidth val="150"/>
        <c:axId val="116389760"/>
        <c:axId val="11646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1741.94</c:v>
                </c:pt>
                <c:pt idx="3">
                  <c:v>1451.54</c:v>
                </c:pt>
                <c:pt idx="4">
                  <c:v>1700.42</c:v>
                </c:pt>
              </c:numCache>
            </c:numRef>
          </c:val>
          <c:smooth val="0"/>
        </c:ser>
        <c:dLbls>
          <c:showLegendKey val="0"/>
          <c:showVal val="0"/>
          <c:showCatName val="0"/>
          <c:showSerName val="0"/>
          <c:showPercent val="0"/>
          <c:showBubbleSize val="0"/>
        </c:dLbls>
        <c:marker val="1"/>
        <c:smooth val="0"/>
        <c:axId val="116389760"/>
        <c:axId val="116461568"/>
      </c:lineChart>
      <c:dateAx>
        <c:axId val="116389760"/>
        <c:scaling>
          <c:orientation val="minMax"/>
        </c:scaling>
        <c:delete val="1"/>
        <c:axPos val="b"/>
        <c:numFmt formatCode="ge" sourceLinked="1"/>
        <c:majorTickMark val="none"/>
        <c:minorTickMark val="none"/>
        <c:tickLblPos val="none"/>
        <c:crossAx val="116461568"/>
        <c:crosses val="autoZero"/>
        <c:auto val="1"/>
        <c:lblOffset val="100"/>
        <c:baseTimeUnit val="years"/>
      </c:dateAx>
      <c:valAx>
        <c:axId val="11646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8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16.739999999999998</c:v>
                </c:pt>
                <c:pt idx="1">
                  <c:v>21.33</c:v>
                </c:pt>
                <c:pt idx="2">
                  <c:v>27.44</c:v>
                </c:pt>
                <c:pt idx="3">
                  <c:v>38.32</c:v>
                </c:pt>
                <c:pt idx="4">
                  <c:v>40.97</c:v>
                </c:pt>
              </c:numCache>
            </c:numRef>
          </c:val>
        </c:ser>
        <c:dLbls>
          <c:showLegendKey val="0"/>
          <c:showVal val="0"/>
          <c:showCatName val="0"/>
          <c:showSerName val="0"/>
          <c:showPercent val="0"/>
          <c:showBubbleSize val="0"/>
        </c:dLbls>
        <c:gapWidth val="150"/>
        <c:axId val="116491392"/>
        <c:axId val="11649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33.86</c:v>
                </c:pt>
                <c:pt idx="3">
                  <c:v>33.58</c:v>
                </c:pt>
                <c:pt idx="4">
                  <c:v>34.51</c:v>
                </c:pt>
              </c:numCache>
            </c:numRef>
          </c:val>
          <c:smooth val="0"/>
        </c:ser>
        <c:dLbls>
          <c:showLegendKey val="0"/>
          <c:showVal val="0"/>
          <c:showCatName val="0"/>
          <c:showSerName val="0"/>
          <c:showPercent val="0"/>
          <c:showBubbleSize val="0"/>
        </c:dLbls>
        <c:marker val="1"/>
        <c:smooth val="0"/>
        <c:axId val="116491392"/>
        <c:axId val="116493312"/>
      </c:lineChart>
      <c:dateAx>
        <c:axId val="116491392"/>
        <c:scaling>
          <c:orientation val="minMax"/>
        </c:scaling>
        <c:delete val="1"/>
        <c:axPos val="b"/>
        <c:numFmt formatCode="ge" sourceLinked="1"/>
        <c:majorTickMark val="none"/>
        <c:minorTickMark val="none"/>
        <c:tickLblPos val="none"/>
        <c:crossAx val="116493312"/>
        <c:crosses val="autoZero"/>
        <c:auto val="1"/>
        <c:lblOffset val="100"/>
        <c:baseTimeUnit val="years"/>
      </c:dateAx>
      <c:valAx>
        <c:axId val="11649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9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416.4</c:v>
                </c:pt>
                <c:pt idx="1">
                  <c:v>334.97</c:v>
                </c:pt>
                <c:pt idx="2">
                  <c:v>255.6</c:v>
                </c:pt>
                <c:pt idx="3">
                  <c:v>191.85</c:v>
                </c:pt>
                <c:pt idx="4">
                  <c:v>182.18</c:v>
                </c:pt>
              </c:numCache>
            </c:numRef>
          </c:val>
        </c:ser>
        <c:dLbls>
          <c:showLegendKey val="0"/>
          <c:showVal val="0"/>
          <c:showCatName val="0"/>
          <c:showSerName val="0"/>
          <c:showPercent val="0"/>
          <c:showBubbleSize val="0"/>
        </c:dLbls>
        <c:gapWidth val="150"/>
        <c:axId val="116519296"/>
        <c:axId val="11652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510.15</c:v>
                </c:pt>
                <c:pt idx="3">
                  <c:v>514.39</c:v>
                </c:pt>
                <c:pt idx="4">
                  <c:v>476.11</c:v>
                </c:pt>
              </c:numCache>
            </c:numRef>
          </c:val>
          <c:smooth val="0"/>
        </c:ser>
        <c:dLbls>
          <c:showLegendKey val="0"/>
          <c:showVal val="0"/>
          <c:showCatName val="0"/>
          <c:showSerName val="0"/>
          <c:showPercent val="0"/>
          <c:showBubbleSize val="0"/>
        </c:dLbls>
        <c:marker val="1"/>
        <c:smooth val="0"/>
        <c:axId val="116519296"/>
        <c:axId val="116521216"/>
      </c:lineChart>
      <c:dateAx>
        <c:axId val="116519296"/>
        <c:scaling>
          <c:orientation val="minMax"/>
        </c:scaling>
        <c:delete val="1"/>
        <c:axPos val="b"/>
        <c:numFmt formatCode="ge" sourceLinked="1"/>
        <c:majorTickMark val="none"/>
        <c:minorTickMark val="none"/>
        <c:tickLblPos val="none"/>
        <c:crossAx val="116521216"/>
        <c:crosses val="autoZero"/>
        <c:auto val="1"/>
        <c:lblOffset val="100"/>
        <c:baseTimeUnit val="years"/>
      </c:dateAx>
      <c:valAx>
        <c:axId val="11652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51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14.29</c:v>
                </c:pt>
                <c:pt idx="1">
                  <c:v>15.31</c:v>
                </c:pt>
                <c:pt idx="2">
                  <c:v>27.84</c:v>
                </c:pt>
                <c:pt idx="3">
                  <c:v>29.59</c:v>
                </c:pt>
                <c:pt idx="4">
                  <c:v>32.36</c:v>
                </c:pt>
              </c:numCache>
            </c:numRef>
          </c:val>
        </c:ser>
        <c:dLbls>
          <c:showLegendKey val="0"/>
          <c:showVal val="0"/>
          <c:showCatName val="0"/>
          <c:showSerName val="0"/>
          <c:showPercent val="0"/>
          <c:showBubbleSize val="0"/>
        </c:dLbls>
        <c:gapWidth val="150"/>
        <c:axId val="116549888"/>
        <c:axId val="11656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29.86</c:v>
                </c:pt>
                <c:pt idx="3">
                  <c:v>29.28</c:v>
                </c:pt>
                <c:pt idx="4">
                  <c:v>29.4</c:v>
                </c:pt>
              </c:numCache>
            </c:numRef>
          </c:val>
          <c:smooth val="0"/>
        </c:ser>
        <c:dLbls>
          <c:showLegendKey val="0"/>
          <c:showVal val="0"/>
          <c:showCatName val="0"/>
          <c:showSerName val="0"/>
          <c:showPercent val="0"/>
          <c:showBubbleSize val="0"/>
        </c:dLbls>
        <c:marker val="1"/>
        <c:smooth val="0"/>
        <c:axId val="116549888"/>
        <c:axId val="116564352"/>
      </c:lineChart>
      <c:dateAx>
        <c:axId val="116549888"/>
        <c:scaling>
          <c:orientation val="minMax"/>
        </c:scaling>
        <c:delete val="1"/>
        <c:axPos val="b"/>
        <c:numFmt formatCode="ge" sourceLinked="1"/>
        <c:majorTickMark val="none"/>
        <c:minorTickMark val="none"/>
        <c:tickLblPos val="none"/>
        <c:crossAx val="116564352"/>
        <c:crosses val="autoZero"/>
        <c:auto val="1"/>
        <c:lblOffset val="100"/>
        <c:baseTimeUnit val="years"/>
      </c:dateAx>
      <c:valAx>
        <c:axId val="11656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54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24.4</c:v>
                </c:pt>
                <c:pt idx="1">
                  <c:v>28.03</c:v>
                </c:pt>
                <c:pt idx="2">
                  <c:v>38.78</c:v>
                </c:pt>
                <c:pt idx="3">
                  <c:v>48.84</c:v>
                </c:pt>
                <c:pt idx="4">
                  <c:v>48.88</c:v>
                </c:pt>
              </c:numCache>
            </c:numRef>
          </c:val>
        </c:ser>
        <c:dLbls>
          <c:showLegendKey val="0"/>
          <c:showVal val="0"/>
          <c:showCatName val="0"/>
          <c:showSerName val="0"/>
          <c:showPercent val="0"/>
          <c:showBubbleSize val="0"/>
        </c:dLbls>
        <c:gapWidth val="150"/>
        <c:axId val="117774208"/>
        <c:axId val="11778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65.95</c:v>
                </c:pt>
                <c:pt idx="3">
                  <c:v>66.819999999999993</c:v>
                </c:pt>
                <c:pt idx="4">
                  <c:v>63.77</c:v>
                </c:pt>
              </c:numCache>
            </c:numRef>
          </c:val>
          <c:smooth val="0"/>
        </c:ser>
        <c:dLbls>
          <c:showLegendKey val="0"/>
          <c:showVal val="0"/>
          <c:showCatName val="0"/>
          <c:showSerName val="0"/>
          <c:showPercent val="0"/>
          <c:showBubbleSize val="0"/>
        </c:dLbls>
        <c:marker val="1"/>
        <c:smooth val="0"/>
        <c:axId val="117774208"/>
        <c:axId val="117788672"/>
      </c:lineChart>
      <c:dateAx>
        <c:axId val="117774208"/>
        <c:scaling>
          <c:orientation val="minMax"/>
        </c:scaling>
        <c:delete val="1"/>
        <c:axPos val="b"/>
        <c:numFmt formatCode="ge" sourceLinked="1"/>
        <c:majorTickMark val="none"/>
        <c:minorTickMark val="none"/>
        <c:tickLblPos val="none"/>
        <c:crossAx val="117788672"/>
        <c:crosses val="autoZero"/>
        <c:auto val="1"/>
        <c:lblOffset val="100"/>
        <c:baseTimeUnit val="years"/>
      </c:dateAx>
      <c:valAx>
        <c:axId val="11778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7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沖縄県　八重瀬町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H3</v>
      </c>
      <c r="X8" s="72"/>
      <c r="Y8" s="72"/>
      <c r="Z8" s="72"/>
      <c r="AA8" s="72"/>
      <c r="AB8" s="72"/>
      <c r="AC8" s="72"/>
      <c r="AD8" s="73" t="s">
        <v>125</v>
      </c>
      <c r="AE8" s="73"/>
      <c r="AF8" s="73"/>
      <c r="AG8" s="73"/>
      <c r="AH8" s="73"/>
      <c r="AI8" s="73"/>
      <c r="AJ8" s="73"/>
      <c r="AK8" s="4"/>
      <c r="AL8" s="67">
        <f>データ!S6</f>
        <v>30494</v>
      </c>
      <c r="AM8" s="67"/>
      <c r="AN8" s="67"/>
      <c r="AO8" s="67"/>
      <c r="AP8" s="67"/>
      <c r="AQ8" s="67"/>
      <c r="AR8" s="67"/>
      <c r="AS8" s="67"/>
      <c r="AT8" s="66">
        <f>データ!T6</f>
        <v>26.96</v>
      </c>
      <c r="AU8" s="66"/>
      <c r="AV8" s="66"/>
      <c r="AW8" s="66"/>
      <c r="AX8" s="66"/>
      <c r="AY8" s="66"/>
      <c r="AZ8" s="66"/>
      <c r="BA8" s="66"/>
      <c r="BB8" s="66">
        <f>データ!U6</f>
        <v>1131.08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6.57</v>
      </c>
      <c r="Q10" s="66"/>
      <c r="R10" s="66"/>
      <c r="S10" s="66"/>
      <c r="T10" s="66"/>
      <c r="U10" s="66"/>
      <c r="V10" s="66"/>
      <c r="W10" s="66">
        <f>データ!Q6</f>
        <v>96.3</v>
      </c>
      <c r="X10" s="66"/>
      <c r="Y10" s="66"/>
      <c r="Z10" s="66"/>
      <c r="AA10" s="66"/>
      <c r="AB10" s="66"/>
      <c r="AC10" s="66"/>
      <c r="AD10" s="67">
        <f>データ!R6</f>
        <v>1361</v>
      </c>
      <c r="AE10" s="67"/>
      <c r="AF10" s="67"/>
      <c r="AG10" s="67"/>
      <c r="AH10" s="67"/>
      <c r="AI10" s="67"/>
      <c r="AJ10" s="67"/>
      <c r="AK10" s="2"/>
      <c r="AL10" s="67">
        <f>データ!V6</f>
        <v>2007</v>
      </c>
      <c r="AM10" s="67"/>
      <c r="AN10" s="67"/>
      <c r="AO10" s="67"/>
      <c r="AP10" s="67"/>
      <c r="AQ10" s="67"/>
      <c r="AR10" s="67"/>
      <c r="AS10" s="67"/>
      <c r="AT10" s="66">
        <f>データ!W6</f>
        <v>0.23</v>
      </c>
      <c r="AU10" s="66"/>
      <c r="AV10" s="66"/>
      <c r="AW10" s="66"/>
      <c r="AX10" s="66"/>
      <c r="AY10" s="66"/>
      <c r="AZ10" s="66"/>
      <c r="BA10" s="66"/>
      <c r="BB10" s="66">
        <f>データ!X6</f>
        <v>8726.09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56</v>
      </c>
      <c r="N86" s="26" t="s">
        <v>56</v>
      </c>
      <c r="O86" s="26" t="str">
        <f>データ!EO6</f>
        <v>【0.01】</v>
      </c>
    </row>
  </sheetData>
  <sheetProtection algorithmName="SHA-512" hashValue="X17WZsWRmUcaShKeFTeGIyubVktqkQ5CiCZk71vPQDAfr8Bzxa28ZFeaYSCtPsR7F72I53AupVJY50RfGLgqSw==" saltValue="2HNdvqF4kHA52dGBBXvvN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AX1" workbookViewId="0">
      <selection activeCell="BJ8" sqref="BJ8"/>
    </sheetView>
  </sheetViews>
  <sheetFormatPr defaultColWidth="9"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473626</v>
      </c>
      <c r="D6" s="33">
        <f t="shared" si="3"/>
        <v>47</v>
      </c>
      <c r="E6" s="33">
        <f t="shared" si="3"/>
        <v>17</v>
      </c>
      <c r="F6" s="33">
        <f t="shared" si="3"/>
        <v>6</v>
      </c>
      <c r="G6" s="33">
        <f t="shared" si="3"/>
        <v>0</v>
      </c>
      <c r="H6" s="33" t="str">
        <f t="shared" si="3"/>
        <v>沖縄県　八重瀬町</v>
      </c>
      <c r="I6" s="33" t="str">
        <f t="shared" si="3"/>
        <v>法非適用</v>
      </c>
      <c r="J6" s="33" t="str">
        <f t="shared" si="3"/>
        <v>下水道事業</v>
      </c>
      <c r="K6" s="33" t="str">
        <f t="shared" si="3"/>
        <v>漁業集落排水</v>
      </c>
      <c r="L6" s="33" t="str">
        <f t="shared" si="3"/>
        <v>H3</v>
      </c>
      <c r="M6" s="33">
        <f t="shared" si="3"/>
        <v>0</v>
      </c>
      <c r="N6" s="34" t="str">
        <f t="shared" si="3"/>
        <v>-</v>
      </c>
      <c r="O6" s="34" t="str">
        <f t="shared" si="3"/>
        <v>該当数値なし</v>
      </c>
      <c r="P6" s="34">
        <f t="shared" si="3"/>
        <v>6.57</v>
      </c>
      <c r="Q6" s="34">
        <f t="shared" si="3"/>
        <v>96.3</v>
      </c>
      <c r="R6" s="34">
        <f t="shared" si="3"/>
        <v>1361</v>
      </c>
      <c r="S6" s="34">
        <f t="shared" si="3"/>
        <v>30494</v>
      </c>
      <c r="T6" s="34">
        <f t="shared" si="3"/>
        <v>26.96</v>
      </c>
      <c r="U6" s="34">
        <f t="shared" si="3"/>
        <v>1131.08</v>
      </c>
      <c r="V6" s="34">
        <f t="shared" si="3"/>
        <v>2007</v>
      </c>
      <c r="W6" s="34">
        <f t="shared" si="3"/>
        <v>0.23</v>
      </c>
      <c r="X6" s="34">
        <f t="shared" si="3"/>
        <v>8726.09</v>
      </c>
      <c r="Y6" s="35">
        <f>IF(Y7="",NA(),Y7)</f>
        <v>112.1</v>
      </c>
      <c r="Z6" s="35">
        <f t="shared" ref="Z6:AH6" si="4">IF(Z7="",NA(),Z7)</f>
        <v>59.69</v>
      </c>
      <c r="AA6" s="35">
        <f t="shared" si="4"/>
        <v>58.3</v>
      </c>
      <c r="AB6" s="35">
        <f t="shared" si="4"/>
        <v>59.89</v>
      </c>
      <c r="AC6" s="35">
        <f t="shared" si="4"/>
        <v>59.4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4203.68</v>
      </c>
      <c r="BG6" s="35">
        <f t="shared" ref="BG6:BO6" si="7">IF(BG7="",NA(),BG7)</f>
        <v>3390.79</v>
      </c>
      <c r="BH6" s="35">
        <f t="shared" si="7"/>
        <v>2391.79</v>
      </c>
      <c r="BI6" s="35">
        <f t="shared" si="7"/>
        <v>1491.79</v>
      </c>
      <c r="BJ6" s="35">
        <f t="shared" si="7"/>
        <v>1318.93</v>
      </c>
      <c r="BK6" s="35">
        <f t="shared" si="7"/>
        <v>1665.33</v>
      </c>
      <c r="BL6" s="35">
        <f t="shared" si="7"/>
        <v>1716.47</v>
      </c>
      <c r="BM6" s="35">
        <f t="shared" si="7"/>
        <v>1741.94</v>
      </c>
      <c r="BN6" s="35">
        <f t="shared" si="7"/>
        <v>1451.54</v>
      </c>
      <c r="BO6" s="35">
        <f t="shared" si="7"/>
        <v>1700.42</v>
      </c>
      <c r="BP6" s="34" t="str">
        <f>IF(BP7="","",IF(BP7="-","【-】","【"&amp;SUBSTITUTE(TEXT(BP7,"#,##0.00"),"-","△")&amp;"】"))</f>
        <v>【985.48】</v>
      </c>
      <c r="BQ6" s="35">
        <f>IF(BQ7="",NA(),BQ7)</f>
        <v>16.739999999999998</v>
      </c>
      <c r="BR6" s="35">
        <f t="shared" ref="BR6:BZ6" si="8">IF(BR7="",NA(),BR7)</f>
        <v>21.33</v>
      </c>
      <c r="BS6" s="35">
        <f t="shared" si="8"/>
        <v>27.44</v>
      </c>
      <c r="BT6" s="35">
        <f t="shared" si="8"/>
        <v>38.32</v>
      </c>
      <c r="BU6" s="35">
        <f t="shared" si="8"/>
        <v>40.97</v>
      </c>
      <c r="BV6" s="35">
        <f t="shared" si="8"/>
        <v>37.92</v>
      </c>
      <c r="BW6" s="35">
        <f t="shared" si="8"/>
        <v>35.049999999999997</v>
      </c>
      <c r="BX6" s="35">
        <f t="shared" si="8"/>
        <v>33.86</v>
      </c>
      <c r="BY6" s="35">
        <f t="shared" si="8"/>
        <v>33.58</v>
      </c>
      <c r="BZ6" s="35">
        <f t="shared" si="8"/>
        <v>34.51</v>
      </c>
      <c r="CA6" s="34" t="str">
        <f>IF(CA7="","",IF(CA7="-","【-】","【"&amp;SUBSTITUTE(TEXT(CA7,"#,##0.00"),"-","△")&amp;"】"))</f>
        <v>【45.38】</v>
      </c>
      <c r="CB6" s="35">
        <f>IF(CB7="",NA(),CB7)</f>
        <v>416.4</v>
      </c>
      <c r="CC6" s="35">
        <f t="shared" ref="CC6:CK6" si="9">IF(CC7="",NA(),CC7)</f>
        <v>334.97</v>
      </c>
      <c r="CD6" s="35">
        <f t="shared" si="9"/>
        <v>255.6</v>
      </c>
      <c r="CE6" s="35">
        <f t="shared" si="9"/>
        <v>191.85</v>
      </c>
      <c r="CF6" s="35">
        <f t="shared" si="9"/>
        <v>182.18</v>
      </c>
      <c r="CG6" s="35">
        <f t="shared" si="9"/>
        <v>438.71</v>
      </c>
      <c r="CH6" s="35">
        <f t="shared" si="9"/>
        <v>463.38</v>
      </c>
      <c r="CI6" s="35">
        <f t="shared" si="9"/>
        <v>510.15</v>
      </c>
      <c r="CJ6" s="35">
        <f t="shared" si="9"/>
        <v>514.39</v>
      </c>
      <c r="CK6" s="35">
        <f t="shared" si="9"/>
        <v>476.11</v>
      </c>
      <c r="CL6" s="34" t="str">
        <f>IF(CL7="","",IF(CL7="-","【-】","【"&amp;SUBSTITUTE(TEXT(CL7,"#,##0.00"),"-","△")&amp;"】"))</f>
        <v>【377.04】</v>
      </c>
      <c r="CM6" s="35">
        <f>IF(CM7="",NA(),CM7)</f>
        <v>14.29</v>
      </c>
      <c r="CN6" s="35">
        <f t="shared" ref="CN6:CV6" si="10">IF(CN7="",NA(),CN7)</f>
        <v>15.31</v>
      </c>
      <c r="CO6" s="35">
        <f t="shared" si="10"/>
        <v>27.84</v>
      </c>
      <c r="CP6" s="35">
        <f t="shared" si="10"/>
        <v>29.59</v>
      </c>
      <c r="CQ6" s="35">
        <f t="shared" si="10"/>
        <v>32.36</v>
      </c>
      <c r="CR6" s="35">
        <f t="shared" si="10"/>
        <v>33.81</v>
      </c>
      <c r="CS6" s="35">
        <f t="shared" si="10"/>
        <v>31.37</v>
      </c>
      <c r="CT6" s="35">
        <f t="shared" si="10"/>
        <v>29.86</v>
      </c>
      <c r="CU6" s="35">
        <f t="shared" si="10"/>
        <v>29.28</v>
      </c>
      <c r="CV6" s="35">
        <f t="shared" si="10"/>
        <v>29.4</v>
      </c>
      <c r="CW6" s="34" t="str">
        <f>IF(CW7="","",IF(CW7="-","【-】","【"&amp;SUBSTITUTE(TEXT(CW7,"#,##0.00"),"-","△")&amp;"】"))</f>
        <v>【34.15】</v>
      </c>
      <c r="CX6" s="35">
        <f>IF(CX7="",NA(),CX7)</f>
        <v>24.4</v>
      </c>
      <c r="CY6" s="35">
        <f t="shared" ref="CY6:DG6" si="11">IF(CY7="",NA(),CY7)</f>
        <v>28.03</v>
      </c>
      <c r="CZ6" s="35">
        <f t="shared" si="11"/>
        <v>38.78</v>
      </c>
      <c r="DA6" s="35">
        <f t="shared" si="11"/>
        <v>48.84</v>
      </c>
      <c r="DB6" s="35">
        <f t="shared" si="11"/>
        <v>48.88</v>
      </c>
      <c r="DC6" s="35">
        <f t="shared" si="11"/>
        <v>68.7</v>
      </c>
      <c r="DD6" s="35">
        <f t="shared" si="11"/>
        <v>67.38</v>
      </c>
      <c r="DE6" s="35">
        <f t="shared" si="11"/>
        <v>65.95</v>
      </c>
      <c r="DF6" s="35">
        <f t="shared" si="11"/>
        <v>66.819999999999993</v>
      </c>
      <c r="DG6" s="35">
        <f t="shared" si="11"/>
        <v>63.77</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0.36</v>
      </c>
      <c r="EK6" s="35">
        <f t="shared" si="14"/>
        <v>0.25</v>
      </c>
      <c r="EL6" s="35">
        <f t="shared" si="14"/>
        <v>0.31</v>
      </c>
      <c r="EM6" s="35">
        <f t="shared" si="14"/>
        <v>0.1</v>
      </c>
      <c r="EN6" s="34">
        <f t="shared" si="14"/>
        <v>0</v>
      </c>
      <c r="EO6" s="34" t="str">
        <f>IF(EO7="","",IF(EO7="-","【-】","【"&amp;SUBSTITUTE(TEXT(EO7,"#,##0.00"),"-","△")&amp;"】"))</f>
        <v>【0.01】</v>
      </c>
    </row>
    <row r="7" spans="1:145" s="36" customFormat="1">
      <c r="A7" s="28"/>
      <c r="B7" s="37">
        <v>2016</v>
      </c>
      <c r="C7" s="37">
        <v>473626</v>
      </c>
      <c r="D7" s="37">
        <v>47</v>
      </c>
      <c r="E7" s="37">
        <v>17</v>
      </c>
      <c r="F7" s="37">
        <v>6</v>
      </c>
      <c r="G7" s="37">
        <v>0</v>
      </c>
      <c r="H7" s="37" t="s">
        <v>110</v>
      </c>
      <c r="I7" s="37" t="s">
        <v>111</v>
      </c>
      <c r="J7" s="37" t="s">
        <v>112</v>
      </c>
      <c r="K7" s="37" t="s">
        <v>113</v>
      </c>
      <c r="L7" s="37" t="s">
        <v>114</v>
      </c>
      <c r="M7" s="37"/>
      <c r="N7" s="38" t="s">
        <v>115</v>
      </c>
      <c r="O7" s="38" t="s">
        <v>116</v>
      </c>
      <c r="P7" s="38">
        <v>6.57</v>
      </c>
      <c r="Q7" s="38">
        <v>96.3</v>
      </c>
      <c r="R7" s="38">
        <v>1361</v>
      </c>
      <c r="S7" s="38">
        <v>30494</v>
      </c>
      <c r="T7" s="38">
        <v>26.96</v>
      </c>
      <c r="U7" s="38">
        <v>1131.08</v>
      </c>
      <c r="V7" s="38">
        <v>2007</v>
      </c>
      <c r="W7" s="38">
        <v>0.23</v>
      </c>
      <c r="X7" s="38">
        <v>8726.09</v>
      </c>
      <c r="Y7" s="38">
        <v>112.1</v>
      </c>
      <c r="Z7" s="38">
        <v>59.69</v>
      </c>
      <c r="AA7" s="38">
        <v>58.3</v>
      </c>
      <c r="AB7" s="38">
        <v>59.89</v>
      </c>
      <c r="AC7" s="38">
        <v>59.4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4203.68</v>
      </c>
      <c r="BG7" s="38">
        <v>3390.79</v>
      </c>
      <c r="BH7" s="38">
        <v>2391.79</v>
      </c>
      <c r="BI7" s="38">
        <v>1491.79</v>
      </c>
      <c r="BJ7" s="38">
        <v>1318.93</v>
      </c>
      <c r="BK7" s="38">
        <v>1665.33</v>
      </c>
      <c r="BL7" s="38">
        <v>1716.47</v>
      </c>
      <c r="BM7" s="38">
        <v>1741.94</v>
      </c>
      <c r="BN7" s="38">
        <v>1451.54</v>
      </c>
      <c r="BO7" s="38">
        <v>1700.42</v>
      </c>
      <c r="BP7" s="38">
        <v>985.48</v>
      </c>
      <c r="BQ7" s="38">
        <v>16.739999999999998</v>
      </c>
      <c r="BR7" s="38">
        <v>21.33</v>
      </c>
      <c r="BS7" s="38">
        <v>27.44</v>
      </c>
      <c r="BT7" s="38">
        <v>38.32</v>
      </c>
      <c r="BU7" s="38">
        <v>40.97</v>
      </c>
      <c r="BV7" s="38">
        <v>37.92</v>
      </c>
      <c r="BW7" s="38">
        <v>35.049999999999997</v>
      </c>
      <c r="BX7" s="38">
        <v>33.86</v>
      </c>
      <c r="BY7" s="38">
        <v>33.58</v>
      </c>
      <c r="BZ7" s="38">
        <v>34.51</v>
      </c>
      <c r="CA7" s="38">
        <v>45.38</v>
      </c>
      <c r="CB7" s="38">
        <v>416.4</v>
      </c>
      <c r="CC7" s="38">
        <v>334.97</v>
      </c>
      <c r="CD7" s="38">
        <v>255.6</v>
      </c>
      <c r="CE7" s="38">
        <v>191.85</v>
      </c>
      <c r="CF7" s="38">
        <v>182.18</v>
      </c>
      <c r="CG7" s="38">
        <v>438.71</v>
      </c>
      <c r="CH7" s="38">
        <v>463.38</v>
      </c>
      <c r="CI7" s="38">
        <v>510.15</v>
      </c>
      <c r="CJ7" s="38">
        <v>514.39</v>
      </c>
      <c r="CK7" s="38">
        <v>476.11</v>
      </c>
      <c r="CL7" s="38">
        <v>377.04</v>
      </c>
      <c r="CM7" s="38">
        <v>14.29</v>
      </c>
      <c r="CN7" s="38">
        <v>15.31</v>
      </c>
      <c r="CO7" s="38">
        <v>27.84</v>
      </c>
      <c r="CP7" s="38">
        <v>29.59</v>
      </c>
      <c r="CQ7" s="38">
        <v>32.36</v>
      </c>
      <c r="CR7" s="38">
        <v>33.81</v>
      </c>
      <c r="CS7" s="38">
        <v>31.37</v>
      </c>
      <c r="CT7" s="38">
        <v>29.86</v>
      </c>
      <c r="CU7" s="38">
        <v>29.28</v>
      </c>
      <c r="CV7" s="38">
        <v>29.4</v>
      </c>
      <c r="CW7" s="38">
        <v>34.15</v>
      </c>
      <c r="CX7" s="38">
        <v>24.4</v>
      </c>
      <c r="CY7" s="38">
        <v>28.03</v>
      </c>
      <c r="CZ7" s="38">
        <v>38.78</v>
      </c>
      <c r="DA7" s="38">
        <v>48.84</v>
      </c>
      <c r="DB7" s="38">
        <v>48.88</v>
      </c>
      <c r="DC7" s="38">
        <v>68.7</v>
      </c>
      <c r="DD7" s="38">
        <v>67.38</v>
      </c>
      <c r="DE7" s="38">
        <v>65.95</v>
      </c>
      <c r="DF7" s="38">
        <v>66.819999999999993</v>
      </c>
      <c r="DG7" s="38">
        <v>63.77</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0.36</v>
      </c>
      <c r="EK7" s="38">
        <v>0.25</v>
      </c>
      <c r="EL7" s="38">
        <v>0.31</v>
      </c>
      <c r="EM7" s="38">
        <v>0.1</v>
      </c>
      <c r="EN7" s="38">
        <v>0</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2017-12-25T02:37:04Z</dcterms:created>
  <dcterms:modified xsi:type="dcterms:W3CDTF">2018-02-21T07:34:40Z</dcterms:modified>
</cp:coreProperties>
</file>