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defaultThemeVersion="124226"/>
  <mc:AlternateContent xmlns:mc="http://schemas.openxmlformats.org/markup-compatibility/2006">
    <mc:Choice Requires="x15">
      <x15ac:absPath xmlns:x15ac="http://schemas.microsoft.com/office/spreadsheetml/2010/11/ac" url="E:\00_更新データ\⑦財 政\09_公営企業関係\公営企業に係る「経営比較分析表」の分析等について\29年度決算\"/>
    </mc:Choice>
  </mc:AlternateContent>
  <workbookProtection workbookPassword="B319" lockStructure="1"/>
  <bookViews>
    <workbookView xWindow="0" yWindow="0" windowWidth="19200" windowHeight="7530"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<sst xmlns="http://schemas.openxmlformats.org/spreadsheetml/2006/main" count="240" uniqueCount="125">
  <si>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</si>
  <si>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</si>
  <si>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</si>
  <si>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</si>
  <si>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</si>
  <si>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</si>
  <si>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</si>
  <si>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</si>
  <si>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</si>
  <si>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</si>
  <si>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</si>
  <si>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</si>
  <si>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</si>
  <si>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</si>
  <si>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</si>
  <si>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</si>
  <si>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</si>
  <si>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</si>
  <si>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</si>
  <si>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</si>
  <si>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</si>
  <si>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</si>
  <si>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</si>
  <si>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</si>
  <si>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</si>
  <si>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</si>
  <si>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</si>
  <si>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</si>
  <si>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</si>
  <si>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</si>
  <si>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</si>
  <si>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</si>
  <si>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</si>
  <si>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</si>
  <si>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</si>
  <si>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</si>
  <si>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</si>
  <si>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</si>
  <si>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</si>
  <si>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</si>
  <si>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</si>
  <si>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</si>
  <si>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</si>
  <si>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</si>
  <si>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</si>
  <si>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</si>
  <si>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</si>
  <si>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</si>
  <si>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</si>
  <si>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</si>
  <si>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</si>
  <si>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</si>
  <si>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</si>
  <si>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</si>
  <si>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</si>
  <si>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</si>
  <si>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</si>
  <si>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</si>
  <si>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</si>
  <si>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</si>
  <si>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</si>
  <si>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</si>
  <si>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</si>
  <si>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</si>
  <si>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</si>
  <si>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</si>
  <si>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</si>
  <si>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</si>
  <si>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</si>
  <si>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</si>
  <si>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</si>
  <si>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</si>
  <si>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</si>
  <si>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</si>
  <si>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</si>
  <si>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</si>
  <si>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</si>
  <si>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</si>
  <si>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</si>
  <si>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</si>
  <si>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</si>
  <si>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</si>
  <si>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</si>
  <si>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</si>
  <si>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</si>
  <si>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</si>
  <si>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</si>
  <si>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</si>
  <si>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</si>
  <si>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</si>
  <si>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</si>
  <si>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</si>
  <si>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</si>
  <si>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</si>
  <si>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</si>
  <si>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</si>
  <si>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</si>
  <si>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</si>
  <si>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</si>
  <si>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</si>
  <si>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</si>
  <si>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</si>
  <si>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</si>
  <si>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</si>
  <si>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</si>
  <si>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</si>
  <si>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</si>
  <si>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</si>
  <si>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</si>
  <si>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伊平屋村</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</si>
  <si>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</si>
  <si>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</si>
  <si>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</si>
  <si>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</si>
  <si>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</si>
  <si>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</si>
  <si>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</si>
  <si>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</si>
  <si>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</si>
  <si>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</si>
  <si>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</si>
  <si>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①収益的収支率
　施設の改修事業を実施しており、今後は機器にかかっていた修繕費、機器の更新、修繕による動力費の低減が見込める。
④企業債残高対事業規模比率
　平成26年度より施設機能強化事業を実施しており、今後地方債の償還により増加が見込まれる。
⑤経費回収率
　類似団体平均値を下回っているが、現在実施している機能強化、改修事業が完了すると維持管理費の低減が見込める。
⑥汚水処理原価
　類似団体平均を下回っているが、①を鑑みると今後、修繕費や動力の低減が見込めるものの、地方債償還額の増加による高騰を防ぐためにも汚水処理費の低減を図る必要がある。
⑦施設利用率
　全施設整備が完了し、概ね類似団体施設平均と同値を維持しており、現在、機能強化事業を実施している施設の完了で機器等の更新ができ、処理、施設規模ともに適切であると判断できる。
⑧水洗化率
　施設整備は完了しており、類似団体平均値を上回っていることから良好だと判断される。</t>
    <rPh sb="27" eb="29">
      <t>キキ</t>
    </rPh>
    <rPh sb="40" eb="42">
      <t>キキ</t>
    </rPh>
    <rPh sb="43" eb="45">
      <t>コウシン</t>
    </rPh>
    <rPh sb="46" eb="48">
      <t>シュウゼン</t>
    </rPh>
    <rPh sb="51" eb="54">
      <t>ドウリョクヒ</t>
    </rPh>
    <rPh sb="109" eb="111">
      <t>ショウカン</t>
    </rPh>
    <rPh sb="114" eb="116">
      <t>ゾウカ</t>
    </rPh>
    <rPh sb="117" eb="119">
      <t>ミコ</t>
    </rPh>
    <rPh sb="148" eb="150">
      <t>ゲンザイ</t>
    </rPh>
    <rPh sb="150" eb="152">
      <t>ジッシ</t>
    </rPh>
    <rPh sb="156" eb="158">
      <t>キノウ</t>
    </rPh>
    <rPh sb="158" eb="160">
      <t>キョウカ</t>
    </rPh>
    <rPh sb="161" eb="163">
      <t>カイシュウ</t>
    </rPh>
    <rPh sb="163" eb="165">
      <t>ジギョウ</t>
    </rPh>
    <rPh sb="166" eb="168">
      <t>カンリョウ</t>
    </rPh>
    <rPh sb="180" eb="182">
      <t>ミコ</t>
    </rPh>
    <rPh sb="216" eb="218">
      <t>コンゴ</t>
    </rPh>
    <rPh sb="219" eb="222">
      <t>シュウゼンヒ</t>
    </rPh>
    <rPh sb="223" eb="225">
      <t>ドウリョク</t>
    </rPh>
    <rPh sb="226" eb="228">
      <t>テイゲン</t>
    </rPh>
    <rPh sb="229" eb="231">
      <t>ミコ</t>
    </rPh>
    <rPh sb="237" eb="240">
      <t>チホウサイ</t>
    </rPh>
    <rPh sb="240" eb="243">
      <t>ショウカンガク</t>
    </rPh>
    <rPh sb="244" eb="246">
      <t>ゾウカ</t>
    </rPh>
    <rPh sb="315" eb="317">
      <t>ゲンザイ</t>
    </rPh>
    <rPh sb="318" eb="320">
      <t>キノウ</t>
    </rPh>
    <rPh sb="320" eb="322">
      <t>キョウカ</t>
    </rPh>
    <rPh sb="322" eb="324">
      <t>ジギョウ</t>
    </rPh>
    <rPh sb="325" eb="327">
      <t>ジッシ</t>
    </rPh>
    <rPh sb="331" eb="333">
      <t>シセツ</t>
    </rPh>
    <rPh sb="334" eb="336">
      <t>カンリョウ</t>
    </rPh>
    <rPh sb="337" eb="339">
      <t>キキ</t>
    </rPh>
    <rPh sb="339" eb="340">
      <t>トウ</t>
    </rPh>
    <rPh sb="341" eb="343">
      <t>コウシン</t>
    </rPh>
    <rPh sb="347" eb="349">
      <t>ショリ</t>
    </rPh>
    <rPh sb="350" eb="352">
      <t>シセツ</t>
    </rPh>
    <rPh sb="352" eb="354">
      <t>キボ</t>
    </rPh>
    <rPh sb="357" eb="359">
      <t>テキセツ</t>
    </rPh>
    <rPh sb="377" eb="379">
      <t>シセツ</t>
    </rPh>
    <rPh sb="379" eb="381">
      <t>セイビ</t>
    </rPh>
    <rPh sb="382" eb="384">
      <t>カンリョウ</t>
    </rPh>
    <phoneticPr fontId="7"/>
  </si>
  <si>
    <t>　管路の維持管理のため管路内の清掃を実施しており、今後も管渠機能維持を図って行く必要がある。</t>
    <rPh sb="11" eb="13">
      <t>カンロ</t>
    </rPh>
    <rPh sb="13" eb="14">
      <t>ナイ</t>
    </rPh>
    <rPh sb="25" eb="27">
      <t>コンゴ</t>
    </rPh>
    <phoneticPr fontId="4"/>
  </si>
  <si>
    <t>　全域において接続されている。
　老朽化施設の機能強化事業も30年度で終了予定であり、施設機器の過負荷の解消ができ、維持管理費の低減が見込めるが、事業実施に伴う地方債の増加もあることから、運営費を鑑み適切な料金設定を検討する必要がある。
　また、料金高騰を防ぐためにも処理費の低減に努めていく。</t>
    <rPh sb="32" eb="34">
      <t>ネンド</t>
    </rPh>
    <rPh sb="35" eb="37">
      <t>シュウリョウ</t>
    </rPh>
    <rPh sb="37" eb="39">
      <t>ヨテイ</t>
    </rPh>
    <rPh sb="45" eb="47">
      <t>キキ</t>
    </rPh>
    <rPh sb="48" eb="51">
      <t>カフカ</t>
    </rPh>
    <rPh sb="52" eb="54">
      <t>カイショウ</t>
    </rPh>
    <rPh sb="67" eb="69">
      <t>ミコ</t>
    </rPh>
    <rPh sb="73" eb="75">
      <t>ジギョウ</t>
    </rPh>
    <rPh sb="75" eb="77">
      <t>ジッシ</t>
    </rPh>
    <rPh sb="78" eb="79">
      <t>トモナ</t>
    </rPh>
    <phoneticPr fontId="4"/>
  </si>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</sst>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03-4F4D-8B6B-D95B2479C17B}"/>
            </c:ext>
          </c:extLst>
        </c:ser>
        <c:dLbls>
          <c:showLegendKey val="0"/>
          <c:showVal val="0"/>
          <c:showCatName val="0"/>
          <c:showSerName val="0"/>
          <c:showPercent val="0"/>
          <c:showBubbleSize val="0"/>
        </c:dLbls>
        <c:gapWidth val="150"/>
        <c:axId val="230701432"/>
        <c:axId val="2307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C803-4F4D-8B6B-D95B2479C17B}"/>
            </c:ext>
          </c:extLst>
        </c:ser>
        <c:dLbls>
          <c:showLegendKey val="0"/>
          <c:showVal val="0"/>
          <c:showCatName val="0"/>
          <c:showSerName val="0"/>
          <c:showPercent val="0"/>
          <c:showBubbleSize val="0"/>
        </c:dLbls>
        <c:marker val="1"/>
        <c:smooth val="0"/>
        <c:axId val="230701432"/>
        <c:axId val="230701824"/>
      </c:lineChart>
      <c:dateAx>
        <c:axId val="230701432"/>
        <c:scaling>
          <c:orientation val="minMax"/>
        </c:scaling>
        <c:delete val="1"/>
        <c:axPos val="b"/>
        <c:numFmt formatCode="ge" sourceLinked="1"/>
        <c:majorTickMark val="none"/>
        <c:minorTickMark val="none"/>
        <c:tickLblPos val="none"/>
        <c:crossAx val="230701824"/>
        <c:crosses val="autoZero"/>
        <c:auto val="1"/>
        <c:lblOffset val="100"/>
        <c:baseTimeUnit val="years"/>
      </c:dateAx>
      <c:valAx>
        <c:axId val="2307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70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51.2</c:v>
                </c:pt>
                <c:pt idx="1">
                  <c:v>51.2</c:v>
                </c:pt>
                <c:pt idx="2">
                  <c:v>50.09</c:v>
                </c:pt>
                <c:pt idx="3">
                  <c:v>51.01</c:v>
                </c:pt>
                <c:pt idx="4">
                  <c:v>50.64</c:v>
                </c:pt>
              </c:numCache>
            </c:numRef>
          </c:val>
          <c:extLst>
            <c:ext xmlns:c16="http://schemas.microsoft.com/office/drawing/2014/chart" uri="{C3380CC4-5D6E-409C-BE32-E72D297353CC}">
              <c16:uniqueId val="{00000000-15A8-4006-9CC8-499681B990F3}"/>
            </c:ext>
          </c:extLst>
        </c:ser>
        <c:dLbls>
          <c:showLegendKey val="0"/>
          <c:showVal val="0"/>
          <c:showCatName val="0"/>
          <c:showSerName val="0"/>
          <c:showPercent val="0"/>
          <c:showBubbleSize val="0"/>
        </c:dLbls>
        <c:gapWidth val="150"/>
        <c:axId val="229561408"/>
        <c:axId val="229561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15A8-4006-9CC8-499681B990F3}"/>
            </c:ext>
          </c:extLst>
        </c:ser>
        <c:dLbls>
          <c:showLegendKey val="0"/>
          <c:showVal val="0"/>
          <c:showCatName val="0"/>
          <c:showSerName val="0"/>
          <c:showPercent val="0"/>
          <c:showBubbleSize val="0"/>
        </c:dLbls>
        <c:marker val="1"/>
        <c:smooth val="0"/>
        <c:axId val="229561408"/>
        <c:axId val="229561800"/>
      </c:lineChart>
      <c:dateAx>
        <c:axId val="229561408"/>
        <c:scaling>
          <c:orientation val="minMax"/>
        </c:scaling>
        <c:delete val="1"/>
        <c:axPos val="b"/>
        <c:numFmt formatCode="ge" sourceLinked="1"/>
        <c:majorTickMark val="none"/>
        <c:minorTickMark val="none"/>
        <c:tickLblPos val="none"/>
        <c:crossAx val="229561800"/>
        <c:crosses val="autoZero"/>
        <c:auto val="1"/>
        <c:lblOffset val="100"/>
        <c:baseTimeUnit val="years"/>
      </c:dateAx>
      <c:valAx>
        <c:axId val="229561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6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93.28</c:v>
                </c:pt>
                <c:pt idx="1">
                  <c:v>95.02</c:v>
                </c:pt>
                <c:pt idx="2">
                  <c:v>95.69</c:v>
                </c:pt>
                <c:pt idx="3">
                  <c:v>98</c:v>
                </c:pt>
                <c:pt idx="4">
                  <c:v>95.51</c:v>
                </c:pt>
              </c:numCache>
            </c:numRef>
          </c:val>
          <c:extLst>
            <c:ext xmlns:c16="http://schemas.microsoft.com/office/drawing/2014/chart" uri="{C3380CC4-5D6E-409C-BE32-E72D297353CC}">
              <c16:uniqueId val="{00000000-92A8-4142-AE5B-09753CF74A18}"/>
            </c:ext>
          </c:extLst>
        </c:ser>
        <c:dLbls>
          <c:showLegendKey val="0"/>
          <c:showVal val="0"/>
          <c:showCatName val="0"/>
          <c:showSerName val="0"/>
          <c:showPercent val="0"/>
          <c:showBubbleSize val="0"/>
        </c:dLbls>
        <c:gapWidth val="150"/>
        <c:axId val="229562976"/>
        <c:axId val="229563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92A8-4142-AE5B-09753CF74A18}"/>
            </c:ext>
          </c:extLst>
        </c:ser>
        <c:dLbls>
          <c:showLegendKey val="0"/>
          <c:showVal val="0"/>
          <c:showCatName val="0"/>
          <c:showSerName val="0"/>
          <c:showPercent val="0"/>
          <c:showBubbleSize val="0"/>
        </c:dLbls>
        <c:marker val="1"/>
        <c:smooth val="0"/>
        <c:axId val="229562976"/>
        <c:axId val="229563368"/>
      </c:lineChart>
      <c:dateAx>
        <c:axId val="229562976"/>
        <c:scaling>
          <c:orientation val="minMax"/>
        </c:scaling>
        <c:delete val="1"/>
        <c:axPos val="b"/>
        <c:numFmt formatCode="ge" sourceLinked="1"/>
        <c:majorTickMark val="none"/>
        <c:minorTickMark val="none"/>
        <c:tickLblPos val="none"/>
        <c:crossAx val="229563368"/>
        <c:crosses val="autoZero"/>
        <c:auto val="1"/>
        <c:lblOffset val="100"/>
        <c:baseTimeUnit val="years"/>
      </c:dateAx>
      <c:valAx>
        <c:axId val="22956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5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60.83</c:v>
                </c:pt>
                <c:pt idx="1">
                  <c:v>62.47</c:v>
                </c:pt>
                <c:pt idx="2">
                  <c:v>59.35</c:v>
                </c:pt>
                <c:pt idx="3">
                  <c:v>70.489999999999995</c:v>
                </c:pt>
                <c:pt idx="4">
                  <c:v>65.61</c:v>
                </c:pt>
              </c:numCache>
            </c:numRef>
          </c:val>
          <c:extLst>
            <c:ext xmlns:c16="http://schemas.microsoft.com/office/drawing/2014/chart" uri="{C3380CC4-5D6E-409C-BE32-E72D297353CC}">
              <c16:uniqueId val="{00000000-55B1-4897-AB8C-2E850297E144}"/>
            </c:ext>
          </c:extLst>
        </c:ser>
        <c:dLbls>
          <c:showLegendKey val="0"/>
          <c:showVal val="0"/>
          <c:showCatName val="0"/>
          <c:showSerName val="0"/>
          <c:showPercent val="0"/>
          <c:showBubbleSize val="0"/>
        </c:dLbls>
        <c:gapWidth val="150"/>
        <c:axId val="228414320"/>
        <c:axId val="228414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B1-4897-AB8C-2E850297E144}"/>
            </c:ext>
          </c:extLst>
        </c:ser>
        <c:dLbls>
          <c:showLegendKey val="0"/>
          <c:showVal val="0"/>
          <c:showCatName val="0"/>
          <c:showSerName val="0"/>
          <c:showPercent val="0"/>
          <c:showBubbleSize val="0"/>
        </c:dLbls>
        <c:marker val="1"/>
        <c:smooth val="0"/>
        <c:axId val="228414320"/>
        <c:axId val="228414712"/>
      </c:lineChart>
      <c:dateAx>
        <c:axId val="228414320"/>
        <c:scaling>
          <c:orientation val="minMax"/>
        </c:scaling>
        <c:delete val="1"/>
        <c:axPos val="b"/>
        <c:numFmt formatCode="ge" sourceLinked="1"/>
        <c:majorTickMark val="none"/>
        <c:minorTickMark val="none"/>
        <c:tickLblPos val="none"/>
        <c:crossAx val="228414712"/>
        <c:crosses val="autoZero"/>
        <c:auto val="1"/>
        <c:lblOffset val="100"/>
        <c:baseTimeUnit val="years"/>
      </c:dateAx>
      <c:valAx>
        <c:axId val="22841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1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DA-44E7-9607-F7EB03C1125A}"/>
            </c:ext>
          </c:extLst>
        </c:ser>
        <c:dLbls>
          <c:showLegendKey val="0"/>
          <c:showVal val="0"/>
          <c:showCatName val="0"/>
          <c:showSerName val="0"/>
          <c:showPercent val="0"/>
          <c:showBubbleSize val="0"/>
        </c:dLbls>
        <c:gapWidth val="150"/>
        <c:axId val="228415888"/>
        <c:axId val="22841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DA-44E7-9607-F7EB03C1125A}"/>
            </c:ext>
          </c:extLst>
        </c:ser>
        <c:dLbls>
          <c:showLegendKey val="0"/>
          <c:showVal val="0"/>
          <c:showCatName val="0"/>
          <c:showSerName val="0"/>
          <c:showPercent val="0"/>
          <c:showBubbleSize val="0"/>
        </c:dLbls>
        <c:marker val="1"/>
        <c:smooth val="0"/>
        <c:axId val="228415888"/>
        <c:axId val="228416280"/>
      </c:lineChart>
      <c:dateAx>
        <c:axId val="228415888"/>
        <c:scaling>
          <c:orientation val="minMax"/>
        </c:scaling>
        <c:delete val="1"/>
        <c:axPos val="b"/>
        <c:numFmt formatCode="ge" sourceLinked="1"/>
        <c:majorTickMark val="none"/>
        <c:minorTickMark val="none"/>
        <c:tickLblPos val="none"/>
        <c:crossAx val="228416280"/>
        <c:crosses val="autoZero"/>
        <c:auto val="1"/>
        <c:lblOffset val="100"/>
        <c:baseTimeUnit val="years"/>
      </c:dateAx>
      <c:valAx>
        <c:axId val="22841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1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7-4AA2-8E31-C18C8CB5A34C}"/>
            </c:ext>
          </c:extLst>
        </c:ser>
        <c:dLbls>
          <c:showLegendKey val="0"/>
          <c:showVal val="0"/>
          <c:showCatName val="0"/>
          <c:showSerName val="0"/>
          <c:showPercent val="0"/>
          <c:showBubbleSize val="0"/>
        </c:dLbls>
        <c:gapWidth val="150"/>
        <c:axId val="228417456"/>
        <c:axId val="22935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7-4AA2-8E31-C18C8CB5A34C}"/>
            </c:ext>
          </c:extLst>
        </c:ser>
        <c:dLbls>
          <c:showLegendKey val="0"/>
          <c:showVal val="0"/>
          <c:showCatName val="0"/>
          <c:showSerName val="0"/>
          <c:showPercent val="0"/>
          <c:showBubbleSize val="0"/>
        </c:dLbls>
        <c:marker val="1"/>
        <c:smooth val="0"/>
        <c:axId val="228417456"/>
        <c:axId val="229355432"/>
      </c:lineChart>
      <c:dateAx>
        <c:axId val="228417456"/>
        <c:scaling>
          <c:orientation val="minMax"/>
        </c:scaling>
        <c:delete val="1"/>
        <c:axPos val="b"/>
        <c:numFmt formatCode="ge" sourceLinked="1"/>
        <c:majorTickMark val="none"/>
        <c:minorTickMark val="none"/>
        <c:tickLblPos val="none"/>
        <c:crossAx val="229355432"/>
        <c:crosses val="autoZero"/>
        <c:auto val="1"/>
        <c:lblOffset val="100"/>
        <c:baseTimeUnit val="years"/>
      </c:dateAx>
      <c:valAx>
        <c:axId val="22935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41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1D-49D4-B009-F924CE199E10}"/>
            </c:ext>
          </c:extLst>
        </c:ser>
        <c:dLbls>
          <c:showLegendKey val="0"/>
          <c:showVal val="0"/>
          <c:showCatName val="0"/>
          <c:showSerName val="0"/>
          <c:showPercent val="0"/>
          <c:showBubbleSize val="0"/>
        </c:dLbls>
        <c:gapWidth val="150"/>
        <c:axId val="229356608"/>
        <c:axId val="229357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1D-49D4-B009-F924CE199E10}"/>
            </c:ext>
          </c:extLst>
        </c:ser>
        <c:dLbls>
          <c:showLegendKey val="0"/>
          <c:showVal val="0"/>
          <c:showCatName val="0"/>
          <c:showSerName val="0"/>
          <c:showPercent val="0"/>
          <c:showBubbleSize val="0"/>
        </c:dLbls>
        <c:marker val="1"/>
        <c:smooth val="0"/>
        <c:axId val="229356608"/>
        <c:axId val="229357000"/>
      </c:lineChart>
      <c:dateAx>
        <c:axId val="229356608"/>
        <c:scaling>
          <c:orientation val="minMax"/>
        </c:scaling>
        <c:delete val="1"/>
        <c:axPos val="b"/>
        <c:numFmt formatCode="ge" sourceLinked="1"/>
        <c:majorTickMark val="none"/>
        <c:minorTickMark val="none"/>
        <c:tickLblPos val="none"/>
        <c:crossAx val="229357000"/>
        <c:crosses val="autoZero"/>
        <c:auto val="1"/>
        <c:lblOffset val="100"/>
        <c:baseTimeUnit val="years"/>
      </c:dateAx>
      <c:valAx>
        <c:axId val="229357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5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74-46C7-BC0F-4CBBDD284E3A}"/>
            </c:ext>
          </c:extLst>
        </c:ser>
        <c:dLbls>
          <c:showLegendKey val="0"/>
          <c:showVal val="0"/>
          <c:showCatName val="0"/>
          <c:showSerName val="0"/>
          <c:showPercent val="0"/>
          <c:showBubbleSize val="0"/>
        </c:dLbls>
        <c:gapWidth val="150"/>
        <c:axId val="229358176"/>
        <c:axId val="229358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74-46C7-BC0F-4CBBDD284E3A}"/>
            </c:ext>
          </c:extLst>
        </c:ser>
        <c:dLbls>
          <c:showLegendKey val="0"/>
          <c:showVal val="0"/>
          <c:showCatName val="0"/>
          <c:showSerName val="0"/>
          <c:showPercent val="0"/>
          <c:showBubbleSize val="0"/>
        </c:dLbls>
        <c:marker val="1"/>
        <c:smooth val="0"/>
        <c:axId val="229358176"/>
        <c:axId val="229358568"/>
      </c:lineChart>
      <c:dateAx>
        <c:axId val="229358176"/>
        <c:scaling>
          <c:orientation val="minMax"/>
        </c:scaling>
        <c:delete val="1"/>
        <c:axPos val="b"/>
        <c:numFmt formatCode="ge" sourceLinked="1"/>
        <c:majorTickMark val="none"/>
        <c:minorTickMark val="none"/>
        <c:tickLblPos val="none"/>
        <c:crossAx val="229358568"/>
        <c:crosses val="autoZero"/>
        <c:auto val="1"/>
        <c:lblOffset val="100"/>
        <c:baseTimeUnit val="years"/>
      </c:dateAx>
      <c:valAx>
        <c:axId val="229358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5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498.06</c:v>
                </c:pt>
                <c:pt idx="4" formatCode="#,##0.00;&quot;△&quot;#,##0.00;&quot;-&quot;">
                  <c:v>503.34</c:v>
                </c:pt>
              </c:numCache>
            </c:numRef>
          </c:val>
          <c:extLst>
            <c:ext xmlns:c16="http://schemas.microsoft.com/office/drawing/2014/chart" uri="{C3380CC4-5D6E-409C-BE32-E72D297353CC}">
              <c16:uniqueId val="{00000000-7176-46BA-AFD3-22C92C6A4E35}"/>
            </c:ext>
          </c:extLst>
        </c:ser>
        <c:dLbls>
          <c:showLegendKey val="0"/>
          <c:showVal val="0"/>
          <c:showCatName val="0"/>
          <c:showSerName val="0"/>
          <c:showPercent val="0"/>
          <c:showBubbleSize val="0"/>
        </c:dLbls>
        <c:gapWidth val="150"/>
        <c:axId val="229392688"/>
        <c:axId val="229393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7176-46BA-AFD3-22C92C6A4E35}"/>
            </c:ext>
          </c:extLst>
        </c:ser>
        <c:dLbls>
          <c:showLegendKey val="0"/>
          <c:showVal val="0"/>
          <c:showCatName val="0"/>
          <c:showSerName val="0"/>
          <c:showPercent val="0"/>
          <c:showBubbleSize val="0"/>
        </c:dLbls>
        <c:marker val="1"/>
        <c:smooth val="0"/>
        <c:axId val="229392688"/>
        <c:axId val="229393080"/>
      </c:lineChart>
      <c:dateAx>
        <c:axId val="229392688"/>
        <c:scaling>
          <c:orientation val="minMax"/>
        </c:scaling>
        <c:delete val="1"/>
        <c:axPos val="b"/>
        <c:numFmt formatCode="ge" sourceLinked="1"/>
        <c:majorTickMark val="none"/>
        <c:minorTickMark val="none"/>
        <c:tickLblPos val="none"/>
        <c:crossAx val="229393080"/>
        <c:crosses val="autoZero"/>
        <c:auto val="1"/>
        <c:lblOffset val="100"/>
        <c:baseTimeUnit val="years"/>
      </c:dateAx>
      <c:valAx>
        <c:axId val="22939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9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46.32</c:v>
                </c:pt>
                <c:pt idx="1">
                  <c:v>48</c:v>
                </c:pt>
                <c:pt idx="2">
                  <c:v>42.72</c:v>
                </c:pt>
                <c:pt idx="3">
                  <c:v>44.27</c:v>
                </c:pt>
                <c:pt idx="4">
                  <c:v>46.34</c:v>
                </c:pt>
              </c:numCache>
            </c:numRef>
          </c:val>
          <c:extLst>
            <c:ext xmlns:c16="http://schemas.microsoft.com/office/drawing/2014/chart" uri="{C3380CC4-5D6E-409C-BE32-E72D297353CC}">
              <c16:uniqueId val="{00000000-39C0-4AB3-8967-F8053110B0A2}"/>
            </c:ext>
          </c:extLst>
        </c:ser>
        <c:dLbls>
          <c:showLegendKey val="0"/>
          <c:showVal val="0"/>
          <c:showCatName val="0"/>
          <c:showSerName val="0"/>
          <c:showPercent val="0"/>
          <c:showBubbleSize val="0"/>
        </c:dLbls>
        <c:gapWidth val="150"/>
        <c:axId val="229394256"/>
        <c:axId val="22939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39C0-4AB3-8967-F8053110B0A2}"/>
            </c:ext>
          </c:extLst>
        </c:ser>
        <c:dLbls>
          <c:showLegendKey val="0"/>
          <c:showVal val="0"/>
          <c:showCatName val="0"/>
          <c:showSerName val="0"/>
          <c:showPercent val="0"/>
          <c:showBubbleSize val="0"/>
        </c:dLbls>
        <c:marker val="1"/>
        <c:smooth val="0"/>
        <c:axId val="229394256"/>
        <c:axId val="229394648"/>
      </c:lineChart>
      <c:dateAx>
        <c:axId val="229394256"/>
        <c:scaling>
          <c:orientation val="minMax"/>
        </c:scaling>
        <c:delete val="1"/>
        <c:axPos val="b"/>
        <c:numFmt formatCode="ge" sourceLinked="1"/>
        <c:majorTickMark val="none"/>
        <c:minorTickMark val="none"/>
        <c:tickLblPos val="none"/>
        <c:crossAx val="229394648"/>
        <c:crosses val="autoZero"/>
        <c:auto val="1"/>
        <c:lblOffset val="100"/>
        <c:baseTimeUnit val="years"/>
      </c:dateAx>
      <c:valAx>
        <c:axId val="22939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9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259.77</c:v>
                </c:pt>
                <c:pt idx="1">
                  <c:v>249.7</c:v>
                </c:pt>
                <c:pt idx="2">
                  <c:v>286.57</c:v>
                </c:pt>
                <c:pt idx="3">
                  <c:v>274.04000000000002</c:v>
                </c:pt>
                <c:pt idx="4">
                  <c:v>264.89999999999998</c:v>
                </c:pt>
              </c:numCache>
            </c:numRef>
          </c:val>
          <c:extLst>
            <c:ext xmlns:c16="http://schemas.microsoft.com/office/drawing/2014/chart" uri="{C3380CC4-5D6E-409C-BE32-E72D297353CC}">
              <c16:uniqueId val="{00000000-097D-4D8B-BAC2-78F9941A3455}"/>
            </c:ext>
          </c:extLst>
        </c:ser>
        <c:dLbls>
          <c:showLegendKey val="0"/>
          <c:showVal val="0"/>
          <c:showCatName val="0"/>
          <c:showSerName val="0"/>
          <c:showPercent val="0"/>
          <c:showBubbleSize val="0"/>
        </c:dLbls>
        <c:gapWidth val="150"/>
        <c:axId val="229395824"/>
        <c:axId val="22956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097D-4D8B-BAC2-78F9941A3455}"/>
            </c:ext>
          </c:extLst>
        </c:ser>
        <c:dLbls>
          <c:showLegendKey val="0"/>
          <c:showVal val="0"/>
          <c:showCatName val="0"/>
          <c:showSerName val="0"/>
          <c:showPercent val="0"/>
          <c:showBubbleSize val="0"/>
        </c:dLbls>
        <c:marker val="1"/>
        <c:smooth val="0"/>
        <c:axId val="229395824"/>
        <c:axId val="229560232"/>
      </c:lineChart>
      <c:dateAx>
        <c:axId val="229395824"/>
        <c:scaling>
          <c:orientation val="minMax"/>
        </c:scaling>
        <c:delete val="1"/>
        <c:axPos val="b"/>
        <c:numFmt formatCode="ge" sourceLinked="1"/>
        <c:majorTickMark val="none"/>
        <c:minorTickMark val="none"/>
        <c:tickLblPos val="none"/>
        <c:crossAx val="229560232"/>
        <c:crosses val="autoZero"/>
        <c:auto val="1"/>
        <c:lblOffset val="100"/>
        <c:baseTimeUnit val="years"/>
      </c:dateAx>
      <c:valAx>
        <c:axId val="22956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39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election activeCell="AD9" sqref="AD9:AJ9"/>
    </sheetView>
  </sheetViews>
  <sheetFormatPr defaultColWidth="2.6328125" defaultRowHeight="13" x14ac:dyDescent="0.2"/>
  <cols>
    <col min="1" max="1" width="2.6328125" style="3" customWidth="1"/>
    <col min="2" max="62" width="3.7265625" style="3" customWidth="1"/>
    <col min="63" max="63" width="2.6328125" style="3"/>
    <col min="64" max="78" width="3.08984375" style="3" customWidth="1"/>
    <col min="79" max="79" width="4.453125" style="3" bestFit="1" customWidth="1"/>
    <col min="80" max="80" width="2.6328125" style="3"/>
    <col min="81" max="82" width="4.453125" style="3" bestFit="1" customWidth="1"/>
    <col min="83" max="16384" width="2.63281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81" t="str">
        <f>データ!H6</f>
        <v>沖縄県　伊平屋村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2">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124</v>
      </c>
      <c r="AE8" s="79"/>
      <c r="AF8" s="79"/>
      <c r="AG8" s="79"/>
      <c r="AH8" s="79"/>
      <c r="AI8" s="79"/>
      <c r="AJ8" s="79"/>
      <c r="AK8" s="4"/>
      <c r="AL8" s="73">
        <f>データ!S6</f>
        <v>1268</v>
      </c>
      <c r="AM8" s="73"/>
      <c r="AN8" s="73"/>
      <c r="AO8" s="73"/>
      <c r="AP8" s="73"/>
      <c r="AQ8" s="73"/>
      <c r="AR8" s="73"/>
      <c r="AS8" s="73"/>
      <c r="AT8" s="72">
        <f>データ!T6</f>
        <v>21.82</v>
      </c>
      <c r="AU8" s="72"/>
      <c r="AV8" s="72"/>
      <c r="AW8" s="72"/>
      <c r="AX8" s="72"/>
      <c r="AY8" s="72"/>
      <c r="AZ8" s="72"/>
      <c r="BA8" s="72"/>
      <c r="BB8" s="72">
        <f>データ!U6</f>
        <v>58.11</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2">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2">
      <c r="A10" s="2"/>
      <c r="B10" s="72" t="str">
        <f>データ!N6</f>
        <v>-</v>
      </c>
      <c r="C10" s="72"/>
      <c r="D10" s="72"/>
      <c r="E10" s="72"/>
      <c r="F10" s="72"/>
      <c r="G10" s="72"/>
      <c r="H10" s="72"/>
      <c r="I10" s="72" t="str">
        <f>データ!O6</f>
        <v>該当数値なし</v>
      </c>
      <c r="J10" s="72"/>
      <c r="K10" s="72"/>
      <c r="L10" s="72"/>
      <c r="M10" s="72"/>
      <c r="N10" s="72"/>
      <c r="O10" s="72"/>
      <c r="P10" s="72">
        <f>データ!P6</f>
        <v>100</v>
      </c>
      <c r="Q10" s="72"/>
      <c r="R10" s="72"/>
      <c r="S10" s="72"/>
      <c r="T10" s="72"/>
      <c r="U10" s="72"/>
      <c r="V10" s="72"/>
      <c r="W10" s="72">
        <f>データ!Q6</f>
        <v>100</v>
      </c>
      <c r="X10" s="72"/>
      <c r="Y10" s="72"/>
      <c r="Z10" s="72"/>
      <c r="AA10" s="72"/>
      <c r="AB10" s="72"/>
      <c r="AC10" s="72"/>
      <c r="AD10" s="73">
        <f>データ!R6</f>
        <v>1955</v>
      </c>
      <c r="AE10" s="73"/>
      <c r="AF10" s="73"/>
      <c r="AG10" s="73"/>
      <c r="AH10" s="73"/>
      <c r="AI10" s="73"/>
      <c r="AJ10" s="73"/>
      <c r="AK10" s="2"/>
      <c r="AL10" s="73">
        <f>データ!V6</f>
        <v>1247</v>
      </c>
      <c r="AM10" s="73"/>
      <c r="AN10" s="73"/>
      <c r="AO10" s="73"/>
      <c r="AP10" s="73"/>
      <c r="AQ10" s="73"/>
      <c r="AR10" s="73"/>
      <c r="AS10" s="73"/>
      <c r="AT10" s="72">
        <f>データ!W6</f>
        <v>0.48</v>
      </c>
      <c r="AU10" s="72"/>
      <c r="AV10" s="72"/>
      <c r="AW10" s="72"/>
      <c r="AX10" s="72"/>
      <c r="AY10" s="72"/>
      <c r="AZ10" s="72"/>
      <c r="BA10" s="72"/>
      <c r="BB10" s="72">
        <f>データ!X6</f>
        <v>2597.92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 x14ac:dyDescent="0.2"/>
  <cols>
    <col min="1" max="1" width="9" style="3"/>
    <col min="2" max="144" width="11.90625" style="3" customWidth="1"/>
    <col min="145" max="16384" width="9" style="3"/>
  </cols>
  <sheetData>
    <row r="1" spans="1:145" x14ac:dyDescent="0.2">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2">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2">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2">
      <c r="A6" s="28" t="s">
        <v>108</v>
      </c>
      <c r="B6" s="33">
        <f>B7</f>
        <v>2016</v>
      </c>
      <c r="C6" s="33">
        <f t="shared" ref="C6:X6" si="3">C7</f>
        <v>473596</v>
      </c>
      <c r="D6" s="33">
        <f t="shared" si="3"/>
        <v>47</v>
      </c>
      <c r="E6" s="33">
        <f t="shared" si="3"/>
        <v>17</v>
      </c>
      <c r="F6" s="33">
        <f t="shared" si="3"/>
        <v>5</v>
      </c>
      <c r="G6" s="33">
        <f t="shared" si="3"/>
        <v>0</v>
      </c>
      <c r="H6" s="33" t="str">
        <f t="shared" si="3"/>
        <v>沖縄県　伊平屋村</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100</v>
      </c>
      <c r="Q6" s="34">
        <f t="shared" si="3"/>
        <v>100</v>
      </c>
      <c r="R6" s="34">
        <f t="shared" si="3"/>
        <v>1955</v>
      </c>
      <c r="S6" s="34">
        <f t="shared" si="3"/>
        <v>1268</v>
      </c>
      <c r="T6" s="34">
        <f t="shared" si="3"/>
        <v>21.82</v>
      </c>
      <c r="U6" s="34">
        <f t="shared" si="3"/>
        <v>58.11</v>
      </c>
      <c r="V6" s="34">
        <f t="shared" si="3"/>
        <v>1247</v>
      </c>
      <c r="W6" s="34">
        <f t="shared" si="3"/>
        <v>0.48</v>
      </c>
      <c r="X6" s="34">
        <f t="shared" si="3"/>
        <v>2597.92</v>
      </c>
      <c r="Y6" s="35">
        <f>IF(Y7="",NA(),Y7)</f>
        <v>60.83</v>
      </c>
      <c r="Z6" s="35">
        <f t="shared" ref="Z6:AH6" si="4">IF(Z7="",NA(),Z7)</f>
        <v>62.47</v>
      </c>
      <c r="AA6" s="35">
        <f t="shared" si="4"/>
        <v>59.35</v>
      </c>
      <c r="AB6" s="35">
        <f t="shared" si="4"/>
        <v>70.489999999999995</v>
      </c>
      <c r="AC6" s="35">
        <f t="shared" si="4"/>
        <v>65.61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498.06</v>
      </c>
      <c r="BJ6" s="35">
        <f t="shared" si="7"/>
        <v>503.34</v>
      </c>
      <c r="BK6" s="35">
        <f t="shared" si="7"/>
        <v>1197.82</v>
      </c>
      <c r="BL6" s="35">
        <f t="shared" si="7"/>
        <v>1126.77</v>
      </c>
      <c r="BM6" s="35">
        <f t="shared" si="7"/>
        <v>1044.8</v>
      </c>
      <c r="BN6" s="35">
        <f t="shared" si="7"/>
        <v>1081.8</v>
      </c>
      <c r="BO6" s="35">
        <f t="shared" si="7"/>
        <v>974.93</v>
      </c>
      <c r="BP6" s="34" t="str">
        <f>IF(BP7="","",IF(BP7="-","【-】","【"&amp;SUBSTITUTE(TEXT(BP7,"#,##0.00"),"-","△")&amp;"】"))</f>
        <v>【914.53】</v>
      </c>
      <c r="BQ6" s="35">
        <f>IF(BQ7="",NA(),BQ7)</f>
        <v>46.32</v>
      </c>
      <c r="BR6" s="35">
        <f t="shared" ref="BR6:BZ6" si="8">IF(BR7="",NA(),BR7)</f>
        <v>48</v>
      </c>
      <c r="BS6" s="35">
        <f t="shared" si="8"/>
        <v>42.72</v>
      </c>
      <c r="BT6" s="35">
        <f t="shared" si="8"/>
        <v>44.27</v>
      </c>
      <c r="BU6" s="35">
        <f t="shared" si="8"/>
        <v>46.34</v>
      </c>
      <c r="BV6" s="35">
        <f t="shared" si="8"/>
        <v>51.03</v>
      </c>
      <c r="BW6" s="35">
        <f t="shared" si="8"/>
        <v>50.9</v>
      </c>
      <c r="BX6" s="35">
        <f t="shared" si="8"/>
        <v>50.82</v>
      </c>
      <c r="BY6" s="35">
        <f t="shared" si="8"/>
        <v>52.19</v>
      </c>
      <c r="BZ6" s="35">
        <f t="shared" si="8"/>
        <v>55.32</v>
      </c>
      <c r="CA6" s="34" t="str">
        <f>IF(CA7="","",IF(CA7="-","【-】","【"&amp;SUBSTITUTE(TEXT(CA7,"#,##0.00"),"-","△")&amp;"】"))</f>
        <v>【55.73】</v>
      </c>
      <c r="CB6" s="35">
        <f>IF(CB7="",NA(),CB7)</f>
        <v>259.77</v>
      </c>
      <c r="CC6" s="35">
        <f t="shared" ref="CC6:CK6" si="9">IF(CC7="",NA(),CC7)</f>
        <v>249.7</v>
      </c>
      <c r="CD6" s="35">
        <f t="shared" si="9"/>
        <v>286.57</v>
      </c>
      <c r="CE6" s="35">
        <f t="shared" si="9"/>
        <v>274.04000000000002</v>
      </c>
      <c r="CF6" s="35">
        <f t="shared" si="9"/>
        <v>264.89999999999998</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51.2</v>
      </c>
      <c r="CN6" s="35">
        <f t="shared" ref="CN6:CV6" si="10">IF(CN7="",NA(),CN7)</f>
        <v>51.2</v>
      </c>
      <c r="CO6" s="35">
        <f t="shared" si="10"/>
        <v>50.09</v>
      </c>
      <c r="CP6" s="35">
        <f t="shared" si="10"/>
        <v>51.01</v>
      </c>
      <c r="CQ6" s="35">
        <f t="shared" si="10"/>
        <v>50.64</v>
      </c>
      <c r="CR6" s="35">
        <f t="shared" si="10"/>
        <v>54.74</v>
      </c>
      <c r="CS6" s="35">
        <f t="shared" si="10"/>
        <v>53.78</v>
      </c>
      <c r="CT6" s="35">
        <f t="shared" si="10"/>
        <v>53.24</v>
      </c>
      <c r="CU6" s="35">
        <f t="shared" si="10"/>
        <v>52.31</v>
      </c>
      <c r="CV6" s="35">
        <f t="shared" si="10"/>
        <v>60.65</v>
      </c>
      <c r="CW6" s="34" t="str">
        <f>IF(CW7="","",IF(CW7="-","【-】","【"&amp;SUBSTITUTE(TEXT(CW7,"#,##0.00"),"-","△")&amp;"】"))</f>
        <v>【59.15】</v>
      </c>
      <c r="CX6" s="35">
        <f>IF(CX7="",NA(),CX7)</f>
        <v>93.28</v>
      </c>
      <c r="CY6" s="35">
        <f t="shared" ref="CY6:DG6" si="11">IF(CY7="",NA(),CY7)</f>
        <v>95.02</v>
      </c>
      <c r="CZ6" s="35">
        <f t="shared" si="11"/>
        <v>95.69</v>
      </c>
      <c r="DA6" s="35">
        <f t="shared" si="11"/>
        <v>98</v>
      </c>
      <c r="DB6" s="35">
        <f t="shared" si="11"/>
        <v>95.51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2">
      <c r="A7" s="28"/>
      <c r="B7" s="37">
        <v>2016</v>
      </c>
      <c r="C7" s="37">
        <v>473596</v>
      </c>
      <c r="D7" s="37">
        <v>47</v>
      </c>
      <c r="E7" s="37">
        <v>17</v>
      </c>
      <c r="F7" s="37">
        <v>5</v>
      </c>
      <c r="G7" s="37">
        <v>0</v>
      </c>
      <c r="H7" s="37" t="s">
        <v>109</v>
      </c>
      <c r="I7" s="37" t="s">
        <v>110</v>
      </c>
      <c r="J7" s="37" t="s">
        <v>111</v>
      </c>
      <c r="K7" s="37" t="s">
        <v>112</v>
      </c>
      <c r="L7" s="37" t="s">
        <v>113</v>
      </c>
      <c r="M7" s="37"/>
      <c r="N7" s="38" t="s">
        <v>114</v>
      </c>
      <c r="O7" s="38" t="s">
        <v>115</v>
      </c>
      <c r="P7" s="38">
        <v>100</v>
      </c>
      <c r="Q7" s="38">
        <v>100</v>
      </c>
      <c r="R7" s="38">
        <v>1955</v>
      </c>
      <c r="S7" s="38">
        <v>1268</v>
      </c>
      <c r="T7" s="38">
        <v>21.82</v>
      </c>
      <c r="U7" s="38">
        <v>58.11</v>
      </c>
      <c r="V7" s="38">
        <v>1247</v>
      </c>
      <c r="W7" s="38">
        <v>0.48</v>
      </c>
      <c r="X7" s="38">
        <v>2597.92</v>
      </c>
      <c r="Y7" s="38">
        <v>60.83</v>
      </c>
      <c r="Z7" s="38">
        <v>62.47</v>
      </c>
      <c r="AA7" s="38">
        <v>59.35</v>
      </c>
      <c r="AB7" s="38">
        <v>70.489999999999995</v>
      </c>
      <c r="AC7" s="38">
        <v>65.61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498.06</v>
      </c>
      <c r="BJ7" s="38">
        <v>503.34</v>
      </c>
      <c r="BK7" s="38">
        <v>1197.82</v>
      </c>
      <c r="BL7" s="38">
        <v>1126.77</v>
      </c>
      <c r="BM7" s="38">
        <v>1044.8</v>
      </c>
      <c r="BN7" s="38">
        <v>1081.8</v>
      </c>
      <c r="BO7" s="38">
        <v>974.93</v>
      </c>
      <c r="BP7" s="38">
        <v>914.53</v>
      </c>
      <c r="BQ7" s="38">
        <v>46.32</v>
      </c>
      <c r="BR7" s="38">
        <v>48</v>
      </c>
      <c r="BS7" s="38">
        <v>42.72</v>
      </c>
      <c r="BT7" s="38">
        <v>44.27</v>
      </c>
      <c r="BU7" s="38">
        <v>46.34</v>
      </c>
      <c r="BV7" s="38">
        <v>51.03</v>
      </c>
      <c r="BW7" s="38">
        <v>50.9</v>
      </c>
      <c r="BX7" s="38">
        <v>50.82</v>
      </c>
      <c r="BY7" s="38">
        <v>52.19</v>
      </c>
      <c r="BZ7" s="38">
        <v>55.32</v>
      </c>
      <c r="CA7" s="38">
        <v>55.73</v>
      </c>
      <c r="CB7" s="38">
        <v>259.77</v>
      </c>
      <c r="CC7" s="38">
        <v>249.7</v>
      </c>
      <c r="CD7" s="38">
        <v>286.57</v>
      </c>
      <c r="CE7" s="38">
        <v>274.04000000000002</v>
      </c>
      <c r="CF7" s="38">
        <v>264.89999999999998</v>
      </c>
      <c r="CG7" s="38">
        <v>289.60000000000002</v>
      </c>
      <c r="CH7" s="38">
        <v>293.27</v>
      </c>
      <c r="CI7" s="38">
        <v>300.52</v>
      </c>
      <c r="CJ7" s="38">
        <v>296.14</v>
      </c>
      <c r="CK7" s="38">
        <v>283.17</v>
      </c>
      <c r="CL7" s="38">
        <v>276.77999999999997</v>
      </c>
      <c r="CM7" s="38">
        <v>51.2</v>
      </c>
      <c r="CN7" s="38">
        <v>51.2</v>
      </c>
      <c r="CO7" s="38">
        <v>50.09</v>
      </c>
      <c r="CP7" s="38">
        <v>51.01</v>
      </c>
      <c r="CQ7" s="38">
        <v>50.64</v>
      </c>
      <c r="CR7" s="38">
        <v>54.74</v>
      </c>
      <c r="CS7" s="38">
        <v>53.78</v>
      </c>
      <c r="CT7" s="38">
        <v>53.24</v>
      </c>
      <c r="CU7" s="38">
        <v>52.31</v>
      </c>
      <c r="CV7" s="38">
        <v>60.65</v>
      </c>
      <c r="CW7" s="38">
        <v>59.15</v>
      </c>
      <c r="CX7" s="38">
        <v>93.28</v>
      </c>
      <c r="CY7" s="38">
        <v>95.02</v>
      </c>
      <c r="CZ7" s="38">
        <v>95.69</v>
      </c>
      <c r="DA7" s="38">
        <v>98</v>
      </c>
      <c r="DB7" s="38">
        <v>95.51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2017-12-25T02:34:49Z</dcterms:created>
  <dcterms:modified xsi:type="dcterms:W3CDTF">2018-02-21T07:57:57Z</dcterms:modified>
  <cp:category/>
</cp:coreProperties>
</file>