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730"/>
  <workbookPr defaultThemeVersion="124226"/>
  <mc:AlternateContent xmlns:mc="http://schemas.openxmlformats.org/markup-compatibility/2006">
    <mc:Choice Requires="x15">
      <x15ac:absPath xmlns:x15ac="http://schemas.microsoft.com/office/spreadsheetml/2010/11/ac" url="E:\00_更新データ\⑦財 政\09_公営企業関係\公営企業に係る「経営比較分析表」の分析等について\29年度決算\"/>
    </mc:Choice>
  </mc:AlternateContent>
  <workbookProtection workbookPassword="B319" lockStructure="1"/>
  <bookViews>
    <workbookView xWindow="0" yWindow="0" windowWidth="19200" windowHeight="7530" xr2:uid="{00000000-000D-0000-FFFF-FFFF00000000}"/>
  </bookViews>
  <sheets>
    <sheet name="法非適用_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<sst xmlns="http://schemas.openxmlformats.org/spreadsheetml/2006/main" count="237" uniqueCount="124">
  <si>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</si>
  <si>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</si>
  <si>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</si>
  <si>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</si>
  <si>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</si>
  <si>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</si>
  <si>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</si>
  <si>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</si>
  <si>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</si>
  <si>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</si>
  <si>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</si>
  <si>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</si>
  <si>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</si>
  <si>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</si>
  <si>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</si>
  <si>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</si>
  <si>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</si>
  <si>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</si>
  <si>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</si>
  <si>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</si>
  <si>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</si>
  <si>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</si>
  <si>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</si>
  <si>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</si>
  <si>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</si>
  <si>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</si>
  <si>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</si>
  <si>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</si>
  <si>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</si>
  <si>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</si>
  <si>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</si>
  <si>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</si>
  <si>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</si>
  <si>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</si>
  <si>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</si>
  <si>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</si>
  <si>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</si>
  <si>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</si>
  <si>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</si>
  <si>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</si>
  <si>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</si>
  <si>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</si>
  <si>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</si>
  <si>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</si>
  <si>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</si>
  <si>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</si>
  <si>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</si>
  <si>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</si>
  <si>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</si>
  <si>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</si>
  <si>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</si>
  <si>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</si>
  <si>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</si>
  <si>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</si>
  <si>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</si>
  <si>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</si>
  <si>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</si>
  <si>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</si>
  <si>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</si>
  <si>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</si>
  <si>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</si>
  <si>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</si>
  <si>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</si>
  <si>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</si>
  <si>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</si>
  <si>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</si>
  <si>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</si>
  <si>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</si>
  <si>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</si>
  <si>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</si>
  <si>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</si>
  <si>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</si>
  <si>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</si>
  <si>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</si>
  <si>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</si>
  <si>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</si>
  <si>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</si>
  <si>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</si>
  <si>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</si>
  <si>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</si>
  <si>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</si>
  <si>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</si>
  <si>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</si>
  <si>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</si>
  <si>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</si>
  <si>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</si>
  <si>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</si>
  <si>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</si>
  <si>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</si>
  <si>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</si>
  <si>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</si>
  <si>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</si>
  <si>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</si>
  <si>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</si>
  <si>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</si>
  <si>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</si>
  <si>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</si>
  <si>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</si>
  <si>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</si>
  <si>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</si>
  <si>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</si>
  <si>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</si>
  <si>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</si>
  <si>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</si>
  <si>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</si>
  <si>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</si>
  <si>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</si>
  <si>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</si>
  <si>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伊平屋村</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</si>
  <si>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</si>
  <si>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</si>
  <si>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</si>
  <si>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</si>
  <si>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</si>
  <si>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</si>
  <si>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</si>
  <si>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</si>
  <si>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</si>
  <si>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</si>
  <si>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</si>
  <si>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30年度より広域化に向けた事業が始まる予定であり、浄水施設は企業局へ移譲され、漏水解消を兼ねた管路等の更新を行う予定である。</t>
    <rPh sb="3" eb="5">
      <t>ネンド</t>
    </rPh>
    <rPh sb="7" eb="10">
      <t>コウイキカ</t>
    </rPh>
    <rPh sb="11" eb="12">
      <t>ム</t>
    </rPh>
    <rPh sb="14" eb="16">
      <t>ジギョウ</t>
    </rPh>
    <rPh sb="17" eb="18">
      <t>ハジ</t>
    </rPh>
    <rPh sb="20" eb="22">
      <t>ヨテイ</t>
    </rPh>
    <phoneticPr fontId="4"/>
  </si>
  <si>
    <t>　経営状況の収益性は悪く、現在の起債の償還は減少傾向であるが、今後の事業展開に伴い増額が見込まれる。
　広域化に伴い取水、浄水施設が企業局へ移譲となり、維持費の低減が見込まれるが、厳しい財政状況は継続すると予想されるため、適切な料金設定を行う必要がある。
　今後も経費の削減等、有収率の向上、使用料回収の向上に努める必要がある。</t>
    <phoneticPr fontId="4"/>
  </si>
  <si>
    <t>①収益的収支比率
　機器の修繕、施設の動力費、使用薬品等の維持管理、運営等に多くの経費が使用されている状況である。
　今後は、水道広域化に向けた新たな事業展開によるさらなる支出が見込まれるが、広域化後には取水、浄水施設が移譲され維持管理及び運営費の低減が見込まれるが、さらなる維持管理費の低減に努める。
④企業債残高対給水収益比率
　減少傾向ではあるが、広域化に向けた事業展開が始まり、地方債の増加が見込まれる。
⑤料金回収率
　適切な料金設定を行うとともに徴収強化を行う必要があると考えられる。
⑥給水原価
　運営経費を節減することにより前年度より原価を下げることが出来たが、機器類や配管の修繕が多くなってきており今後、原価の上昇が思慮される。
　維持管理費の削減により経営改善に努める。
⑦施設利用率
　類似団体に比べ高い値を維持していることから効率的に推移していると考えられるが、有収率の向上を図るためにも計画的な投資を行っていく必要があると考えられる。
⑧有収率
　人口の減少に伴い有収率も減少している</t>
    <rPh sb="107" eb="109">
      <t>シセツ</t>
    </rPh>
    <rPh sb="189" eb="190">
      <t>ハジ</t>
    </rPh>
    <rPh sb="229" eb="231">
      <t>チョウシュウ</t>
    </rPh>
    <rPh sb="231" eb="233">
      <t>キョウカ</t>
    </rPh>
    <rPh sb="234" eb="235">
      <t>オコナ</t>
    </rPh>
    <rPh sb="242" eb="243">
      <t>カンガ</t>
    </rPh>
    <rPh sb="256" eb="258">
      <t>ウンエイ</t>
    </rPh>
    <rPh sb="258" eb="260">
      <t>ケイヒ</t>
    </rPh>
    <rPh sb="261" eb="263">
      <t>セツゲン</t>
    </rPh>
    <rPh sb="270" eb="273">
      <t>ゼンネンド</t>
    </rPh>
    <rPh sb="275" eb="277">
      <t>ゲンカ</t>
    </rPh>
    <rPh sb="278" eb="279">
      <t>サ</t>
    </rPh>
    <rPh sb="284" eb="286">
      <t>デキ</t>
    </rPh>
    <rPh sb="289" eb="292">
      <t>キキルイ</t>
    </rPh>
    <rPh sb="293" eb="295">
      <t>ハイカン</t>
    </rPh>
    <rPh sb="296" eb="298">
      <t>シュウゼン</t>
    </rPh>
    <rPh sb="299" eb="300">
      <t>オオ</t>
    </rPh>
    <rPh sb="308" eb="310">
      <t>コンゴ</t>
    </rPh>
    <rPh sb="311" eb="313">
      <t>ゲンカ</t>
    </rPh>
    <rPh sb="314" eb="316">
      <t>ジョウショウ</t>
    </rPh>
    <rPh sb="317" eb="319">
      <t>シリョ</t>
    </rPh>
    <phoneticPr fontId="4"/>
  </si>
  <si>
    <t>その他</t>
    <rPh sb="2" eb="3">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</si>
</sst>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xr:uid="{00000000-0005-0000-0000-000000000000}"/>
    <cellStyle name="桁区切り 3" xfId="3" xr:uid="{00000000-0005-0000-0000-000001000000}"/>
    <cellStyle name="桁区切り 3 2" xfId="4" xr:uid="{00000000-0005-0000-0000-000002000000}"/>
    <cellStyle name="通貨 2" xfId="5" xr:uid="{00000000-0005-0000-0000-000003000000}"/>
    <cellStyle name="標準" xfId="0" builtinId="0"/>
    <cellStyle name="標準 2" xfId="1" xr:uid="{00000000-0005-0000-0000-000005000000}"/>
    <cellStyle name="標準 2 2" xfId="6" xr:uid="{00000000-0005-0000-0000-000006000000}"/>
    <cellStyle name="標準 2 3" xfId="7" xr:uid="{00000000-0005-0000-0000-000007000000}"/>
    <cellStyle name="標準 2 3 2" xfId="8" xr:uid="{00000000-0005-0000-0000-000008000000}"/>
    <cellStyle name="標準 2 4" xfId="9" xr:uid="{00000000-0005-0000-0000-000009000000}"/>
    <cellStyle name="標準 2_【重要】（県）指数表_書式まとめ" xfId="10" xr:uid="{00000000-0005-0000-0000-00000A000000}"/>
    <cellStyle name="標準 3" xfId="11" xr:uid="{00000000-0005-0000-0000-00000B000000}"/>
    <cellStyle name="標準 3 2" xfId="12" xr:uid="{00000000-0005-0000-0000-00000C000000}"/>
    <cellStyle name="標準 3 3" xfId="13" xr:uid="{00000000-0005-0000-0000-00000D000000}"/>
    <cellStyle name="標準 4" xfId="14" xr:uid="{00000000-0005-0000-0000-00000E000000}"/>
    <cellStyle name="標準 5" xfId="15" xr:uid="{00000000-0005-0000-0000-00000F000000}"/>
    <cellStyle name="標準 6" xfId="16" xr:uid="{00000000-0005-0000-0000-000010000000}"/>
    <cellStyle name="標準 7" xfId="17"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64-497C-AF94-AB8777B6F8CD}"/>
            </c:ext>
          </c:extLst>
        </c:ser>
        <c:dLbls>
          <c:showLegendKey val="0"/>
          <c:showVal val="0"/>
          <c:showCatName val="0"/>
          <c:showSerName val="0"/>
          <c:showPercent val="0"/>
          <c:showBubbleSize val="0"/>
        </c:dLbls>
        <c:gapWidth val="150"/>
        <c:axId val="135631424"/>
        <c:axId val="13563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extLst>
            <c:ext xmlns:c16="http://schemas.microsoft.com/office/drawing/2014/chart" uri="{C3380CC4-5D6E-409C-BE32-E72D297353CC}">
              <c16:uniqueId val="{00000001-DB64-497C-AF94-AB8777B6F8CD}"/>
            </c:ext>
          </c:extLst>
        </c:ser>
        <c:dLbls>
          <c:showLegendKey val="0"/>
          <c:showVal val="0"/>
          <c:showCatName val="0"/>
          <c:showSerName val="0"/>
          <c:showPercent val="0"/>
          <c:showBubbleSize val="0"/>
        </c:dLbls>
        <c:marker val="1"/>
        <c:smooth val="0"/>
        <c:axId val="135631424"/>
        <c:axId val="135631808"/>
      </c:lineChart>
      <c:dateAx>
        <c:axId val="135631424"/>
        <c:scaling>
          <c:orientation val="minMax"/>
        </c:scaling>
        <c:delete val="1"/>
        <c:axPos val="b"/>
        <c:numFmt formatCode="ge" sourceLinked="1"/>
        <c:majorTickMark val="none"/>
        <c:minorTickMark val="none"/>
        <c:tickLblPos val="none"/>
        <c:crossAx val="135631808"/>
        <c:crosses val="autoZero"/>
        <c:auto val="1"/>
        <c:lblOffset val="100"/>
        <c:baseTimeUnit val="years"/>
      </c:dateAx>
      <c:valAx>
        <c:axId val="13563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6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76.7</c:v>
                </c:pt>
                <c:pt idx="1">
                  <c:v>84.08</c:v>
                </c:pt>
                <c:pt idx="2">
                  <c:v>74.58</c:v>
                </c:pt>
                <c:pt idx="3">
                  <c:v>76.42</c:v>
                </c:pt>
                <c:pt idx="4">
                  <c:v>71.05</c:v>
                </c:pt>
              </c:numCache>
            </c:numRef>
          </c:val>
          <c:extLst>
            <c:ext xmlns:c16="http://schemas.microsoft.com/office/drawing/2014/chart" uri="{C3380CC4-5D6E-409C-BE32-E72D297353CC}">
              <c16:uniqueId val="{00000000-7CD1-4275-AA3F-DBC6CE8AD828}"/>
            </c:ext>
          </c:extLst>
        </c:ser>
        <c:dLbls>
          <c:showLegendKey val="0"/>
          <c:showVal val="0"/>
          <c:showCatName val="0"/>
          <c:showSerName val="0"/>
          <c:showPercent val="0"/>
          <c:showBubbleSize val="0"/>
        </c:dLbls>
        <c:gapWidth val="150"/>
        <c:axId val="136660296"/>
        <c:axId val="21402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extLst>
            <c:ext xmlns:c16="http://schemas.microsoft.com/office/drawing/2014/chart" uri="{C3380CC4-5D6E-409C-BE32-E72D297353CC}">
              <c16:uniqueId val="{00000001-7CD1-4275-AA3F-DBC6CE8AD828}"/>
            </c:ext>
          </c:extLst>
        </c:ser>
        <c:dLbls>
          <c:showLegendKey val="0"/>
          <c:showVal val="0"/>
          <c:showCatName val="0"/>
          <c:showSerName val="0"/>
          <c:showPercent val="0"/>
          <c:showBubbleSize val="0"/>
        </c:dLbls>
        <c:marker val="1"/>
        <c:smooth val="0"/>
        <c:axId val="136660296"/>
        <c:axId val="214027576"/>
      </c:lineChart>
      <c:dateAx>
        <c:axId val="136660296"/>
        <c:scaling>
          <c:orientation val="minMax"/>
        </c:scaling>
        <c:delete val="1"/>
        <c:axPos val="b"/>
        <c:numFmt formatCode="ge" sourceLinked="1"/>
        <c:majorTickMark val="none"/>
        <c:minorTickMark val="none"/>
        <c:tickLblPos val="none"/>
        <c:crossAx val="214027576"/>
        <c:crosses val="autoZero"/>
        <c:auto val="1"/>
        <c:lblOffset val="100"/>
        <c:baseTimeUnit val="years"/>
      </c:dateAx>
      <c:valAx>
        <c:axId val="21402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66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67.55</c:v>
                </c:pt>
                <c:pt idx="1">
                  <c:v>61.36</c:v>
                </c:pt>
                <c:pt idx="2">
                  <c:v>68.53</c:v>
                </c:pt>
                <c:pt idx="3">
                  <c:v>67.72</c:v>
                </c:pt>
                <c:pt idx="4">
                  <c:v>69.41</c:v>
                </c:pt>
              </c:numCache>
            </c:numRef>
          </c:val>
          <c:extLst>
            <c:ext xmlns:c16="http://schemas.microsoft.com/office/drawing/2014/chart" uri="{C3380CC4-5D6E-409C-BE32-E72D297353CC}">
              <c16:uniqueId val="{00000000-4FDC-4B16-B565-2E7F1E645871}"/>
            </c:ext>
          </c:extLst>
        </c:ser>
        <c:dLbls>
          <c:showLegendKey val="0"/>
          <c:showVal val="0"/>
          <c:showCatName val="0"/>
          <c:showSerName val="0"/>
          <c:showPercent val="0"/>
          <c:showBubbleSize val="0"/>
        </c:dLbls>
        <c:gapWidth val="150"/>
        <c:axId val="214028752"/>
        <c:axId val="21438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extLst>
            <c:ext xmlns:c16="http://schemas.microsoft.com/office/drawing/2014/chart" uri="{C3380CC4-5D6E-409C-BE32-E72D297353CC}">
              <c16:uniqueId val="{00000001-4FDC-4B16-B565-2E7F1E645871}"/>
            </c:ext>
          </c:extLst>
        </c:ser>
        <c:dLbls>
          <c:showLegendKey val="0"/>
          <c:showVal val="0"/>
          <c:showCatName val="0"/>
          <c:showSerName val="0"/>
          <c:showPercent val="0"/>
          <c:showBubbleSize val="0"/>
        </c:dLbls>
        <c:marker val="1"/>
        <c:smooth val="0"/>
        <c:axId val="214028752"/>
        <c:axId val="214387376"/>
      </c:lineChart>
      <c:dateAx>
        <c:axId val="214028752"/>
        <c:scaling>
          <c:orientation val="minMax"/>
        </c:scaling>
        <c:delete val="1"/>
        <c:axPos val="b"/>
        <c:numFmt formatCode="ge" sourceLinked="1"/>
        <c:majorTickMark val="none"/>
        <c:minorTickMark val="none"/>
        <c:tickLblPos val="none"/>
        <c:crossAx val="214387376"/>
        <c:crosses val="autoZero"/>
        <c:auto val="1"/>
        <c:lblOffset val="100"/>
        <c:baseTimeUnit val="years"/>
      </c:dateAx>
      <c:valAx>
        <c:axId val="21438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2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72.88</c:v>
                </c:pt>
                <c:pt idx="1">
                  <c:v>71.010000000000005</c:v>
                </c:pt>
                <c:pt idx="2">
                  <c:v>75.760000000000005</c:v>
                </c:pt>
                <c:pt idx="3">
                  <c:v>80.45</c:v>
                </c:pt>
                <c:pt idx="4">
                  <c:v>90.4</c:v>
                </c:pt>
              </c:numCache>
            </c:numRef>
          </c:val>
          <c:extLst>
            <c:ext xmlns:c16="http://schemas.microsoft.com/office/drawing/2014/chart" uri="{C3380CC4-5D6E-409C-BE32-E72D297353CC}">
              <c16:uniqueId val="{00000000-7343-4509-BC4D-65FD9BAC78BF}"/>
            </c:ext>
          </c:extLst>
        </c:ser>
        <c:dLbls>
          <c:showLegendKey val="0"/>
          <c:showVal val="0"/>
          <c:showCatName val="0"/>
          <c:showSerName val="0"/>
          <c:showPercent val="0"/>
          <c:showBubbleSize val="0"/>
        </c:dLbls>
        <c:gapWidth val="150"/>
        <c:axId val="213493088"/>
        <c:axId val="21349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extLst>
            <c:ext xmlns:c16="http://schemas.microsoft.com/office/drawing/2014/chart" uri="{C3380CC4-5D6E-409C-BE32-E72D297353CC}">
              <c16:uniqueId val="{00000001-7343-4509-BC4D-65FD9BAC78BF}"/>
            </c:ext>
          </c:extLst>
        </c:ser>
        <c:dLbls>
          <c:showLegendKey val="0"/>
          <c:showVal val="0"/>
          <c:showCatName val="0"/>
          <c:showSerName val="0"/>
          <c:showPercent val="0"/>
          <c:showBubbleSize val="0"/>
        </c:dLbls>
        <c:marker val="1"/>
        <c:smooth val="0"/>
        <c:axId val="213493088"/>
        <c:axId val="213493472"/>
      </c:lineChart>
      <c:dateAx>
        <c:axId val="213493088"/>
        <c:scaling>
          <c:orientation val="minMax"/>
        </c:scaling>
        <c:delete val="1"/>
        <c:axPos val="b"/>
        <c:numFmt formatCode="ge" sourceLinked="1"/>
        <c:majorTickMark val="none"/>
        <c:minorTickMark val="none"/>
        <c:tickLblPos val="none"/>
        <c:crossAx val="213493472"/>
        <c:crosses val="autoZero"/>
        <c:auto val="1"/>
        <c:lblOffset val="100"/>
        <c:baseTimeUnit val="years"/>
      </c:dateAx>
      <c:valAx>
        <c:axId val="21349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9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E6-4031-8BE1-DFECC9698F0E}"/>
            </c:ext>
          </c:extLst>
        </c:ser>
        <c:dLbls>
          <c:showLegendKey val="0"/>
          <c:showVal val="0"/>
          <c:showCatName val="0"/>
          <c:showSerName val="0"/>
          <c:showPercent val="0"/>
          <c:showBubbleSize val="0"/>
        </c:dLbls>
        <c:gapWidth val="150"/>
        <c:axId val="214137600"/>
        <c:axId val="21413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E6-4031-8BE1-DFECC9698F0E}"/>
            </c:ext>
          </c:extLst>
        </c:ser>
        <c:dLbls>
          <c:showLegendKey val="0"/>
          <c:showVal val="0"/>
          <c:showCatName val="0"/>
          <c:showSerName val="0"/>
          <c:showPercent val="0"/>
          <c:showBubbleSize val="0"/>
        </c:dLbls>
        <c:marker val="1"/>
        <c:smooth val="0"/>
        <c:axId val="214137600"/>
        <c:axId val="214137984"/>
      </c:lineChart>
      <c:dateAx>
        <c:axId val="214137600"/>
        <c:scaling>
          <c:orientation val="minMax"/>
        </c:scaling>
        <c:delete val="1"/>
        <c:axPos val="b"/>
        <c:numFmt formatCode="ge" sourceLinked="1"/>
        <c:majorTickMark val="none"/>
        <c:minorTickMark val="none"/>
        <c:tickLblPos val="none"/>
        <c:crossAx val="214137984"/>
        <c:crosses val="autoZero"/>
        <c:auto val="1"/>
        <c:lblOffset val="100"/>
        <c:baseTimeUnit val="years"/>
      </c:dateAx>
      <c:valAx>
        <c:axId val="2141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13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D7-4E9C-AAFD-56FAB3D5A98F}"/>
            </c:ext>
          </c:extLst>
        </c:ser>
        <c:dLbls>
          <c:showLegendKey val="0"/>
          <c:showVal val="0"/>
          <c:showCatName val="0"/>
          <c:showSerName val="0"/>
          <c:showPercent val="0"/>
          <c:showBubbleSize val="0"/>
        </c:dLbls>
        <c:gapWidth val="150"/>
        <c:axId val="214223952"/>
        <c:axId val="21422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D7-4E9C-AAFD-56FAB3D5A98F}"/>
            </c:ext>
          </c:extLst>
        </c:ser>
        <c:dLbls>
          <c:showLegendKey val="0"/>
          <c:showVal val="0"/>
          <c:showCatName val="0"/>
          <c:showSerName val="0"/>
          <c:showPercent val="0"/>
          <c:showBubbleSize val="0"/>
        </c:dLbls>
        <c:marker val="1"/>
        <c:smooth val="0"/>
        <c:axId val="214223952"/>
        <c:axId val="214224336"/>
      </c:lineChart>
      <c:dateAx>
        <c:axId val="214223952"/>
        <c:scaling>
          <c:orientation val="minMax"/>
        </c:scaling>
        <c:delete val="1"/>
        <c:axPos val="b"/>
        <c:numFmt formatCode="ge" sourceLinked="1"/>
        <c:majorTickMark val="none"/>
        <c:minorTickMark val="none"/>
        <c:tickLblPos val="none"/>
        <c:crossAx val="214224336"/>
        <c:crosses val="autoZero"/>
        <c:auto val="1"/>
        <c:lblOffset val="100"/>
        <c:baseTimeUnit val="years"/>
      </c:dateAx>
      <c:valAx>
        <c:axId val="21422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2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81-4B5F-AE46-4F990EC74F21}"/>
            </c:ext>
          </c:extLst>
        </c:ser>
        <c:dLbls>
          <c:showLegendKey val="0"/>
          <c:showVal val="0"/>
          <c:showCatName val="0"/>
          <c:showSerName val="0"/>
          <c:showPercent val="0"/>
          <c:showBubbleSize val="0"/>
        </c:dLbls>
        <c:gapWidth val="150"/>
        <c:axId val="136657160"/>
        <c:axId val="13665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81-4B5F-AE46-4F990EC74F21}"/>
            </c:ext>
          </c:extLst>
        </c:ser>
        <c:dLbls>
          <c:showLegendKey val="0"/>
          <c:showVal val="0"/>
          <c:showCatName val="0"/>
          <c:showSerName val="0"/>
          <c:showPercent val="0"/>
          <c:showBubbleSize val="0"/>
        </c:dLbls>
        <c:marker val="1"/>
        <c:smooth val="0"/>
        <c:axId val="136657160"/>
        <c:axId val="136657552"/>
      </c:lineChart>
      <c:dateAx>
        <c:axId val="136657160"/>
        <c:scaling>
          <c:orientation val="minMax"/>
        </c:scaling>
        <c:delete val="1"/>
        <c:axPos val="b"/>
        <c:numFmt formatCode="ge" sourceLinked="1"/>
        <c:majorTickMark val="none"/>
        <c:minorTickMark val="none"/>
        <c:tickLblPos val="none"/>
        <c:crossAx val="136657552"/>
        <c:crosses val="autoZero"/>
        <c:auto val="1"/>
        <c:lblOffset val="100"/>
        <c:baseTimeUnit val="years"/>
      </c:dateAx>
      <c:valAx>
        <c:axId val="13665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65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6C-4A10-8D26-0134A690D0A9}"/>
            </c:ext>
          </c:extLst>
        </c:ser>
        <c:dLbls>
          <c:showLegendKey val="0"/>
          <c:showVal val="0"/>
          <c:showCatName val="0"/>
          <c:showSerName val="0"/>
          <c:showPercent val="0"/>
          <c:showBubbleSize val="0"/>
        </c:dLbls>
        <c:gapWidth val="150"/>
        <c:axId val="136660688"/>
        <c:axId val="136661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6C-4A10-8D26-0134A690D0A9}"/>
            </c:ext>
          </c:extLst>
        </c:ser>
        <c:dLbls>
          <c:showLegendKey val="0"/>
          <c:showVal val="0"/>
          <c:showCatName val="0"/>
          <c:showSerName val="0"/>
          <c:showPercent val="0"/>
          <c:showBubbleSize val="0"/>
        </c:dLbls>
        <c:marker val="1"/>
        <c:smooth val="0"/>
        <c:axId val="136660688"/>
        <c:axId val="136661080"/>
      </c:lineChart>
      <c:dateAx>
        <c:axId val="136660688"/>
        <c:scaling>
          <c:orientation val="minMax"/>
        </c:scaling>
        <c:delete val="1"/>
        <c:axPos val="b"/>
        <c:numFmt formatCode="ge" sourceLinked="1"/>
        <c:majorTickMark val="none"/>
        <c:minorTickMark val="none"/>
        <c:tickLblPos val="none"/>
        <c:crossAx val="136661080"/>
        <c:crosses val="autoZero"/>
        <c:auto val="1"/>
        <c:lblOffset val="100"/>
        <c:baseTimeUnit val="years"/>
      </c:dateAx>
      <c:valAx>
        <c:axId val="13666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66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1096.8800000000001</c:v>
                </c:pt>
                <c:pt idx="1">
                  <c:v>993.5</c:v>
                </c:pt>
                <c:pt idx="2">
                  <c:v>879.66</c:v>
                </c:pt>
                <c:pt idx="3">
                  <c:v>799.38</c:v>
                </c:pt>
                <c:pt idx="4">
                  <c:v>715.46</c:v>
                </c:pt>
              </c:numCache>
            </c:numRef>
          </c:val>
          <c:extLst>
            <c:ext xmlns:c16="http://schemas.microsoft.com/office/drawing/2014/chart" uri="{C3380CC4-5D6E-409C-BE32-E72D297353CC}">
              <c16:uniqueId val="{00000000-78F1-4CDF-A2B0-9245B70AC580}"/>
            </c:ext>
          </c:extLst>
        </c:ser>
        <c:dLbls>
          <c:showLegendKey val="0"/>
          <c:showVal val="0"/>
          <c:showCatName val="0"/>
          <c:showSerName val="0"/>
          <c:showPercent val="0"/>
          <c:showBubbleSize val="0"/>
        </c:dLbls>
        <c:gapWidth val="150"/>
        <c:axId val="136662256"/>
        <c:axId val="13666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extLst>
            <c:ext xmlns:c16="http://schemas.microsoft.com/office/drawing/2014/chart" uri="{C3380CC4-5D6E-409C-BE32-E72D297353CC}">
              <c16:uniqueId val="{00000001-78F1-4CDF-A2B0-9245B70AC580}"/>
            </c:ext>
          </c:extLst>
        </c:ser>
        <c:dLbls>
          <c:showLegendKey val="0"/>
          <c:showVal val="0"/>
          <c:showCatName val="0"/>
          <c:showSerName val="0"/>
          <c:showPercent val="0"/>
          <c:showBubbleSize val="0"/>
        </c:dLbls>
        <c:marker val="1"/>
        <c:smooth val="0"/>
        <c:axId val="136662256"/>
        <c:axId val="136662648"/>
      </c:lineChart>
      <c:dateAx>
        <c:axId val="136662256"/>
        <c:scaling>
          <c:orientation val="minMax"/>
        </c:scaling>
        <c:delete val="1"/>
        <c:axPos val="b"/>
        <c:numFmt formatCode="ge" sourceLinked="1"/>
        <c:majorTickMark val="none"/>
        <c:minorTickMark val="none"/>
        <c:tickLblPos val="none"/>
        <c:crossAx val="136662648"/>
        <c:crosses val="autoZero"/>
        <c:auto val="1"/>
        <c:lblOffset val="100"/>
        <c:baseTimeUnit val="years"/>
      </c:dateAx>
      <c:valAx>
        <c:axId val="13666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66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46.66</c:v>
                </c:pt>
                <c:pt idx="1">
                  <c:v>45.1</c:v>
                </c:pt>
                <c:pt idx="2">
                  <c:v>46.53</c:v>
                </c:pt>
                <c:pt idx="3">
                  <c:v>50.56</c:v>
                </c:pt>
                <c:pt idx="4">
                  <c:v>65.53</c:v>
                </c:pt>
              </c:numCache>
            </c:numRef>
          </c:val>
          <c:extLst>
            <c:ext xmlns:c16="http://schemas.microsoft.com/office/drawing/2014/chart" uri="{C3380CC4-5D6E-409C-BE32-E72D297353CC}">
              <c16:uniqueId val="{00000000-D69D-4EB3-85FA-0BD2EA9E80AE}"/>
            </c:ext>
          </c:extLst>
        </c:ser>
        <c:dLbls>
          <c:showLegendKey val="0"/>
          <c:showVal val="0"/>
          <c:showCatName val="0"/>
          <c:showSerName val="0"/>
          <c:showPercent val="0"/>
          <c:showBubbleSize val="0"/>
        </c:dLbls>
        <c:gapWidth val="150"/>
        <c:axId val="136659904"/>
        <c:axId val="136659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extLst>
            <c:ext xmlns:c16="http://schemas.microsoft.com/office/drawing/2014/chart" uri="{C3380CC4-5D6E-409C-BE32-E72D297353CC}">
              <c16:uniqueId val="{00000001-D69D-4EB3-85FA-0BD2EA9E80AE}"/>
            </c:ext>
          </c:extLst>
        </c:ser>
        <c:dLbls>
          <c:showLegendKey val="0"/>
          <c:showVal val="0"/>
          <c:showCatName val="0"/>
          <c:showSerName val="0"/>
          <c:showPercent val="0"/>
          <c:showBubbleSize val="0"/>
        </c:dLbls>
        <c:marker val="1"/>
        <c:smooth val="0"/>
        <c:axId val="136659904"/>
        <c:axId val="136659512"/>
      </c:lineChart>
      <c:dateAx>
        <c:axId val="136659904"/>
        <c:scaling>
          <c:orientation val="minMax"/>
        </c:scaling>
        <c:delete val="1"/>
        <c:axPos val="b"/>
        <c:numFmt formatCode="ge" sourceLinked="1"/>
        <c:majorTickMark val="none"/>
        <c:minorTickMark val="none"/>
        <c:tickLblPos val="none"/>
        <c:crossAx val="136659512"/>
        <c:crosses val="autoZero"/>
        <c:auto val="1"/>
        <c:lblOffset val="100"/>
        <c:baseTimeUnit val="years"/>
      </c:dateAx>
      <c:valAx>
        <c:axId val="13665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6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571.53</c:v>
                </c:pt>
                <c:pt idx="1">
                  <c:v>582.03</c:v>
                </c:pt>
                <c:pt idx="2">
                  <c:v>571.26</c:v>
                </c:pt>
                <c:pt idx="3">
                  <c:v>520.15</c:v>
                </c:pt>
                <c:pt idx="4">
                  <c:v>407.64</c:v>
                </c:pt>
              </c:numCache>
            </c:numRef>
          </c:val>
          <c:extLst>
            <c:ext xmlns:c16="http://schemas.microsoft.com/office/drawing/2014/chart" uri="{C3380CC4-5D6E-409C-BE32-E72D297353CC}">
              <c16:uniqueId val="{00000000-D27F-4EB2-B3D0-D1F095557BBA}"/>
            </c:ext>
          </c:extLst>
        </c:ser>
        <c:dLbls>
          <c:showLegendKey val="0"/>
          <c:showVal val="0"/>
          <c:showCatName val="0"/>
          <c:showSerName val="0"/>
          <c:showPercent val="0"/>
          <c:showBubbleSize val="0"/>
        </c:dLbls>
        <c:gapWidth val="150"/>
        <c:axId val="214026008"/>
        <c:axId val="21402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extLst>
            <c:ext xmlns:c16="http://schemas.microsoft.com/office/drawing/2014/chart" uri="{C3380CC4-5D6E-409C-BE32-E72D297353CC}">
              <c16:uniqueId val="{00000001-D27F-4EB2-B3D0-D1F095557BBA}"/>
            </c:ext>
          </c:extLst>
        </c:ser>
        <c:dLbls>
          <c:showLegendKey val="0"/>
          <c:showVal val="0"/>
          <c:showCatName val="0"/>
          <c:showSerName val="0"/>
          <c:showPercent val="0"/>
          <c:showBubbleSize val="0"/>
        </c:dLbls>
        <c:marker val="1"/>
        <c:smooth val="0"/>
        <c:axId val="214026008"/>
        <c:axId val="214026400"/>
      </c:lineChart>
      <c:dateAx>
        <c:axId val="214026008"/>
        <c:scaling>
          <c:orientation val="minMax"/>
        </c:scaling>
        <c:delete val="1"/>
        <c:axPos val="b"/>
        <c:numFmt formatCode="ge" sourceLinked="1"/>
        <c:majorTickMark val="none"/>
        <c:minorTickMark val="none"/>
        <c:tickLblPos val="none"/>
        <c:crossAx val="214026400"/>
        <c:crosses val="autoZero"/>
        <c:auto val="1"/>
        <c:lblOffset val="100"/>
        <c:baseTimeUnit val="years"/>
      </c:dateAx>
      <c:valAx>
        <c:axId val="21402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2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60" zoomScaleNormal="60" workbookViewId="0">
      <selection activeCell="AD9" sqref="AD9"/>
    </sheetView>
  </sheetViews>
  <sheetFormatPr defaultColWidth="2.6328125" defaultRowHeight="13" x14ac:dyDescent="0.2"/>
  <cols>
    <col min="1" max="1" width="2.6328125" style="3" customWidth="1"/>
    <col min="2" max="62" width="3.7265625" style="3" customWidth="1"/>
    <col min="63" max="63" width="2.6328125" style="3"/>
    <col min="64" max="78" width="3.08984375" style="3" customWidth="1"/>
    <col min="79" max="79" width="4.453125" style="3" bestFit="1" customWidth="1"/>
    <col min="80" max="80" width="2.6328125" style="3"/>
    <col min="81" max="82" width="4.453125" style="3" bestFit="1" customWidth="1"/>
    <col min="83" max="16384" width="2.63281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76" t="str">
        <f>データ!H6</f>
        <v>沖縄県　伊平屋村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123</v>
      </c>
      <c r="AE8" s="74"/>
      <c r="AF8" s="74"/>
      <c r="AG8" s="74"/>
      <c r="AH8" s="74"/>
      <c r="AI8" s="74"/>
      <c r="AJ8" s="74"/>
      <c r="AK8" s="2"/>
      <c r="AL8" s="67">
        <f>データ!$R$6</f>
        <v>1268</v>
      </c>
      <c r="AM8" s="67"/>
      <c r="AN8" s="67"/>
      <c r="AO8" s="67"/>
      <c r="AP8" s="67"/>
      <c r="AQ8" s="67"/>
      <c r="AR8" s="67"/>
      <c r="AS8" s="67"/>
      <c r="AT8" s="66">
        <f>データ!$S$6</f>
        <v>21.82</v>
      </c>
      <c r="AU8" s="66"/>
      <c r="AV8" s="66"/>
      <c r="AW8" s="66"/>
      <c r="AX8" s="66"/>
      <c r="AY8" s="66"/>
      <c r="AZ8" s="66"/>
      <c r="BA8" s="66"/>
      <c r="BB8" s="66">
        <f>データ!$T$6</f>
        <v>58.11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100</v>
      </c>
      <c r="Q10" s="66"/>
      <c r="R10" s="66"/>
      <c r="S10" s="66"/>
      <c r="T10" s="66"/>
      <c r="U10" s="66"/>
      <c r="V10" s="66"/>
      <c r="W10" s="67">
        <f>データ!$Q$6</f>
        <v>4665</v>
      </c>
      <c r="X10" s="67"/>
      <c r="Y10" s="67"/>
      <c r="Z10" s="67"/>
      <c r="AA10" s="67"/>
      <c r="AB10" s="67"/>
      <c r="AC10" s="67"/>
      <c r="AD10" s="2"/>
      <c r="AE10" s="2"/>
      <c r="AF10" s="2"/>
      <c r="AG10" s="2"/>
      <c r="AH10" s="2"/>
      <c r="AI10" s="2"/>
      <c r="AJ10" s="2"/>
      <c r="AK10" s="2"/>
      <c r="AL10" s="67">
        <f>データ!$U$6</f>
        <v>1247</v>
      </c>
      <c r="AM10" s="67"/>
      <c r="AN10" s="67"/>
      <c r="AO10" s="67"/>
      <c r="AP10" s="67"/>
      <c r="AQ10" s="67"/>
      <c r="AR10" s="67"/>
      <c r="AS10" s="67"/>
      <c r="AT10" s="66">
        <f>データ!$V$6</f>
        <v>21.72</v>
      </c>
      <c r="AU10" s="66"/>
      <c r="AV10" s="66"/>
      <c r="AW10" s="66"/>
      <c r="AX10" s="66"/>
      <c r="AY10" s="66"/>
      <c r="AZ10" s="66"/>
      <c r="BA10" s="66"/>
      <c r="BB10" s="66">
        <f>データ!$W$6</f>
        <v>57.41</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2">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2">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2">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2">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2">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2">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2">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2">
      <c r="C83" s="26" t="s">
        <v>40</v>
      </c>
    </row>
    <row r="84" spans="1:78" hidden="1" x14ac:dyDescent="0.2">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2">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ColWidth="9" defaultRowHeight="13" x14ac:dyDescent="0.2"/>
  <cols>
    <col min="1" max="1" width="9" style="3"/>
    <col min="2" max="144" width="11.90625" style="3" customWidth="1"/>
    <col min="145" max="16384" width="9" style="3"/>
  </cols>
  <sheetData>
    <row r="1" spans="1:144" x14ac:dyDescent="0.2">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2">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2">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2">
      <c r="A6" s="29" t="s">
        <v>107</v>
      </c>
      <c r="B6" s="34">
        <f>B7</f>
        <v>2016</v>
      </c>
      <c r="C6" s="34">
        <f t="shared" ref="C6:W6" si="3">C7</f>
        <v>473596</v>
      </c>
      <c r="D6" s="34">
        <f t="shared" si="3"/>
        <v>47</v>
      </c>
      <c r="E6" s="34">
        <f t="shared" si="3"/>
        <v>1</v>
      </c>
      <c r="F6" s="34">
        <f t="shared" si="3"/>
        <v>0</v>
      </c>
      <c r="G6" s="34">
        <f t="shared" si="3"/>
        <v>0</v>
      </c>
      <c r="H6" s="34" t="str">
        <f t="shared" si="3"/>
        <v>沖縄県　伊平屋村</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100</v>
      </c>
      <c r="Q6" s="35">
        <f t="shared" si="3"/>
        <v>4665</v>
      </c>
      <c r="R6" s="35">
        <f t="shared" si="3"/>
        <v>1268</v>
      </c>
      <c r="S6" s="35">
        <f t="shared" si="3"/>
        <v>21.82</v>
      </c>
      <c r="T6" s="35">
        <f t="shared" si="3"/>
        <v>58.11</v>
      </c>
      <c r="U6" s="35">
        <f t="shared" si="3"/>
        <v>1247</v>
      </c>
      <c r="V6" s="35">
        <f t="shared" si="3"/>
        <v>21.72</v>
      </c>
      <c r="W6" s="35">
        <f t="shared" si="3"/>
        <v>57.41</v>
      </c>
      <c r="X6" s="36">
        <f>IF(X7="",NA(),X7)</f>
        <v>72.88</v>
      </c>
      <c r="Y6" s="36">
        <f t="shared" ref="Y6:AG6" si="4">IF(Y7="",NA(),Y7)</f>
        <v>71.010000000000005</v>
      </c>
      <c r="Z6" s="36">
        <f t="shared" si="4"/>
        <v>75.760000000000005</v>
      </c>
      <c r="AA6" s="36">
        <f t="shared" si="4"/>
        <v>80.45</v>
      </c>
      <c r="AB6" s="36">
        <f t="shared" si="4"/>
        <v>90.4</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1096.8800000000001</v>
      </c>
      <c r="BF6" s="36">
        <f t="shared" ref="BF6:BN6" si="7">IF(BF7="",NA(),BF7)</f>
        <v>993.5</v>
      </c>
      <c r="BG6" s="36">
        <f t="shared" si="7"/>
        <v>879.66</v>
      </c>
      <c r="BH6" s="36">
        <f t="shared" si="7"/>
        <v>799.38</v>
      </c>
      <c r="BI6" s="36">
        <f t="shared" si="7"/>
        <v>715.46</v>
      </c>
      <c r="BJ6" s="36">
        <f t="shared" si="7"/>
        <v>1496.15</v>
      </c>
      <c r="BK6" s="36">
        <f t="shared" si="7"/>
        <v>1462.56</v>
      </c>
      <c r="BL6" s="36">
        <f t="shared" si="7"/>
        <v>1486.62</v>
      </c>
      <c r="BM6" s="36">
        <f t="shared" si="7"/>
        <v>1510.14</v>
      </c>
      <c r="BN6" s="36">
        <f t="shared" si="7"/>
        <v>1595.62</v>
      </c>
      <c r="BO6" s="35" t="str">
        <f>IF(BO7="","",IF(BO7="-","【-】","【"&amp;SUBSTITUTE(TEXT(BO7,"#,##0.00"),"-","△")&amp;"】"))</f>
        <v>【1,280.76】</v>
      </c>
      <c r="BP6" s="36">
        <f>IF(BP7="",NA(),BP7)</f>
        <v>46.66</v>
      </c>
      <c r="BQ6" s="36">
        <f t="shared" ref="BQ6:BY6" si="8">IF(BQ7="",NA(),BQ7)</f>
        <v>45.1</v>
      </c>
      <c r="BR6" s="36">
        <f t="shared" si="8"/>
        <v>46.53</v>
      </c>
      <c r="BS6" s="36">
        <f t="shared" si="8"/>
        <v>50.56</v>
      </c>
      <c r="BT6" s="36">
        <f t="shared" si="8"/>
        <v>65.53</v>
      </c>
      <c r="BU6" s="36">
        <f t="shared" si="8"/>
        <v>33.01</v>
      </c>
      <c r="BV6" s="36">
        <f t="shared" si="8"/>
        <v>32.39</v>
      </c>
      <c r="BW6" s="36">
        <f t="shared" si="8"/>
        <v>24.39</v>
      </c>
      <c r="BX6" s="36">
        <f t="shared" si="8"/>
        <v>22.67</v>
      </c>
      <c r="BY6" s="36">
        <f t="shared" si="8"/>
        <v>37.92</v>
      </c>
      <c r="BZ6" s="35" t="str">
        <f>IF(BZ7="","",IF(BZ7="-","【-】","【"&amp;SUBSTITUTE(TEXT(BZ7,"#,##0.00"),"-","△")&amp;"】"))</f>
        <v>【53.06】</v>
      </c>
      <c r="CA6" s="36">
        <f>IF(CA7="",NA(),CA7)</f>
        <v>571.53</v>
      </c>
      <c r="CB6" s="36">
        <f t="shared" ref="CB6:CJ6" si="9">IF(CB7="",NA(),CB7)</f>
        <v>582.03</v>
      </c>
      <c r="CC6" s="36">
        <f t="shared" si="9"/>
        <v>571.26</v>
      </c>
      <c r="CD6" s="36">
        <f t="shared" si="9"/>
        <v>520.15</v>
      </c>
      <c r="CE6" s="36">
        <f t="shared" si="9"/>
        <v>407.64</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76.7</v>
      </c>
      <c r="CM6" s="36">
        <f t="shared" ref="CM6:CU6" si="10">IF(CM7="",NA(),CM7)</f>
        <v>84.08</v>
      </c>
      <c r="CN6" s="36">
        <f t="shared" si="10"/>
        <v>74.58</v>
      </c>
      <c r="CO6" s="36">
        <f t="shared" si="10"/>
        <v>76.42</v>
      </c>
      <c r="CP6" s="36">
        <f t="shared" si="10"/>
        <v>71.05</v>
      </c>
      <c r="CQ6" s="36">
        <f t="shared" si="10"/>
        <v>51.11</v>
      </c>
      <c r="CR6" s="36">
        <f t="shared" si="10"/>
        <v>50.49</v>
      </c>
      <c r="CS6" s="36">
        <f t="shared" si="10"/>
        <v>48.36</v>
      </c>
      <c r="CT6" s="36">
        <f t="shared" si="10"/>
        <v>48.7</v>
      </c>
      <c r="CU6" s="36">
        <f t="shared" si="10"/>
        <v>46.9</v>
      </c>
      <c r="CV6" s="35" t="str">
        <f>IF(CV7="","",IF(CV7="-","【-】","【"&amp;SUBSTITUTE(TEXT(CV7,"#,##0.00"),"-","△")&amp;"】"))</f>
        <v>【56.28】</v>
      </c>
      <c r="CW6" s="36">
        <f>IF(CW7="",NA(),CW7)</f>
        <v>67.55</v>
      </c>
      <c r="CX6" s="36">
        <f t="shared" ref="CX6:DF6" si="11">IF(CX7="",NA(),CX7)</f>
        <v>61.36</v>
      </c>
      <c r="CY6" s="36">
        <f t="shared" si="11"/>
        <v>68.53</v>
      </c>
      <c r="CZ6" s="36">
        <f t="shared" si="11"/>
        <v>67.72</v>
      </c>
      <c r="DA6" s="36">
        <f t="shared" si="11"/>
        <v>69.41</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2">
      <c r="A7" s="29"/>
      <c r="B7" s="38">
        <v>2016</v>
      </c>
      <c r="C7" s="38">
        <v>473596</v>
      </c>
      <c r="D7" s="38">
        <v>47</v>
      </c>
      <c r="E7" s="38">
        <v>1</v>
      </c>
      <c r="F7" s="38">
        <v>0</v>
      </c>
      <c r="G7" s="38">
        <v>0</v>
      </c>
      <c r="H7" s="38" t="s">
        <v>108</v>
      </c>
      <c r="I7" s="38" t="s">
        <v>109</v>
      </c>
      <c r="J7" s="38" t="s">
        <v>110</v>
      </c>
      <c r="K7" s="38" t="s">
        <v>111</v>
      </c>
      <c r="L7" s="38" t="s">
        <v>112</v>
      </c>
      <c r="M7" s="38"/>
      <c r="N7" s="39" t="s">
        <v>113</v>
      </c>
      <c r="O7" s="39" t="s">
        <v>114</v>
      </c>
      <c r="P7" s="39">
        <v>100</v>
      </c>
      <c r="Q7" s="39">
        <v>4665</v>
      </c>
      <c r="R7" s="39">
        <v>1268</v>
      </c>
      <c r="S7" s="39">
        <v>21.82</v>
      </c>
      <c r="T7" s="39">
        <v>58.11</v>
      </c>
      <c r="U7" s="39">
        <v>1247</v>
      </c>
      <c r="V7" s="39">
        <v>21.72</v>
      </c>
      <c r="W7" s="39">
        <v>57.41</v>
      </c>
      <c r="X7" s="39">
        <v>72.88</v>
      </c>
      <c r="Y7" s="39">
        <v>71.010000000000005</v>
      </c>
      <c r="Z7" s="39">
        <v>75.760000000000005</v>
      </c>
      <c r="AA7" s="39">
        <v>80.45</v>
      </c>
      <c r="AB7" s="39">
        <v>90.4</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1096.8800000000001</v>
      </c>
      <c r="BF7" s="39">
        <v>993.5</v>
      </c>
      <c r="BG7" s="39">
        <v>879.66</v>
      </c>
      <c r="BH7" s="39">
        <v>799.38</v>
      </c>
      <c r="BI7" s="39">
        <v>715.46</v>
      </c>
      <c r="BJ7" s="39">
        <v>1496.15</v>
      </c>
      <c r="BK7" s="39">
        <v>1462.56</v>
      </c>
      <c r="BL7" s="39">
        <v>1486.62</v>
      </c>
      <c r="BM7" s="39">
        <v>1510.14</v>
      </c>
      <c r="BN7" s="39">
        <v>1595.62</v>
      </c>
      <c r="BO7" s="39">
        <v>1280.76</v>
      </c>
      <c r="BP7" s="39">
        <v>46.66</v>
      </c>
      <c r="BQ7" s="39">
        <v>45.1</v>
      </c>
      <c r="BR7" s="39">
        <v>46.53</v>
      </c>
      <c r="BS7" s="39">
        <v>50.56</v>
      </c>
      <c r="BT7" s="39">
        <v>65.53</v>
      </c>
      <c r="BU7" s="39">
        <v>33.01</v>
      </c>
      <c r="BV7" s="39">
        <v>32.39</v>
      </c>
      <c r="BW7" s="39">
        <v>24.39</v>
      </c>
      <c r="BX7" s="39">
        <v>22.67</v>
      </c>
      <c r="BY7" s="39">
        <v>37.92</v>
      </c>
      <c r="BZ7" s="39">
        <v>53.06</v>
      </c>
      <c r="CA7" s="39">
        <v>571.53</v>
      </c>
      <c r="CB7" s="39">
        <v>582.03</v>
      </c>
      <c r="CC7" s="39">
        <v>571.26</v>
      </c>
      <c r="CD7" s="39">
        <v>520.15</v>
      </c>
      <c r="CE7" s="39">
        <v>407.64</v>
      </c>
      <c r="CF7" s="39">
        <v>523.08000000000004</v>
      </c>
      <c r="CG7" s="39">
        <v>530.83000000000004</v>
      </c>
      <c r="CH7" s="39">
        <v>734.18</v>
      </c>
      <c r="CI7" s="39">
        <v>789.62</v>
      </c>
      <c r="CJ7" s="39">
        <v>423.18</v>
      </c>
      <c r="CK7" s="39">
        <v>314.83</v>
      </c>
      <c r="CL7" s="39">
        <v>76.7</v>
      </c>
      <c r="CM7" s="39">
        <v>84.08</v>
      </c>
      <c r="CN7" s="39">
        <v>74.58</v>
      </c>
      <c r="CO7" s="39">
        <v>76.42</v>
      </c>
      <c r="CP7" s="39">
        <v>71.05</v>
      </c>
      <c r="CQ7" s="39">
        <v>51.11</v>
      </c>
      <c r="CR7" s="39">
        <v>50.49</v>
      </c>
      <c r="CS7" s="39">
        <v>48.36</v>
      </c>
      <c r="CT7" s="39">
        <v>48.7</v>
      </c>
      <c r="CU7" s="39">
        <v>46.9</v>
      </c>
      <c r="CV7" s="39">
        <v>56.28</v>
      </c>
      <c r="CW7" s="39">
        <v>67.55</v>
      </c>
      <c r="CX7" s="39">
        <v>61.36</v>
      </c>
      <c r="CY7" s="39">
        <v>68.53</v>
      </c>
      <c r="CZ7" s="39">
        <v>67.72</v>
      </c>
      <c r="DA7" s="39">
        <v>69.41</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2017-12-25T01:49:07Z</dcterms:created>
  <dcterms:modified xsi:type="dcterms:W3CDTF">2018-02-21T07:57:43Z</dcterms:modified>
  <cp:category/>
</cp:coreProperties>
</file>