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S6" i="5"/>
  <c r="R6" i="5"/>
  <c r="AL8" i="4" s="1"/>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W10" i="4"/>
  <c r="P10" i="4"/>
  <c r="I10" i="4"/>
  <c r="BB8" i="4"/>
  <c r="AT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<sst xmlns="http://schemas.openxmlformats.org/spreadsheetml/2006/main" count="237" uniqueCount="123">
  <si>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</si>
  <si>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</si>
  <si>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</si>
  <si>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</si>
  <si>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</si>
  <si>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</si>
  <si>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</si>
  <si>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</si>
  <si>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</si>
  <si>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</si>
  <si>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</si>
  <si>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</si>
  <si>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</si>
  <si>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</si>
  <si>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</si>
  <si>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</si>
  <si>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</si>
  <si>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</si>
  <si>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</si>
  <si>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</si>
  <si>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</si>
  <si>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</si>
  <si>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</si>
  <si>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</si>
  <si>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</si>
  <si>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</si>
  <si>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</si>
  <si>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</si>
  <si>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</si>
  <si>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</si>
  <si>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</si>
  <si>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</si>
  <si>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</si>
  <si>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</si>
  <si>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</si>
  <si>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</si>
  <si>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</si>
  <si>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</si>
  <si>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</si>
  <si>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</si>
  <si>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</si>
  <si>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</si>
  <si>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</si>
  <si>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</si>
  <si>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</si>
  <si>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</si>
  <si>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</si>
  <si>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</si>
  <si>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</si>
  <si>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</si>
  <si>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</si>
  <si>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</si>
  <si>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</si>
  <si>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</si>
  <si>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</si>
  <si>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</si>
  <si>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</si>
  <si>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</si>
  <si>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</si>
  <si>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</si>
  <si>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</si>
  <si>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</si>
  <si>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</si>
  <si>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</si>
  <si>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</si>
  <si>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</si>
  <si>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</si>
  <si>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</si>
  <si>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</si>
  <si>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</si>
  <si>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</si>
  <si>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</si>
  <si>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</si>
  <si>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</si>
  <si>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</si>
  <si>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</si>
  <si>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</si>
  <si>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</si>
  <si>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</si>
  <si>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</si>
  <si>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</si>
  <si>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</si>
  <si>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</si>
  <si>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</si>
  <si>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</si>
  <si>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</si>
  <si>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</si>
  <si>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</si>
  <si>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</si>
  <si>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</si>
  <si>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</si>
  <si>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</si>
  <si>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</si>
  <si>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</si>
  <si>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</si>
  <si>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</si>
  <si>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</si>
  <si>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</si>
  <si>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</si>
  <si>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</si>
  <si>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</si>
  <si>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</si>
  <si>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</si>
  <si>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</si>
  <si>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</si>
  <si>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</si>
  <si>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</si>
  <si>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渡名喜村</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</si>
  <si>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</si>
  <si>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</si>
  <si>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</si>
  <si>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</si>
  <si>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</si>
  <si>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</si>
  <si>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</si>
  <si>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</si>
  <si>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</si>
  <si>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</si>
  <si>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</si>
  <si>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　　　　　　　　　　　　　　　前年度より比率は増加傾向にあるが、老朽化に伴う修繕や高額な維持管理費によって一般会計からの繰入金等が必要であり、適正な運営についての検討が必要である。　　　　　　　　　　　　　　　　　　④企業債残高給水収益比率　　　　　　　　　　　　類似団体平均値を下回っており良好ではあるが、今後更新予定があり起債額も増えることから、適正な更新計画等を検討していく必要がある。　　　　　　⑤料金回収率　　　　　　　　　　　　　　　　　　前年度と比較したら、回収率は上昇しているが一般会計より繰り入れしている現状であるため、適切な料金収入の確保が必要である。　　　　　　　　　　⑥給水原価　　　　　　　　　　　　　　　　　　　類似団体を上回っており、原因としては高額な維持管理費等であるため、必要に応じて投資の効率化や維持管理費等の削減が必要である。　　　　　　　　⑦施設利用率　　　　　　　　　　　　　　　　　　約半分の施設利用率であり、原因としては老朽化によって施設が十分に稼働できないことであり、施設改善が必要である。　　　　　　　　　　　　　　　⑧有収率　　　　　　　　　　　　　　　　　　　　比較的安定した有収率ではあるが、今後の漏水による有収率低下に備え管路の更新等を実施する必要がある。</t>
    <rPh sb="1" eb="3">
      <t>シュウエキ</t>
    </rPh>
    <rPh sb="3" eb="4">
      <t>テキ</t>
    </rPh>
    <rPh sb="4" eb="6">
      <t>シュウシ</t>
    </rPh>
    <rPh sb="6" eb="8">
      <t>ヒリツ</t>
    </rPh>
    <rPh sb="23" eb="26">
      <t>ゼンネンド</t>
    </rPh>
    <rPh sb="28" eb="30">
      <t>ヒリツ</t>
    </rPh>
    <rPh sb="31" eb="33">
      <t>ゾウカ</t>
    </rPh>
    <rPh sb="33" eb="35">
      <t>ケイコウ</t>
    </rPh>
    <rPh sb="40" eb="43">
      <t>ロウキュウカ</t>
    </rPh>
    <rPh sb="44" eb="45">
      <t>トモナ</t>
    </rPh>
    <rPh sb="46" eb="48">
      <t>シュウゼン</t>
    </rPh>
    <rPh sb="49" eb="51">
      <t>コウガク</t>
    </rPh>
    <rPh sb="52" eb="54">
      <t>イジ</t>
    </rPh>
    <rPh sb="54" eb="56">
      <t>カンリ</t>
    </rPh>
    <rPh sb="56" eb="57">
      <t>ヒ</t>
    </rPh>
    <rPh sb="61" eb="63">
      <t>イッパン</t>
    </rPh>
    <rPh sb="63" eb="65">
      <t>カイケイ</t>
    </rPh>
    <rPh sb="68" eb="70">
      <t>クリイレ</t>
    </rPh>
    <rPh sb="70" eb="71">
      <t>キン</t>
    </rPh>
    <rPh sb="71" eb="72">
      <t>トウ</t>
    </rPh>
    <rPh sb="73" eb="75">
      <t>ヒツヨウ</t>
    </rPh>
    <rPh sb="79" eb="81">
      <t>テキセイ</t>
    </rPh>
    <rPh sb="82" eb="84">
      <t>ウンエイ</t>
    </rPh>
    <rPh sb="89" eb="91">
      <t>ケントウ</t>
    </rPh>
    <rPh sb="92" eb="94">
      <t>ヒツヨウ</t>
    </rPh>
    <rPh sb="117" eb="119">
      <t>キギョウ</t>
    </rPh>
    <rPh sb="119" eb="120">
      <t>サイ</t>
    </rPh>
    <rPh sb="120" eb="122">
      <t>ザンダカ</t>
    </rPh>
    <rPh sb="122" eb="124">
      <t>キュウスイ</t>
    </rPh>
    <rPh sb="124" eb="126">
      <t>シュウエキ</t>
    </rPh>
    <rPh sb="126" eb="128">
      <t>ヒリツ</t>
    </rPh>
    <rPh sb="140" eb="142">
      <t>ルイジ</t>
    </rPh>
    <rPh sb="142" eb="144">
      <t>ダンタイ</t>
    </rPh>
    <rPh sb="144" eb="147">
      <t>ヘイキンチ</t>
    </rPh>
    <rPh sb="148" eb="150">
      <t>シタマワ</t>
    </rPh>
    <rPh sb="154" eb="156">
      <t>リョウコウ</t>
    </rPh>
    <rPh sb="162" eb="164">
      <t>コンゴ</t>
    </rPh>
    <rPh sb="164" eb="166">
      <t>コウシン</t>
    </rPh>
    <rPh sb="166" eb="168">
      <t>ヨテイ</t>
    </rPh>
    <rPh sb="171" eb="173">
      <t>キサイ</t>
    </rPh>
    <rPh sb="173" eb="174">
      <t>ガク</t>
    </rPh>
    <rPh sb="175" eb="176">
      <t>フ</t>
    </rPh>
    <rPh sb="183" eb="185">
      <t>テキセイ</t>
    </rPh>
    <rPh sb="186" eb="188">
      <t>コウシン</t>
    </rPh>
    <rPh sb="188" eb="191">
      <t>ケイカクトウ</t>
    </rPh>
    <rPh sb="192" eb="194">
      <t>ケントウ</t>
    </rPh>
    <rPh sb="198" eb="200">
      <t>ヒツヨウ</t>
    </rPh>
    <rPh sb="211" eb="213">
      <t>リョウキン</t>
    </rPh>
    <rPh sb="213" eb="215">
      <t>カイシュウ</t>
    </rPh>
    <rPh sb="215" eb="216">
      <t>リツ</t>
    </rPh>
    <rPh sb="234" eb="237">
      <t>ゼンネンド</t>
    </rPh>
    <rPh sb="238" eb="240">
      <t>ヒカク</t>
    </rPh>
    <rPh sb="244" eb="246">
      <t>カイシュウ</t>
    </rPh>
    <rPh sb="246" eb="247">
      <t>リツ</t>
    </rPh>
    <rPh sb="248" eb="250">
      <t>ジョウショウ</t>
    </rPh>
    <rPh sb="255" eb="257">
      <t>イッパン</t>
    </rPh>
    <rPh sb="257" eb="259">
      <t>カイケイ</t>
    </rPh>
    <rPh sb="261" eb="262">
      <t>ク</t>
    </rPh>
    <rPh sb="263" eb="264">
      <t>イ</t>
    </rPh>
    <rPh sb="269" eb="271">
      <t>ゲンジョウ</t>
    </rPh>
    <rPh sb="277" eb="279">
      <t>テキセツ</t>
    </rPh>
    <rPh sb="280" eb="282">
      <t>リョウキン</t>
    </rPh>
    <rPh sb="282" eb="284">
      <t>シュウニュウ</t>
    </rPh>
    <rPh sb="285" eb="287">
      <t>カクホ</t>
    </rPh>
    <rPh sb="288" eb="290">
      <t>ヒツヨウ</t>
    </rPh>
    <rPh sb="305" eb="307">
      <t>キュウスイ</t>
    </rPh>
    <rPh sb="307" eb="309">
      <t>ゲンカ</t>
    </rPh>
    <rPh sb="328" eb="330">
      <t>ルイジ</t>
    </rPh>
    <rPh sb="330" eb="332">
      <t>ダンタイ</t>
    </rPh>
    <rPh sb="333" eb="335">
      <t>ウワマワ</t>
    </rPh>
    <rPh sb="340" eb="342">
      <t>ゲンイン</t>
    </rPh>
    <rPh sb="346" eb="348">
      <t>コウガク</t>
    </rPh>
    <rPh sb="349" eb="351">
      <t>イジ</t>
    </rPh>
    <rPh sb="351" eb="353">
      <t>カンリ</t>
    </rPh>
    <rPh sb="353" eb="354">
      <t>ヒ</t>
    </rPh>
    <rPh sb="354" eb="355">
      <t>トウ</t>
    </rPh>
    <rPh sb="361" eb="363">
      <t>ヒツヨウ</t>
    </rPh>
    <rPh sb="364" eb="365">
      <t>オウ</t>
    </rPh>
    <rPh sb="367" eb="369">
      <t>トウシ</t>
    </rPh>
    <rPh sb="370" eb="373">
      <t>コウリツカ</t>
    </rPh>
    <rPh sb="374" eb="376">
      <t>イジ</t>
    </rPh>
    <rPh sb="376" eb="380">
      <t>カンリヒトウ</t>
    </rPh>
    <rPh sb="381" eb="383">
      <t>サクゲン</t>
    </rPh>
    <rPh sb="384" eb="386">
      <t>ヒツヨウ</t>
    </rPh>
    <rPh sb="399" eb="401">
      <t>シセツ</t>
    </rPh>
    <rPh sb="401" eb="404">
      <t>リヨウリツ</t>
    </rPh>
    <rPh sb="422" eb="423">
      <t>ヤク</t>
    </rPh>
    <rPh sb="423" eb="425">
      <t>ハンブン</t>
    </rPh>
    <rPh sb="426" eb="428">
      <t>シセツ</t>
    </rPh>
    <rPh sb="428" eb="431">
      <t>リヨウリツ</t>
    </rPh>
    <rPh sb="435" eb="437">
      <t>ゲンイン</t>
    </rPh>
    <rPh sb="441" eb="444">
      <t>ロウキュウカ</t>
    </rPh>
    <rPh sb="448" eb="450">
      <t>シセツ</t>
    </rPh>
    <rPh sb="451" eb="453">
      <t>ジュウブン</t>
    </rPh>
    <rPh sb="454" eb="456">
      <t>カドウ</t>
    </rPh>
    <rPh sb="466" eb="468">
      <t>シセツ</t>
    </rPh>
    <rPh sb="468" eb="470">
      <t>カイゼン</t>
    </rPh>
    <rPh sb="471" eb="473">
      <t>ヒツヨウ</t>
    </rPh>
    <rPh sb="493" eb="494">
      <t>ユウ</t>
    </rPh>
    <rPh sb="494" eb="496">
      <t>シュウリツ</t>
    </rPh>
    <rPh sb="516" eb="519">
      <t>ヒカクテキ</t>
    </rPh>
    <rPh sb="519" eb="521">
      <t>アンテイ</t>
    </rPh>
    <rPh sb="523" eb="524">
      <t>ユウ</t>
    </rPh>
    <rPh sb="524" eb="526">
      <t>シュウリツ</t>
    </rPh>
    <rPh sb="532" eb="534">
      <t>コンゴ</t>
    </rPh>
    <rPh sb="535" eb="537">
      <t>ロウスイ</t>
    </rPh>
    <rPh sb="540" eb="541">
      <t>ユウ</t>
    </rPh>
    <rPh sb="541" eb="543">
      <t>シュウリツ</t>
    </rPh>
    <rPh sb="543" eb="545">
      <t>テイカ</t>
    </rPh>
    <rPh sb="546" eb="547">
      <t>ソナ</t>
    </rPh>
    <rPh sb="548" eb="550">
      <t>カンロ</t>
    </rPh>
    <rPh sb="551" eb="553">
      <t>コウシン</t>
    </rPh>
    <rPh sb="553" eb="554">
      <t>トウ</t>
    </rPh>
    <rPh sb="555" eb="557">
      <t>ジッシ</t>
    </rPh>
    <rPh sb="559" eb="561">
      <t>ヒツヨウ</t>
    </rPh>
    <phoneticPr fontId="4"/>
  </si>
  <si>
    <t>現在、昭和６０年に布設整備された配水管路を耐震化していく計画を立てており、平成３０年度以降に部分的に管路の更新を行っていく予定である。　　　</t>
    <rPh sb="0" eb="2">
      <t>ゲンザイ</t>
    </rPh>
    <rPh sb="3" eb="5">
      <t>ショウワ</t>
    </rPh>
    <rPh sb="7" eb="8">
      <t>ネン</t>
    </rPh>
    <rPh sb="9" eb="11">
      <t>フセツ</t>
    </rPh>
    <rPh sb="11" eb="13">
      <t>セイビ</t>
    </rPh>
    <rPh sb="16" eb="19">
      <t>ハイスイカン</t>
    </rPh>
    <rPh sb="19" eb="20">
      <t>ロ</t>
    </rPh>
    <rPh sb="21" eb="24">
      <t>タイシンカ</t>
    </rPh>
    <rPh sb="28" eb="30">
      <t>ケイカク</t>
    </rPh>
    <rPh sb="31" eb="32">
      <t>タ</t>
    </rPh>
    <rPh sb="37" eb="39">
      <t>ヘイセイ</t>
    </rPh>
    <rPh sb="41" eb="43">
      <t>ネンド</t>
    </rPh>
    <rPh sb="43" eb="45">
      <t>イコウ</t>
    </rPh>
    <rPh sb="46" eb="48">
      <t>ブブン</t>
    </rPh>
    <rPh sb="48" eb="49">
      <t>テキ</t>
    </rPh>
    <rPh sb="50" eb="52">
      <t>カンロ</t>
    </rPh>
    <rPh sb="53" eb="55">
      <t>コウシン</t>
    </rPh>
    <rPh sb="56" eb="57">
      <t>オコナ</t>
    </rPh>
    <rPh sb="61" eb="63">
      <t>ヨテイ</t>
    </rPh>
    <phoneticPr fontId="4"/>
  </si>
  <si>
    <t>有収率は比較的高い水準で推移しているが、老朽化に伴う修繕等が増加していることから、計画的な更新計画、適正な水道事業運営について中長期的な施策が必要である。</t>
    <rPh sb="0" eb="1">
      <t>ユウ</t>
    </rPh>
    <rPh sb="1" eb="3">
      <t>シュウリツ</t>
    </rPh>
    <rPh sb="4" eb="7">
      <t>ヒカクテキ</t>
    </rPh>
    <rPh sb="7" eb="8">
      <t>タカ</t>
    </rPh>
    <rPh sb="9" eb="11">
      <t>スイジュン</t>
    </rPh>
    <rPh sb="12" eb="14">
      <t>スイイ</t>
    </rPh>
    <rPh sb="20" eb="23">
      <t>ロウキュウカ</t>
    </rPh>
    <rPh sb="24" eb="25">
      <t>トモナ</t>
    </rPh>
    <rPh sb="26" eb="28">
      <t>シュウゼン</t>
    </rPh>
    <rPh sb="28" eb="29">
      <t>トウ</t>
    </rPh>
    <rPh sb="30" eb="32">
      <t>ゾウカ</t>
    </rPh>
    <rPh sb="41" eb="44">
      <t>ケイカクテキ</t>
    </rPh>
    <rPh sb="45" eb="47">
      <t>コウシン</t>
    </rPh>
    <rPh sb="47" eb="49">
      <t>ケイカク</t>
    </rPh>
    <rPh sb="50" eb="52">
      <t>テキセイ</t>
    </rPh>
    <rPh sb="53" eb="55">
      <t>スイドウ</t>
    </rPh>
    <rPh sb="55" eb="57">
      <t>ジギョウ</t>
    </rPh>
    <rPh sb="57" eb="59">
      <t>ウンエイ</t>
    </rPh>
    <rPh sb="63" eb="67">
      <t>チュウチョウキテキ</t>
    </rPh>
    <rPh sb="68" eb="70">
      <t>シサク</t>
    </rPh>
    <rPh sb="71" eb="73">
      <t>ヒツヨウ</t>
    </rPh>
    <phoneticPr fontId="4"/>
  </si>
  <si>
    <t>その他</t>
    <rPh sb="2" eb="3">
      <t>タ</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</si>
</sst>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7734912"/>
        <c:axId val="10773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107734912"/>
        <c:axId val="107737088"/>
      </c:lineChart>
      <c:dateAx>
        <c:axId val="107734912"/>
        <c:scaling>
          <c:orientation val="minMax"/>
        </c:scaling>
        <c:delete val="1"/>
        <c:axPos val="b"/>
        <c:numFmt formatCode="ge" sourceLinked="1"/>
        <c:majorTickMark val="none"/>
        <c:minorTickMark val="none"/>
        <c:tickLblPos val="none"/>
        <c:crossAx val="107737088"/>
        <c:crosses val="autoZero"/>
        <c:auto val="1"/>
        <c:lblOffset val="100"/>
        <c:baseTimeUnit val="years"/>
      </c:dateAx>
      <c:valAx>
        <c:axId val="10773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3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39.619999999999997</c:v>
                </c:pt>
                <c:pt idx="1">
                  <c:v>38.67</c:v>
                </c:pt>
                <c:pt idx="2">
                  <c:v>38.89</c:v>
                </c:pt>
                <c:pt idx="3">
                  <c:v>41.09</c:v>
                </c:pt>
                <c:pt idx="4">
                  <c:v>39.74</c:v>
                </c:pt>
              </c:numCache>
            </c:numRef>
          </c:val>
        </c:ser>
        <c:dLbls>
          <c:showLegendKey val="0"/>
          <c:showVal val="0"/>
          <c:showCatName val="0"/>
          <c:showSerName val="0"/>
          <c:showPercent val="0"/>
          <c:showBubbleSize val="0"/>
        </c:dLbls>
        <c:gapWidth val="150"/>
        <c:axId val="108755200"/>
        <c:axId val="10875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108755200"/>
        <c:axId val="108757376"/>
      </c:lineChart>
      <c:dateAx>
        <c:axId val="108755200"/>
        <c:scaling>
          <c:orientation val="minMax"/>
        </c:scaling>
        <c:delete val="1"/>
        <c:axPos val="b"/>
        <c:numFmt formatCode="ge" sourceLinked="1"/>
        <c:majorTickMark val="none"/>
        <c:minorTickMark val="none"/>
        <c:tickLblPos val="none"/>
        <c:crossAx val="108757376"/>
        <c:crosses val="autoZero"/>
        <c:auto val="1"/>
        <c:lblOffset val="100"/>
        <c:baseTimeUnit val="years"/>
      </c:dateAx>
      <c:valAx>
        <c:axId val="10875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5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97.02</c:v>
                </c:pt>
                <c:pt idx="1">
                  <c:v>100</c:v>
                </c:pt>
                <c:pt idx="2">
                  <c:v>89.61</c:v>
                </c:pt>
                <c:pt idx="3">
                  <c:v>93.18</c:v>
                </c:pt>
                <c:pt idx="4">
                  <c:v>92.13</c:v>
                </c:pt>
              </c:numCache>
            </c:numRef>
          </c:val>
        </c:ser>
        <c:dLbls>
          <c:showLegendKey val="0"/>
          <c:showVal val="0"/>
          <c:showCatName val="0"/>
          <c:showSerName val="0"/>
          <c:showPercent val="0"/>
          <c:showBubbleSize val="0"/>
        </c:dLbls>
        <c:gapWidth val="150"/>
        <c:axId val="108791680"/>
        <c:axId val="10881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108791680"/>
        <c:axId val="108810240"/>
      </c:lineChart>
      <c:dateAx>
        <c:axId val="108791680"/>
        <c:scaling>
          <c:orientation val="minMax"/>
        </c:scaling>
        <c:delete val="1"/>
        <c:axPos val="b"/>
        <c:numFmt formatCode="ge" sourceLinked="1"/>
        <c:majorTickMark val="none"/>
        <c:minorTickMark val="none"/>
        <c:tickLblPos val="none"/>
        <c:crossAx val="108810240"/>
        <c:crosses val="autoZero"/>
        <c:auto val="1"/>
        <c:lblOffset val="100"/>
        <c:baseTimeUnit val="years"/>
      </c:dateAx>
      <c:valAx>
        <c:axId val="10881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9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38.92</c:v>
                </c:pt>
                <c:pt idx="1">
                  <c:v>48.91</c:v>
                </c:pt>
                <c:pt idx="2">
                  <c:v>61.86</c:v>
                </c:pt>
                <c:pt idx="3">
                  <c:v>59.46</c:v>
                </c:pt>
                <c:pt idx="4">
                  <c:v>66.05</c:v>
                </c:pt>
              </c:numCache>
            </c:numRef>
          </c:val>
        </c:ser>
        <c:dLbls>
          <c:showLegendKey val="0"/>
          <c:showVal val="0"/>
          <c:showCatName val="0"/>
          <c:showSerName val="0"/>
          <c:showPercent val="0"/>
          <c:showBubbleSize val="0"/>
        </c:dLbls>
        <c:gapWidth val="150"/>
        <c:axId val="107824640"/>
        <c:axId val="10782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107824640"/>
        <c:axId val="107826560"/>
      </c:lineChart>
      <c:dateAx>
        <c:axId val="107824640"/>
        <c:scaling>
          <c:orientation val="minMax"/>
        </c:scaling>
        <c:delete val="1"/>
        <c:axPos val="b"/>
        <c:numFmt formatCode="ge" sourceLinked="1"/>
        <c:majorTickMark val="none"/>
        <c:minorTickMark val="none"/>
        <c:tickLblPos val="none"/>
        <c:crossAx val="107826560"/>
        <c:crosses val="autoZero"/>
        <c:auto val="1"/>
        <c:lblOffset val="100"/>
        <c:baseTimeUnit val="years"/>
      </c:dateAx>
      <c:valAx>
        <c:axId val="10782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2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865216"/>
        <c:axId val="10786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865216"/>
        <c:axId val="107867136"/>
      </c:lineChart>
      <c:dateAx>
        <c:axId val="107865216"/>
        <c:scaling>
          <c:orientation val="minMax"/>
        </c:scaling>
        <c:delete val="1"/>
        <c:axPos val="b"/>
        <c:numFmt formatCode="ge" sourceLinked="1"/>
        <c:majorTickMark val="none"/>
        <c:minorTickMark val="none"/>
        <c:tickLblPos val="none"/>
        <c:crossAx val="107867136"/>
        <c:crosses val="autoZero"/>
        <c:auto val="1"/>
        <c:lblOffset val="100"/>
        <c:baseTimeUnit val="years"/>
      </c:dateAx>
      <c:valAx>
        <c:axId val="10786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6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963136"/>
        <c:axId val="10796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963136"/>
        <c:axId val="107965056"/>
      </c:lineChart>
      <c:dateAx>
        <c:axId val="107963136"/>
        <c:scaling>
          <c:orientation val="minMax"/>
        </c:scaling>
        <c:delete val="1"/>
        <c:axPos val="b"/>
        <c:numFmt formatCode="ge" sourceLinked="1"/>
        <c:majorTickMark val="none"/>
        <c:minorTickMark val="none"/>
        <c:tickLblPos val="none"/>
        <c:crossAx val="107965056"/>
        <c:crosses val="autoZero"/>
        <c:auto val="1"/>
        <c:lblOffset val="100"/>
        <c:baseTimeUnit val="years"/>
      </c:dateAx>
      <c:valAx>
        <c:axId val="10796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6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016000"/>
        <c:axId val="10801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016000"/>
        <c:axId val="108017920"/>
      </c:lineChart>
      <c:dateAx>
        <c:axId val="108016000"/>
        <c:scaling>
          <c:orientation val="minMax"/>
        </c:scaling>
        <c:delete val="1"/>
        <c:axPos val="b"/>
        <c:numFmt formatCode="ge" sourceLinked="1"/>
        <c:majorTickMark val="none"/>
        <c:minorTickMark val="none"/>
        <c:tickLblPos val="none"/>
        <c:crossAx val="108017920"/>
        <c:crosses val="autoZero"/>
        <c:auto val="1"/>
        <c:lblOffset val="100"/>
        <c:baseTimeUnit val="years"/>
      </c:dateAx>
      <c:valAx>
        <c:axId val="10801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1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044288"/>
        <c:axId val="10804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044288"/>
        <c:axId val="108046208"/>
      </c:lineChart>
      <c:dateAx>
        <c:axId val="108044288"/>
        <c:scaling>
          <c:orientation val="minMax"/>
        </c:scaling>
        <c:delete val="1"/>
        <c:axPos val="b"/>
        <c:numFmt formatCode="ge" sourceLinked="1"/>
        <c:majorTickMark val="none"/>
        <c:minorTickMark val="none"/>
        <c:tickLblPos val="none"/>
        <c:crossAx val="108046208"/>
        <c:crosses val="autoZero"/>
        <c:auto val="1"/>
        <c:lblOffset val="100"/>
        <c:baseTimeUnit val="years"/>
      </c:dateAx>
      <c:valAx>
        <c:axId val="10804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4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1832.48</c:v>
                </c:pt>
                <c:pt idx="1">
                  <c:v>1517.63</c:v>
                </c:pt>
                <c:pt idx="2">
                  <c:v>1152.47</c:v>
                </c:pt>
                <c:pt idx="3">
                  <c:v>912.75</c:v>
                </c:pt>
                <c:pt idx="4">
                  <c:v>888.19</c:v>
                </c:pt>
              </c:numCache>
            </c:numRef>
          </c:val>
        </c:ser>
        <c:dLbls>
          <c:showLegendKey val="0"/>
          <c:showVal val="0"/>
          <c:showCatName val="0"/>
          <c:showSerName val="0"/>
          <c:showPercent val="0"/>
          <c:showBubbleSize val="0"/>
        </c:dLbls>
        <c:gapWidth val="150"/>
        <c:axId val="108105088"/>
        <c:axId val="10811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108105088"/>
        <c:axId val="108111360"/>
      </c:lineChart>
      <c:dateAx>
        <c:axId val="108105088"/>
        <c:scaling>
          <c:orientation val="minMax"/>
        </c:scaling>
        <c:delete val="1"/>
        <c:axPos val="b"/>
        <c:numFmt formatCode="ge" sourceLinked="1"/>
        <c:majorTickMark val="none"/>
        <c:minorTickMark val="none"/>
        <c:tickLblPos val="none"/>
        <c:crossAx val="108111360"/>
        <c:crosses val="autoZero"/>
        <c:auto val="1"/>
        <c:lblOffset val="100"/>
        <c:baseTimeUnit val="years"/>
      </c:dateAx>
      <c:valAx>
        <c:axId val="10811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0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24.68</c:v>
                </c:pt>
                <c:pt idx="1">
                  <c:v>21.97</c:v>
                </c:pt>
                <c:pt idx="2">
                  <c:v>21.66</c:v>
                </c:pt>
                <c:pt idx="3">
                  <c:v>20.91</c:v>
                </c:pt>
                <c:pt idx="4">
                  <c:v>29.45</c:v>
                </c:pt>
              </c:numCache>
            </c:numRef>
          </c:val>
        </c:ser>
        <c:dLbls>
          <c:showLegendKey val="0"/>
          <c:showVal val="0"/>
          <c:showCatName val="0"/>
          <c:showSerName val="0"/>
          <c:showPercent val="0"/>
          <c:showBubbleSize val="0"/>
        </c:dLbls>
        <c:gapWidth val="150"/>
        <c:axId val="108219392"/>
        <c:axId val="10822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108219392"/>
        <c:axId val="108225664"/>
      </c:lineChart>
      <c:dateAx>
        <c:axId val="108219392"/>
        <c:scaling>
          <c:orientation val="minMax"/>
        </c:scaling>
        <c:delete val="1"/>
        <c:axPos val="b"/>
        <c:numFmt formatCode="ge" sourceLinked="1"/>
        <c:majorTickMark val="none"/>
        <c:minorTickMark val="none"/>
        <c:tickLblPos val="none"/>
        <c:crossAx val="108225664"/>
        <c:crosses val="autoZero"/>
        <c:auto val="1"/>
        <c:lblOffset val="100"/>
        <c:baseTimeUnit val="years"/>
      </c:dateAx>
      <c:valAx>
        <c:axId val="10822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1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924.88</c:v>
                </c:pt>
                <c:pt idx="1">
                  <c:v>1082.3900000000001</c:v>
                </c:pt>
                <c:pt idx="2">
                  <c:v>1355.42</c:v>
                </c:pt>
                <c:pt idx="3">
                  <c:v>1306.8399999999999</c:v>
                </c:pt>
                <c:pt idx="4">
                  <c:v>912.76</c:v>
                </c:pt>
              </c:numCache>
            </c:numRef>
          </c:val>
        </c:ser>
        <c:dLbls>
          <c:showLegendKey val="0"/>
          <c:showVal val="0"/>
          <c:showCatName val="0"/>
          <c:showSerName val="0"/>
          <c:showPercent val="0"/>
          <c:showBubbleSize val="0"/>
        </c:dLbls>
        <c:gapWidth val="150"/>
        <c:axId val="108243584"/>
        <c:axId val="10872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108243584"/>
        <c:axId val="108724992"/>
      </c:lineChart>
      <c:dateAx>
        <c:axId val="108243584"/>
        <c:scaling>
          <c:orientation val="minMax"/>
        </c:scaling>
        <c:delete val="1"/>
        <c:axPos val="b"/>
        <c:numFmt formatCode="ge" sourceLinked="1"/>
        <c:majorTickMark val="none"/>
        <c:minorTickMark val="none"/>
        <c:tickLblPos val="none"/>
        <c:crossAx val="108724992"/>
        <c:crosses val="autoZero"/>
        <c:auto val="1"/>
        <c:lblOffset val="100"/>
        <c:baseTimeUnit val="years"/>
      </c:dateAx>
      <c:valAx>
        <c:axId val="10872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4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沖縄県　渡名喜村</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4" t="s">
        <v>122</v>
      </c>
      <c r="AE8" s="74"/>
      <c r="AF8" s="74"/>
      <c r="AG8" s="74"/>
      <c r="AH8" s="74"/>
      <c r="AI8" s="74"/>
      <c r="AJ8" s="74"/>
      <c r="AK8" s="2"/>
      <c r="AL8" s="67">
        <f>データ!$R$6</f>
        <v>385</v>
      </c>
      <c r="AM8" s="67"/>
      <c r="AN8" s="67"/>
      <c r="AO8" s="67"/>
      <c r="AP8" s="67"/>
      <c r="AQ8" s="67"/>
      <c r="AR8" s="67"/>
      <c r="AS8" s="67"/>
      <c r="AT8" s="66">
        <f>データ!$S$6</f>
        <v>3.87</v>
      </c>
      <c r="AU8" s="66"/>
      <c r="AV8" s="66"/>
      <c r="AW8" s="66"/>
      <c r="AX8" s="66"/>
      <c r="AY8" s="66"/>
      <c r="AZ8" s="66"/>
      <c r="BA8" s="66"/>
      <c r="BB8" s="66">
        <f>データ!$T$6</f>
        <v>99.48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100</v>
      </c>
      <c r="Q10" s="66"/>
      <c r="R10" s="66"/>
      <c r="S10" s="66"/>
      <c r="T10" s="66"/>
      <c r="U10" s="66"/>
      <c r="V10" s="66"/>
      <c r="W10" s="67">
        <f>データ!$Q$6</f>
        <v>5926</v>
      </c>
      <c r="X10" s="67"/>
      <c r="Y10" s="67"/>
      <c r="Z10" s="67"/>
      <c r="AA10" s="67"/>
      <c r="AB10" s="67"/>
      <c r="AC10" s="67"/>
      <c r="AD10" s="2"/>
      <c r="AE10" s="2"/>
      <c r="AF10" s="2"/>
      <c r="AG10" s="2"/>
      <c r="AH10" s="2"/>
      <c r="AI10" s="2"/>
      <c r="AJ10" s="2"/>
      <c r="AK10" s="2"/>
      <c r="AL10" s="67">
        <f>データ!$U$6</f>
        <v>370</v>
      </c>
      <c r="AM10" s="67"/>
      <c r="AN10" s="67"/>
      <c r="AO10" s="67"/>
      <c r="AP10" s="67"/>
      <c r="AQ10" s="67"/>
      <c r="AR10" s="67"/>
      <c r="AS10" s="67"/>
      <c r="AT10" s="66">
        <f>データ!$V$6</f>
        <v>3.84</v>
      </c>
      <c r="AU10" s="66"/>
      <c r="AV10" s="66"/>
      <c r="AW10" s="66"/>
      <c r="AX10" s="66"/>
      <c r="AY10" s="66"/>
      <c r="AZ10" s="66"/>
      <c r="BA10" s="66"/>
      <c r="BB10" s="66">
        <f>データ!$W$6</f>
        <v>96.35</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119</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473561</v>
      </c>
      <c r="D6" s="34">
        <f t="shared" si="3"/>
        <v>47</v>
      </c>
      <c r="E6" s="34">
        <f t="shared" si="3"/>
        <v>1</v>
      </c>
      <c r="F6" s="34">
        <f t="shared" si="3"/>
        <v>0</v>
      </c>
      <c r="G6" s="34">
        <f t="shared" si="3"/>
        <v>0</v>
      </c>
      <c r="H6" s="34" t="str">
        <f t="shared" si="3"/>
        <v>沖縄県　渡名喜村</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100</v>
      </c>
      <c r="Q6" s="35">
        <f t="shared" si="3"/>
        <v>5926</v>
      </c>
      <c r="R6" s="35">
        <f t="shared" si="3"/>
        <v>385</v>
      </c>
      <c r="S6" s="35">
        <f t="shared" si="3"/>
        <v>3.87</v>
      </c>
      <c r="T6" s="35">
        <f t="shared" si="3"/>
        <v>99.48</v>
      </c>
      <c r="U6" s="35">
        <f t="shared" si="3"/>
        <v>370</v>
      </c>
      <c r="V6" s="35">
        <f t="shared" si="3"/>
        <v>3.84</v>
      </c>
      <c r="W6" s="35">
        <f t="shared" si="3"/>
        <v>96.35</v>
      </c>
      <c r="X6" s="36">
        <f>IF(X7="",NA(),X7)</f>
        <v>38.92</v>
      </c>
      <c r="Y6" s="36">
        <f t="shared" ref="Y6:AG6" si="4">IF(Y7="",NA(),Y7)</f>
        <v>48.91</v>
      </c>
      <c r="Z6" s="36">
        <f t="shared" si="4"/>
        <v>61.86</v>
      </c>
      <c r="AA6" s="36">
        <f t="shared" si="4"/>
        <v>59.46</v>
      </c>
      <c r="AB6" s="36">
        <f t="shared" si="4"/>
        <v>66.05</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1832.48</v>
      </c>
      <c r="BF6" s="36">
        <f t="shared" ref="BF6:BN6" si="7">IF(BF7="",NA(),BF7)</f>
        <v>1517.63</v>
      </c>
      <c r="BG6" s="36">
        <f t="shared" si="7"/>
        <v>1152.47</v>
      </c>
      <c r="BH6" s="36">
        <f t="shared" si="7"/>
        <v>912.75</v>
      </c>
      <c r="BI6" s="36">
        <f t="shared" si="7"/>
        <v>888.19</v>
      </c>
      <c r="BJ6" s="36">
        <f t="shared" si="7"/>
        <v>1496.15</v>
      </c>
      <c r="BK6" s="36">
        <f t="shared" si="7"/>
        <v>1462.56</v>
      </c>
      <c r="BL6" s="36">
        <f t="shared" si="7"/>
        <v>1486.62</v>
      </c>
      <c r="BM6" s="36">
        <f t="shared" si="7"/>
        <v>1510.14</v>
      </c>
      <c r="BN6" s="36">
        <f t="shared" si="7"/>
        <v>1595.62</v>
      </c>
      <c r="BO6" s="35" t="str">
        <f>IF(BO7="","",IF(BO7="-","【-】","【"&amp;SUBSTITUTE(TEXT(BO7,"#,##0.00"),"-","△")&amp;"】"))</f>
        <v>【1,280.76】</v>
      </c>
      <c r="BP6" s="36">
        <f>IF(BP7="",NA(),BP7)</f>
        <v>24.68</v>
      </c>
      <c r="BQ6" s="36">
        <f t="shared" ref="BQ6:BY6" si="8">IF(BQ7="",NA(),BQ7)</f>
        <v>21.97</v>
      </c>
      <c r="BR6" s="36">
        <f t="shared" si="8"/>
        <v>21.66</v>
      </c>
      <c r="BS6" s="36">
        <f t="shared" si="8"/>
        <v>20.91</v>
      </c>
      <c r="BT6" s="36">
        <f t="shared" si="8"/>
        <v>29.45</v>
      </c>
      <c r="BU6" s="36">
        <f t="shared" si="8"/>
        <v>33.01</v>
      </c>
      <c r="BV6" s="36">
        <f t="shared" si="8"/>
        <v>32.39</v>
      </c>
      <c r="BW6" s="36">
        <f t="shared" si="8"/>
        <v>24.39</v>
      </c>
      <c r="BX6" s="36">
        <f t="shared" si="8"/>
        <v>22.67</v>
      </c>
      <c r="BY6" s="36">
        <f t="shared" si="8"/>
        <v>37.92</v>
      </c>
      <c r="BZ6" s="35" t="str">
        <f>IF(BZ7="","",IF(BZ7="-","【-】","【"&amp;SUBSTITUTE(TEXT(BZ7,"#,##0.00"),"-","△")&amp;"】"))</f>
        <v>【53.06】</v>
      </c>
      <c r="CA6" s="36">
        <f>IF(CA7="",NA(),CA7)</f>
        <v>924.88</v>
      </c>
      <c r="CB6" s="36">
        <f t="shared" ref="CB6:CJ6" si="9">IF(CB7="",NA(),CB7)</f>
        <v>1082.3900000000001</v>
      </c>
      <c r="CC6" s="36">
        <f t="shared" si="9"/>
        <v>1355.42</v>
      </c>
      <c r="CD6" s="36">
        <f t="shared" si="9"/>
        <v>1306.8399999999999</v>
      </c>
      <c r="CE6" s="36">
        <f t="shared" si="9"/>
        <v>912.76</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39.619999999999997</v>
      </c>
      <c r="CM6" s="36">
        <f t="shared" ref="CM6:CU6" si="10">IF(CM7="",NA(),CM7)</f>
        <v>38.67</v>
      </c>
      <c r="CN6" s="36">
        <f t="shared" si="10"/>
        <v>38.89</v>
      </c>
      <c r="CO6" s="36">
        <f t="shared" si="10"/>
        <v>41.09</v>
      </c>
      <c r="CP6" s="36">
        <f t="shared" si="10"/>
        <v>39.74</v>
      </c>
      <c r="CQ6" s="36">
        <f t="shared" si="10"/>
        <v>51.11</v>
      </c>
      <c r="CR6" s="36">
        <f t="shared" si="10"/>
        <v>50.49</v>
      </c>
      <c r="CS6" s="36">
        <f t="shared" si="10"/>
        <v>48.36</v>
      </c>
      <c r="CT6" s="36">
        <f t="shared" si="10"/>
        <v>48.7</v>
      </c>
      <c r="CU6" s="36">
        <f t="shared" si="10"/>
        <v>46.9</v>
      </c>
      <c r="CV6" s="35" t="str">
        <f>IF(CV7="","",IF(CV7="-","【-】","【"&amp;SUBSTITUTE(TEXT(CV7,"#,##0.00"),"-","△")&amp;"】"))</f>
        <v>【56.28】</v>
      </c>
      <c r="CW6" s="36">
        <f>IF(CW7="",NA(),CW7)</f>
        <v>97.02</v>
      </c>
      <c r="CX6" s="36">
        <f t="shared" ref="CX6:DF6" si="11">IF(CX7="",NA(),CX7)</f>
        <v>100</v>
      </c>
      <c r="CY6" s="36">
        <f t="shared" si="11"/>
        <v>89.61</v>
      </c>
      <c r="CZ6" s="36">
        <f t="shared" si="11"/>
        <v>93.18</v>
      </c>
      <c r="DA6" s="36">
        <f t="shared" si="11"/>
        <v>92.13</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c r="A7" s="29"/>
      <c r="B7" s="38">
        <v>2016</v>
      </c>
      <c r="C7" s="38">
        <v>473561</v>
      </c>
      <c r="D7" s="38">
        <v>47</v>
      </c>
      <c r="E7" s="38">
        <v>1</v>
      </c>
      <c r="F7" s="38">
        <v>0</v>
      </c>
      <c r="G7" s="38">
        <v>0</v>
      </c>
      <c r="H7" s="38" t="s">
        <v>107</v>
      </c>
      <c r="I7" s="38" t="s">
        <v>108</v>
      </c>
      <c r="J7" s="38" t="s">
        <v>109</v>
      </c>
      <c r="K7" s="38" t="s">
        <v>110</v>
      </c>
      <c r="L7" s="38" t="s">
        <v>111</v>
      </c>
      <c r="M7" s="38"/>
      <c r="N7" s="39" t="s">
        <v>112</v>
      </c>
      <c r="O7" s="39" t="s">
        <v>113</v>
      </c>
      <c r="P7" s="39">
        <v>100</v>
      </c>
      <c r="Q7" s="39">
        <v>5926</v>
      </c>
      <c r="R7" s="39">
        <v>385</v>
      </c>
      <c r="S7" s="39">
        <v>3.87</v>
      </c>
      <c r="T7" s="39">
        <v>99.48</v>
      </c>
      <c r="U7" s="39">
        <v>370</v>
      </c>
      <c r="V7" s="39">
        <v>3.84</v>
      </c>
      <c r="W7" s="39">
        <v>96.35</v>
      </c>
      <c r="X7" s="39">
        <v>38.92</v>
      </c>
      <c r="Y7" s="39">
        <v>48.91</v>
      </c>
      <c r="Z7" s="39">
        <v>61.86</v>
      </c>
      <c r="AA7" s="39">
        <v>59.46</v>
      </c>
      <c r="AB7" s="39">
        <v>66.05</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1832.48</v>
      </c>
      <c r="BF7" s="39">
        <v>1517.63</v>
      </c>
      <c r="BG7" s="39">
        <v>1152.47</v>
      </c>
      <c r="BH7" s="39">
        <v>912.75</v>
      </c>
      <c r="BI7" s="39">
        <v>888.19</v>
      </c>
      <c r="BJ7" s="39">
        <v>1496.15</v>
      </c>
      <c r="BK7" s="39">
        <v>1462.56</v>
      </c>
      <c r="BL7" s="39">
        <v>1486.62</v>
      </c>
      <c r="BM7" s="39">
        <v>1510.14</v>
      </c>
      <c r="BN7" s="39">
        <v>1595.62</v>
      </c>
      <c r="BO7" s="39">
        <v>1280.76</v>
      </c>
      <c r="BP7" s="39">
        <v>24.68</v>
      </c>
      <c r="BQ7" s="39">
        <v>21.97</v>
      </c>
      <c r="BR7" s="39">
        <v>21.66</v>
      </c>
      <c r="BS7" s="39">
        <v>20.91</v>
      </c>
      <c r="BT7" s="39">
        <v>29.45</v>
      </c>
      <c r="BU7" s="39">
        <v>33.01</v>
      </c>
      <c r="BV7" s="39">
        <v>32.39</v>
      </c>
      <c r="BW7" s="39">
        <v>24.39</v>
      </c>
      <c r="BX7" s="39">
        <v>22.67</v>
      </c>
      <c r="BY7" s="39">
        <v>37.92</v>
      </c>
      <c r="BZ7" s="39">
        <v>53.06</v>
      </c>
      <c r="CA7" s="39">
        <v>924.88</v>
      </c>
      <c r="CB7" s="39">
        <v>1082.3900000000001</v>
      </c>
      <c r="CC7" s="39">
        <v>1355.42</v>
      </c>
      <c r="CD7" s="39">
        <v>1306.8399999999999</v>
      </c>
      <c r="CE7" s="39">
        <v>912.76</v>
      </c>
      <c r="CF7" s="39">
        <v>523.08000000000004</v>
      </c>
      <c r="CG7" s="39">
        <v>530.83000000000004</v>
      </c>
      <c r="CH7" s="39">
        <v>734.18</v>
      </c>
      <c r="CI7" s="39">
        <v>789.62</v>
      </c>
      <c r="CJ7" s="39">
        <v>423.18</v>
      </c>
      <c r="CK7" s="39">
        <v>314.83</v>
      </c>
      <c r="CL7" s="39">
        <v>39.619999999999997</v>
      </c>
      <c r="CM7" s="39">
        <v>38.67</v>
      </c>
      <c r="CN7" s="39">
        <v>38.89</v>
      </c>
      <c r="CO7" s="39">
        <v>41.09</v>
      </c>
      <c r="CP7" s="39">
        <v>39.74</v>
      </c>
      <c r="CQ7" s="39">
        <v>51.11</v>
      </c>
      <c r="CR7" s="39">
        <v>50.49</v>
      </c>
      <c r="CS7" s="39">
        <v>48.36</v>
      </c>
      <c r="CT7" s="39">
        <v>48.7</v>
      </c>
      <c r="CU7" s="39">
        <v>46.9</v>
      </c>
      <c r="CV7" s="39">
        <v>56.28</v>
      </c>
      <c r="CW7" s="39">
        <v>97.02</v>
      </c>
      <c r="CX7" s="39">
        <v>100</v>
      </c>
      <c r="CY7" s="39">
        <v>89.61</v>
      </c>
      <c r="CZ7" s="39">
        <v>93.18</v>
      </c>
      <c r="DA7" s="39">
        <v>92.13</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0.37</v>
      </c>
      <c r="EJ7" s="39">
        <v>0.7</v>
      </c>
      <c r="EK7" s="39">
        <v>0.91</v>
      </c>
      <c r="EL7" s="39">
        <v>1.26</v>
      </c>
      <c r="EM7" s="39">
        <v>0.78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2018-03-01T05:41:08Z</cp:lastPrinted>
  <dcterms:modified xsi:type="dcterms:W3CDTF">2018-03-01T05:41:10Z</dcterms:modified>
</cp:coreProperties>
</file>