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insv-03\fs\部署\04企画財政課\20係\02財政係\②高江洲\07照会･通知（全般）\H29\照会\沖縄県\(H30.2)公営企業「経営比較分析表」分析等\02：回答\経営比較分析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<sst xmlns="http://schemas.openxmlformats.org/spreadsheetml/2006/main" count="232" uniqueCount="120">
  <si>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</si>
  <si>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</si>
  <si>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</si>
  <si>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</si>
  <si>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</si>
  <si>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</si>
  <si>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</si>
  <si>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</si>
  <si>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</si>
  <si>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</si>
  <si>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</si>
  <si>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</si>
  <si>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</si>
  <si>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</si>
  <si>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</si>
  <si>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</si>
  <si>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</si>
  <si>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</si>
  <si>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</si>
  <si>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</si>
  <si>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</si>
  <si>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</si>
  <si>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</si>
  <si>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</si>
  <si>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</si>
  <si>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</si>
  <si>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</si>
  <si>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</si>
  <si>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</si>
  <si>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</si>
  <si>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</si>
  <si>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</si>
  <si>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</si>
  <si>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</si>
  <si>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</si>
  <si>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</si>
  <si>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</si>
  <si>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</si>
  <si>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</si>
  <si>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</si>
  <si>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</si>
  <si>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</si>
  <si>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</si>
  <si>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</si>
  <si>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</si>
  <si>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</si>
  <si>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</si>
  <si>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</si>
  <si>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</si>
  <si>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</si>
  <si>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</si>
  <si>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</si>
  <si>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</si>
  <si>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</si>
  <si>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</si>
  <si>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</si>
  <si>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</si>
  <si>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</si>
  <si>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</si>
  <si>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</si>
  <si>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</si>
  <si>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</si>
  <si>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</si>
  <si>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</si>
  <si>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</si>
  <si>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</si>
  <si>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</si>
  <si>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</si>
  <si>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</si>
  <si>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</si>
  <si>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</si>
  <si>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</si>
  <si>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</si>
  <si>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</si>
  <si>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</si>
  <si>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</si>
  <si>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</si>
  <si>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</si>
  <si>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</si>
  <si>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</si>
  <si>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</si>
  <si>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</si>
  <si>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</si>
  <si>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</si>
  <si>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</si>
  <si>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</si>
  <si>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</si>
  <si>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</si>
  <si>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</si>
  <si>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</si>
  <si>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</si>
  <si>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</si>
  <si>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</si>
  <si>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</si>
  <si>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</si>
  <si>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</si>
  <si>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</si>
  <si>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</si>
  <si>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</si>
  <si>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</si>
  <si>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</si>
  <si>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</si>
  <si>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</si>
  <si>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</si>
  <si>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</si>
  <si>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北谷町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</si>
  <si>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</si>
  <si>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</si>
  <si>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</si>
  <si>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</si>
  <si>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</si>
  <si>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</si>
  <si>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</si>
  <si>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</si>
  <si>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</si>
  <si>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</si>
  <si>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①有形固定資産減価償却率　　　　　　　　　　　　　　　類似団体と比較し低い数値であるが、今後老朽化度合の推移を注視していき、将来に備えていく。　　　　　　　　②管路経年化率　　　　　　　　　　　　　　　　　類似団体との比較においてもかなり低い数値であり、近年中に大規模な老朽化対策を講じる必要はないが、常に施設老朽度を判断し、予算確保その他の措置に備えたい。　　　　　　　　　　　　　　　　③管路更新率　　　　　　　　　　　　　　　　　　管路経年化率が低いこともあり、更新率は類似団体、全国平均値よりも低い。しかし経年により法定耐用年数を超過する施設は増加するため、今後は財源、投資の効率性、施設の機能確保、技術職員の配置等を含め、更新目標を設定していく必要がある。　</t>
    <phoneticPr fontId="4"/>
  </si>
  <si>
    <r>
      <t>①経営収支比率　　　　　　　　　　　　　　　　　　　　　　各年度収支は100%を超え、平均値を上回っていることから健全な状態といえるが、今後の施設投資等に係る費用の確保も視野に入れ、更なる健全運営を図っていく。　　　　　　　　　　　　　　　　　　　　　　②累積欠損金比率　　　　　　　　　　　　　　　　　　　　　継続して0％を達成しており、経営の健全化に寄与している。　　　　　　　　　　　　　　　　　　　　③流動比率　　　　　　　　　　　　　　　　　　　指標は100％を超え、1年以内の短期定債務に対する支払能力を有している。類似団体及び全国全国平均を上回り良好である。　　　　　　　　　　　　　　　　　　　④企業債残高対給水収益比率　　　　　　　　　　　類似団体平均値を下回っており良好である。　　　　⑤料金回収率　　　　　　　　　　　　　　　　　100％を下回っているが、基地給水収益等もあり他財源の繰出金等で収入を補てんすることなく安定した経営を保っている。　　　　　　　　　　　　　　　　</t>
    </r>
    <r>
      <rPr>
        <sz val="11"/>
        <color rgb="FFFF0000"/>
        <rFont val="ＭＳ ゴシック"/>
        <family val="3"/>
        <charset val="128"/>
      </rPr>
      <t>⑥給水原価　　　　　　　　　　　　　　　　　　　本町は類似団体と比較し低い数値となっており、財源的にも安定した給水が行えているが、今後も費用等の分析を進め推計し、経営を維持していく。　　　　　　　　　　　　　　　　　　　　　</t>
    </r>
    <r>
      <rPr>
        <sz val="11"/>
        <color theme="1"/>
        <rFont val="ＭＳ ゴシック"/>
        <family val="3"/>
        <charset val="128"/>
      </rPr>
      <t>　⑦施設利用率　　　　　　　　　　　　　　　　　　類似団体との比較では高い数値である。さらなる効率化を図りたい。　　　　　　　　　　　　　　　　　　　　　⑧有収率　　　　　　　　　　　　　　　　　　　　全国平均、類似団体等との比較でも高い率であり、今後も漏水等対策を講じ、効率的に収益へつなげていく。　　　　　　　　　　　　　　</t>
    </r>
    <rPh sb="40" eb="41">
      <t>コ</t>
    </rPh>
    <rPh sb="228" eb="230">
      <t>シヒョウ</t>
    </rPh>
    <rPh sb="236" eb="237">
      <t>コ</t>
    </rPh>
    <rPh sb="240" eb="241">
      <t>ネン</t>
    </rPh>
    <rPh sb="241" eb="243">
      <t>イナイ</t>
    </rPh>
    <rPh sb="244" eb="246">
      <t>タンキ</t>
    </rPh>
    <rPh sb="246" eb="247">
      <t>テイ</t>
    </rPh>
    <rPh sb="247" eb="249">
      <t>サイム</t>
    </rPh>
    <rPh sb="250" eb="251">
      <t>タイ</t>
    </rPh>
    <rPh sb="253" eb="255">
      <t>シハライ</t>
    </rPh>
    <rPh sb="255" eb="257">
      <t>ノウリョク</t>
    </rPh>
    <rPh sb="258" eb="259">
      <t>ユウ</t>
    </rPh>
    <rPh sb="264" eb="266">
      <t>ルイジ</t>
    </rPh>
    <rPh sb="266" eb="268">
      <t>ダンタイ</t>
    </rPh>
    <rPh sb="268" eb="269">
      <t>オヨ</t>
    </rPh>
    <rPh sb="270" eb="272">
      <t>ゼンコク</t>
    </rPh>
    <rPh sb="272" eb="274">
      <t>ゼンコク</t>
    </rPh>
    <rPh sb="274" eb="276">
      <t>ヘイキン</t>
    </rPh>
    <rPh sb="277" eb="279">
      <t>ウワマワ</t>
    </rPh>
    <rPh sb="280" eb="282">
      <t>リョウコウ</t>
    </rPh>
    <rPh sb="495" eb="497">
      <t>ザイゲン</t>
    </rPh>
    <rPh sb="497" eb="498">
      <t>テキ</t>
    </rPh>
    <rPh sb="500" eb="502">
      <t>アンテイ</t>
    </rPh>
    <rPh sb="504" eb="506">
      <t>キュウスイ</t>
    </rPh>
    <rPh sb="507" eb="508">
      <t>オコナ</t>
    </rPh>
    <rPh sb="519" eb="520">
      <t>トウ</t>
    </rPh>
    <rPh sb="530" eb="532">
      <t>ケイエイ</t>
    </rPh>
    <phoneticPr fontId="4"/>
  </si>
  <si>
    <r>
      <rPr>
        <sz val="11"/>
        <color rgb="FFFF0000"/>
        <rFont val="ＭＳ ゴシック"/>
        <family val="3"/>
        <charset val="128"/>
      </rPr>
      <t xml:space="preserve">上記の各項目別分析により、経営の健全性、効率性、また固定資産の老朽化状況等が把握でき、その結果、本町の水道事業は概ね健全な経営であると判断する。　　　　　　　　　　　　　　　　　　　　　　　　　　　　　　　　　　　しかし給水人口の減少や、更新施設増加による費用の増、その他要因による今後の経営運営上の課題は多い。また町の発展等における新たな検討事案についても十分推計していく必要がある。現経営を分析し、環境や推移を見極めつつ、長いスパンでの戦略を立てる等、対策が必要となる。適切な規模、効率的な経費での投資等を行っているかを常に判断し、ひきつづき経営の健全性を保持するため、さまざまな方向からの検証、検討、対策に努める必要がある。              
              </t>
    </r>
    <r>
      <rPr>
        <sz val="11"/>
        <color theme="1"/>
        <rFont val="ＭＳ ゴシック"/>
        <family val="3"/>
        <charset val="128"/>
      </rPr>
      <t xml:space="preserve">
</t>
    </r>
    <rPh sb="110" eb="112">
      <t>キュウスイ</t>
    </rPh>
    <rPh sb="112" eb="113">
      <t>ジン</t>
    </rPh>
    <rPh sb="128" eb="130">
      <t>ヒヨウ</t>
    </rPh>
    <rPh sb="135" eb="136">
      <t>タ</t>
    </rPh>
    <rPh sb="136" eb="138">
      <t>ヨウイン</t>
    </rPh>
    <rPh sb="141" eb="143">
      <t>コンゴ</t>
    </rPh>
    <rPh sb="144" eb="146">
      <t>ケイエイ</t>
    </rPh>
    <rPh sb="146" eb="148">
      <t>ウンエイ</t>
    </rPh>
    <rPh sb="148" eb="149">
      <t>ジョウ</t>
    </rPh>
    <rPh sb="150" eb="152">
      <t>カダイ</t>
    </rPh>
    <rPh sb="153" eb="154">
      <t>オオ</t>
    </rPh>
    <rPh sb="187" eb="189">
      <t>ヒツヨウ</t>
    </rPh>
    <rPh sb="193" eb="194">
      <t>ゲン</t>
    </rPh>
    <rPh sb="237" eb="239">
      <t>テキセツ</t>
    </rPh>
    <rPh sb="240" eb="242">
      <t>キボ</t>
    </rPh>
    <rPh sb="243" eb="246">
      <t>コウリツテキ</t>
    </rPh>
    <rPh sb="247" eb="249">
      <t>ケイヒ</t>
    </rPh>
    <rPh sb="251" eb="253">
      <t>トウシ</t>
    </rPh>
    <rPh sb="253" eb="254">
      <t>トウ</t>
    </rPh>
    <rPh sb="255" eb="256">
      <t>オコナ</t>
    </rPh>
    <rPh sb="262" eb="263">
      <t>ツネ</t>
    </rPh>
    <rPh sb="264" eb="266">
      <t>ハンダン</t>
    </rPh>
    <rPh sb="297" eb="299">
      <t>ケンショウ</t>
    </rPh>
    <rPh sb="300" eb="302">
      <t>ケントウ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</si>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</sst>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3" fillId="0" borderId="11" xfId="1" applyFont="1" applyBorder="1" applyAlignment="1">
      <alignment horizontal="left" vertical="center"/>
    </xf>
    <xf numFmtId="0" fontId="13" fillId="0" borderId="1" xfId="1" applyFont="1" applyBorder="1" applyAlignment="1">
      <alignment horizontal="left" vertical="center"/>
    </xf>
    <xf numFmtId="0" fontId="13" fillId="0" borderId="12" xfId="1" applyFont="1" applyBorder="1" applyAlignment="1">
      <alignment horizontal="left"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0.33</c:v>
                </c:pt>
                <c:pt idx="2">
                  <c:v>0.28999999999999998</c:v>
                </c:pt>
                <c:pt idx="3">
                  <c:v>0.74</c:v>
                </c:pt>
                <c:pt idx="4">
                  <c:v>0.6</c:v>
                </c:pt>
              </c:numCache>
            </c:numRef>
          </c:val>
          <c:extLst>
            <c:ext xmlns:c16="http://schemas.microsoft.com/office/drawing/2014/chart" uri="{C3380CC4-5D6E-409C-BE32-E72D297353CC}">
              <c16:uniqueId val="{00000000-FE58-4A82-AC4A-48432573C6B9}"/>
            </c:ext>
          </c:extLst>
        </c:ser>
        <c:dLbls>
          <c:showLegendKey val="0"/>
          <c:showVal val="0"/>
          <c:showCatName val="0"/>
          <c:showSerName val="0"/>
          <c:showPercent val="0"/>
          <c:showBubbleSize val="0"/>
        </c:dLbls>
        <c:gapWidth val="150"/>
        <c:axId val="86086784"/>
        <c:axId val="860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FE58-4A82-AC4A-48432573C6B9}"/>
            </c:ext>
          </c:extLst>
        </c:ser>
        <c:dLbls>
          <c:showLegendKey val="0"/>
          <c:showVal val="0"/>
          <c:showCatName val="0"/>
          <c:showSerName val="0"/>
          <c:showPercent val="0"/>
          <c:showBubbleSize val="0"/>
        </c:dLbls>
        <c:marker val="1"/>
        <c:smooth val="0"/>
        <c:axId val="86086784"/>
        <c:axId val="86088704"/>
      </c:lineChart>
      <c:dateAx>
        <c:axId val="86086784"/>
        <c:scaling>
          <c:orientation val="minMax"/>
        </c:scaling>
        <c:delete val="1"/>
        <c:axPos val="b"/>
        <c:numFmt formatCode="ge" sourceLinked="1"/>
        <c:majorTickMark val="none"/>
        <c:minorTickMark val="none"/>
        <c:tickLblPos val="none"/>
        <c:crossAx val="86088704"/>
        <c:crosses val="autoZero"/>
        <c:auto val="1"/>
        <c:lblOffset val="100"/>
        <c:baseTimeUnit val="years"/>
      </c:dateAx>
      <c:valAx>
        <c:axId val="860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55.96</c:v>
                </c:pt>
                <c:pt idx="1">
                  <c:v>56.62</c:v>
                </c:pt>
                <c:pt idx="2">
                  <c:v>57.82</c:v>
                </c:pt>
                <c:pt idx="3">
                  <c:v>58.58</c:v>
                </c:pt>
                <c:pt idx="4">
                  <c:v>58.27</c:v>
                </c:pt>
              </c:numCache>
            </c:numRef>
          </c:val>
          <c:extLst>
            <c:ext xmlns:c16="http://schemas.microsoft.com/office/drawing/2014/chart" uri="{C3380CC4-5D6E-409C-BE32-E72D297353CC}">
              <c16:uniqueId val="{00000000-0830-4B6A-A01B-B6A7CB7530C7}"/>
            </c:ext>
          </c:extLst>
        </c:ser>
        <c:dLbls>
          <c:showLegendKey val="0"/>
          <c:showVal val="0"/>
          <c:showCatName val="0"/>
          <c:showSerName val="0"/>
          <c:showPercent val="0"/>
          <c:showBubbleSize val="0"/>
        </c:dLbls>
        <c:gapWidth val="150"/>
        <c:axId val="93492736"/>
        <c:axId val="934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0830-4B6A-A01B-B6A7CB7530C7}"/>
            </c:ext>
          </c:extLst>
        </c:ser>
        <c:dLbls>
          <c:showLegendKey val="0"/>
          <c:showVal val="0"/>
          <c:showCatName val="0"/>
          <c:showSerName val="0"/>
          <c:showPercent val="0"/>
          <c:showBubbleSize val="0"/>
        </c:dLbls>
        <c:marker val="1"/>
        <c:smooth val="0"/>
        <c:axId val="93492736"/>
        <c:axId val="93494656"/>
      </c:lineChart>
      <c:dateAx>
        <c:axId val="93492736"/>
        <c:scaling>
          <c:orientation val="minMax"/>
        </c:scaling>
        <c:delete val="1"/>
        <c:axPos val="b"/>
        <c:numFmt formatCode="ge" sourceLinked="1"/>
        <c:majorTickMark val="none"/>
        <c:minorTickMark val="none"/>
        <c:tickLblPos val="none"/>
        <c:crossAx val="93494656"/>
        <c:crosses val="autoZero"/>
        <c:auto val="1"/>
        <c:lblOffset val="100"/>
        <c:baseTimeUnit val="years"/>
      </c:dateAx>
      <c:valAx>
        <c:axId val="934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95.91</c:v>
                </c:pt>
                <c:pt idx="1">
                  <c:v>94.9</c:v>
                </c:pt>
                <c:pt idx="2">
                  <c:v>93.52</c:v>
                </c:pt>
                <c:pt idx="3">
                  <c:v>93.64</c:v>
                </c:pt>
                <c:pt idx="4">
                  <c:v>96.6</c:v>
                </c:pt>
              </c:numCache>
            </c:numRef>
          </c:val>
          <c:extLst>
            <c:ext xmlns:c16="http://schemas.microsoft.com/office/drawing/2014/chart" uri="{C3380CC4-5D6E-409C-BE32-E72D297353CC}">
              <c16:uniqueId val="{00000000-581C-4F88-B927-71A07EB44874}"/>
            </c:ext>
          </c:extLst>
        </c:ser>
        <c:dLbls>
          <c:showLegendKey val="0"/>
          <c:showVal val="0"/>
          <c:showCatName val="0"/>
          <c:showSerName val="0"/>
          <c:showPercent val="0"/>
          <c:showBubbleSize val="0"/>
        </c:dLbls>
        <c:gapWidth val="150"/>
        <c:axId val="94061696"/>
        <c:axId val="940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581C-4F88-B927-71A07EB44874}"/>
            </c:ext>
          </c:extLst>
        </c:ser>
        <c:dLbls>
          <c:showLegendKey val="0"/>
          <c:showVal val="0"/>
          <c:showCatName val="0"/>
          <c:showSerName val="0"/>
          <c:showPercent val="0"/>
          <c:showBubbleSize val="0"/>
        </c:dLbls>
        <c:marker val="1"/>
        <c:smooth val="0"/>
        <c:axId val="94061696"/>
        <c:axId val="94063616"/>
      </c:lineChart>
      <c:dateAx>
        <c:axId val="94061696"/>
        <c:scaling>
          <c:orientation val="minMax"/>
        </c:scaling>
        <c:delete val="1"/>
        <c:axPos val="b"/>
        <c:numFmt formatCode="ge" sourceLinked="1"/>
        <c:majorTickMark val="none"/>
        <c:minorTickMark val="none"/>
        <c:tickLblPos val="none"/>
        <c:crossAx val="94063616"/>
        <c:crosses val="autoZero"/>
        <c:auto val="1"/>
        <c:lblOffset val="100"/>
        <c:baseTimeUnit val="years"/>
      </c:dateAx>
      <c:valAx>
        <c:axId val="940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113.38</c:v>
                </c:pt>
                <c:pt idx="1">
                  <c:v>107.17</c:v>
                </c:pt>
                <c:pt idx="2">
                  <c:v>117.47</c:v>
                </c:pt>
                <c:pt idx="3">
                  <c:v>121.64</c:v>
                </c:pt>
                <c:pt idx="4">
                  <c:v>118.87</c:v>
                </c:pt>
              </c:numCache>
            </c:numRef>
          </c:val>
          <c:extLst>
            <c:ext xmlns:c16="http://schemas.microsoft.com/office/drawing/2014/chart" uri="{C3380CC4-5D6E-409C-BE32-E72D297353CC}">
              <c16:uniqueId val="{00000000-E907-4F8B-9116-D4A6384FBF84}"/>
            </c:ext>
          </c:extLst>
        </c:ser>
        <c:dLbls>
          <c:showLegendKey val="0"/>
          <c:showVal val="0"/>
          <c:showCatName val="0"/>
          <c:showSerName val="0"/>
          <c:showPercent val="0"/>
          <c:showBubbleSize val="0"/>
        </c:dLbls>
        <c:gapWidth val="150"/>
        <c:axId val="92803840"/>
        <c:axId val="928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E907-4F8B-9116-D4A6384FBF84}"/>
            </c:ext>
          </c:extLst>
        </c:ser>
        <c:dLbls>
          <c:showLegendKey val="0"/>
          <c:showVal val="0"/>
          <c:showCatName val="0"/>
          <c:showSerName val="0"/>
          <c:showPercent val="0"/>
          <c:showBubbleSize val="0"/>
        </c:dLbls>
        <c:marker val="1"/>
        <c:smooth val="0"/>
        <c:axId val="92803840"/>
        <c:axId val="92805760"/>
      </c:lineChart>
      <c:dateAx>
        <c:axId val="92803840"/>
        <c:scaling>
          <c:orientation val="minMax"/>
        </c:scaling>
        <c:delete val="1"/>
        <c:axPos val="b"/>
        <c:numFmt formatCode="ge" sourceLinked="1"/>
        <c:majorTickMark val="none"/>
        <c:minorTickMark val="none"/>
        <c:tickLblPos val="none"/>
        <c:crossAx val="92805760"/>
        <c:crosses val="autoZero"/>
        <c:auto val="1"/>
        <c:lblOffset val="100"/>
        <c:baseTimeUnit val="years"/>
      </c:dateAx>
      <c:valAx>
        <c:axId val="9280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8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38.56</c:v>
                </c:pt>
                <c:pt idx="1">
                  <c:v>38.35</c:v>
                </c:pt>
                <c:pt idx="2">
                  <c:v>42.45</c:v>
                </c:pt>
                <c:pt idx="3">
                  <c:v>44.35</c:v>
                </c:pt>
                <c:pt idx="4">
                  <c:v>46.14</c:v>
                </c:pt>
              </c:numCache>
            </c:numRef>
          </c:val>
          <c:extLst>
            <c:ext xmlns:c16="http://schemas.microsoft.com/office/drawing/2014/chart" uri="{C3380CC4-5D6E-409C-BE32-E72D297353CC}">
              <c16:uniqueId val="{00000000-AC81-456F-85A9-51FD704C59A7}"/>
            </c:ext>
          </c:extLst>
        </c:ser>
        <c:dLbls>
          <c:showLegendKey val="0"/>
          <c:showVal val="0"/>
          <c:showCatName val="0"/>
          <c:showSerName val="0"/>
          <c:showPercent val="0"/>
          <c:showBubbleSize val="0"/>
        </c:dLbls>
        <c:gapWidth val="150"/>
        <c:axId val="92836224"/>
        <c:axId val="9283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AC81-456F-85A9-51FD704C59A7}"/>
            </c:ext>
          </c:extLst>
        </c:ser>
        <c:dLbls>
          <c:showLegendKey val="0"/>
          <c:showVal val="0"/>
          <c:showCatName val="0"/>
          <c:showSerName val="0"/>
          <c:showPercent val="0"/>
          <c:showBubbleSize val="0"/>
        </c:dLbls>
        <c:marker val="1"/>
        <c:smooth val="0"/>
        <c:axId val="92836224"/>
        <c:axId val="92838144"/>
      </c:lineChart>
      <c:dateAx>
        <c:axId val="92836224"/>
        <c:scaling>
          <c:orientation val="minMax"/>
        </c:scaling>
        <c:delete val="1"/>
        <c:axPos val="b"/>
        <c:numFmt formatCode="ge" sourceLinked="1"/>
        <c:majorTickMark val="none"/>
        <c:minorTickMark val="none"/>
        <c:tickLblPos val="none"/>
        <c:crossAx val="92838144"/>
        <c:crosses val="autoZero"/>
        <c:auto val="1"/>
        <c:lblOffset val="100"/>
        <c:baseTimeUnit val="years"/>
      </c:dateAx>
      <c:valAx>
        <c:axId val="9283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0.71</c:v>
                </c:pt>
                <c:pt idx="2">
                  <c:v>0.41</c:v>
                </c:pt>
                <c:pt idx="3">
                  <c:v>0.18</c:v>
                </c:pt>
                <c:pt idx="4">
                  <c:v>0.18</c:v>
                </c:pt>
              </c:numCache>
            </c:numRef>
          </c:val>
          <c:extLst>
            <c:ext xmlns:c16="http://schemas.microsoft.com/office/drawing/2014/chart" uri="{C3380CC4-5D6E-409C-BE32-E72D297353CC}">
              <c16:uniqueId val="{00000000-0F27-44A2-A7C9-26EBA7E202F7}"/>
            </c:ext>
          </c:extLst>
        </c:ser>
        <c:dLbls>
          <c:showLegendKey val="0"/>
          <c:showVal val="0"/>
          <c:showCatName val="0"/>
          <c:showSerName val="0"/>
          <c:showPercent val="0"/>
          <c:showBubbleSize val="0"/>
        </c:dLbls>
        <c:gapWidth val="150"/>
        <c:axId val="92889088"/>
        <c:axId val="928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0F27-44A2-A7C9-26EBA7E202F7}"/>
            </c:ext>
          </c:extLst>
        </c:ser>
        <c:dLbls>
          <c:showLegendKey val="0"/>
          <c:showVal val="0"/>
          <c:showCatName val="0"/>
          <c:showSerName val="0"/>
          <c:showPercent val="0"/>
          <c:showBubbleSize val="0"/>
        </c:dLbls>
        <c:marker val="1"/>
        <c:smooth val="0"/>
        <c:axId val="92889088"/>
        <c:axId val="92891008"/>
      </c:lineChart>
      <c:dateAx>
        <c:axId val="92889088"/>
        <c:scaling>
          <c:orientation val="minMax"/>
        </c:scaling>
        <c:delete val="1"/>
        <c:axPos val="b"/>
        <c:numFmt formatCode="ge" sourceLinked="1"/>
        <c:majorTickMark val="none"/>
        <c:minorTickMark val="none"/>
        <c:tickLblPos val="none"/>
        <c:crossAx val="92891008"/>
        <c:crosses val="autoZero"/>
        <c:auto val="1"/>
        <c:lblOffset val="100"/>
        <c:baseTimeUnit val="years"/>
      </c:dateAx>
      <c:valAx>
        <c:axId val="928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36-4CD8-BB10-981011620CA5}"/>
            </c:ext>
          </c:extLst>
        </c:ser>
        <c:dLbls>
          <c:showLegendKey val="0"/>
          <c:showVal val="0"/>
          <c:showCatName val="0"/>
          <c:showSerName val="0"/>
          <c:showPercent val="0"/>
          <c:showBubbleSize val="0"/>
        </c:dLbls>
        <c:gapWidth val="150"/>
        <c:axId val="92915200"/>
        <c:axId val="929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2636-4CD8-BB10-981011620CA5}"/>
            </c:ext>
          </c:extLst>
        </c:ser>
        <c:dLbls>
          <c:showLegendKey val="0"/>
          <c:showVal val="0"/>
          <c:showCatName val="0"/>
          <c:showSerName val="0"/>
          <c:showPercent val="0"/>
          <c:showBubbleSize val="0"/>
        </c:dLbls>
        <c:marker val="1"/>
        <c:smooth val="0"/>
        <c:axId val="92915200"/>
        <c:axId val="92917120"/>
      </c:lineChart>
      <c:dateAx>
        <c:axId val="92915200"/>
        <c:scaling>
          <c:orientation val="minMax"/>
        </c:scaling>
        <c:delete val="1"/>
        <c:axPos val="b"/>
        <c:numFmt formatCode="ge" sourceLinked="1"/>
        <c:majorTickMark val="none"/>
        <c:minorTickMark val="none"/>
        <c:tickLblPos val="none"/>
        <c:crossAx val="92917120"/>
        <c:crosses val="autoZero"/>
        <c:auto val="1"/>
        <c:lblOffset val="100"/>
        <c:baseTimeUnit val="years"/>
      </c:dateAx>
      <c:valAx>
        <c:axId val="92917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9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2205.04</c:v>
                </c:pt>
                <c:pt idx="1">
                  <c:v>2400.09</c:v>
                </c:pt>
                <c:pt idx="2">
                  <c:v>1348.86</c:v>
                </c:pt>
                <c:pt idx="3">
                  <c:v>1684.68</c:v>
                </c:pt>
                <c:pt idx="4">
                  <c:v>2202.5100000000002</c:v>
                </c:pt>
              </c:numCache>
            </c:numRef>
          </c:val>
          <c:extLst>
            <c:ext xmlns:c16="http://schemas.microsoft.com/office/drawing/2014/chart" uri="{C3380CC4-5D6E-409C-BE32-E72D297353CC}">
              <c16:uniqueId val="{00000000-5BF8-4DCE-A825-0C31EC588544}"/>
            </c:ext>
          </c:extLst>
        </c:ser>
        <c:dLbls>
          <c:showLegendKey val="0"/>
          <c:showVal val="0"/>
          <c:showCatName val="0"/>
          <c:showSerName val="0"/>
          <c:showPercent val="0"/>
          <c:showBubbleSize val="0"/>
        </c:dLbls>
        <c:gapWidth val="150"/>
        <c:axId val="93292032"/>
        <c:axId val="932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5BF8-4DCE-A825-0C31EC588544}"/>
            </c:ext>
          </c:extLst>
        </c:ser>
        <c:dLbls>
          <c:showLegendKey val="0"/>
          <c:showVal val="0"/>
          <c:showCatName val="0"/>
          <c:showSerName val="0"/>
          <c:showPercent val="0"/>
          <c:showBubbleSize val="0"/>
        </c:dLbls>
        <c:marker val="1"/>
        <c:smooth val="0"/>
        <c:axId val="93292032"/>
        <c:axId val="93293952"/>
      </c:lineChart>
      <c:dateAx>
        <c:axId val="93292032"/>
        <c:scaling>
          <c:orientation val="minMax"/>
        </c:scaling>
        <c:delete val="1"/>
        <c:axPos val="b"/>
        <c:numFmt formatCode="ge" sourceLinked="1"/>
        <c:majorTickMark val="none"/>
        <c:minorTickMark val="none"/>
        <c:tickLblPos val="none"/>
        <c:crossAx val="93293952"/>
        <c:crosses val="autoZero"/>
        <c:auto val="1"/>
        <c:lblOffset val="100"/>
        <c:baseTimeUnit val="years"/>
      </c:dateAx>
      <c:valAx>
        <c:axId val="93293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2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114.76</c:v>
                </c:pt>
                <c:pt idx="1">
                  <c:v>106.14</c:v>
                </c:pt>
                <c:pt idx="2">
                  <c:v>96.79</c:v>
                </c:pt>
                <c:pt idx="3">
                  <c:v>87.11</c:v>
                </c:pt>
                <c:pt idx="4">
                  <c:v>77.099999999999994</c:v>
                </c:pt>
              </c:numCache>
            </c:numRef>
          </c:val>
          <c:extLst>
            <c:ext xmlns:c16="http://schemas.microsoft.com/office/drawing/2014/chart" uri="{C3380CC4-5D6E-409C-BE32-E72D297353CC}">
              <c16:uniqueId val="{00000000-E3E1-41F0-93FD-7E5ED66A6F2C}"/>
            </c:ext>
          </c:extLst>
        </c:ser>
        <c:dLbls>
          <c:showLegendKey val="0"/>
          <c:showVal val="0"/>
          <c:showCatName val="0"/>
          <c:showSerName val="0"/>
          <c:showPercent val="0"/>
          <c:showBubbleSize val="0"/>
        </c:dLbls>
        <c:gapWidth val="150"/>
        <c:axId val="93324416"/>
        <c:axId val="933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E3E1-41F0-93FD-7E5ED66A6F2C}"/>
            </c:ext>
          </c:extLst>
        </c:ser>
        <c:dLbls>
          <c:showLegendKey val="0"/>
          <c:showVal val="0"/>
          <c:showCatName val="0"/>
          <c:showSerName val="0"/>
          <c:showPercent val="0"/>
          <c:showBubbleSize val="0"/>
        </c:dLbls>
        <c:marker val="1"/>
        <c:smooth val="0"/>
        <c:axId val="93324416"/>
        <c:axId val="93326336"/>
      </c:lineChart>
      <c:dateAx>
        <c:axId val="93324416"/>
        <c:scaling>
          <c:orientation val="minMax"/>
        </c:scaling>
        <c:delete val="1"/>
        <c:axPos val="b"/>
        <c:numFmt formatCode="ge" sourceLinked="1"/>
        <c:majorTickMark val="none"/>
        <c:minorTickMark val="none"/>
        <c:tickLblPos val="none"/>
        <c:crossAx val="93326336"/>
        <c:crosses val="autoZero"/>
        <c:auto val="1"/>
        <c:lblOffset val="100"/>
        <c:baseTimeUnit val="years"/>
      </c:dateAx>
      <c:valAx>
        <c:axId val="93326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3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84.34</c:v>
                </c:pt>
                <c:pt idx="1">
                  <c:v>79.91</c:v>
                </c:pt>
                <c:pt idx="2">
                  <c:v>90.43</c:v>
                </c:pt>
                <c:pt idx="3">
                  <c:v>93.22</c:v>
                </c:pt>
                <c:pt idx="4">
                  <c:v>95.28</c:v>
                </c:pt>
              </c:numCache>
            </c:numRef>
          </c:val>
          <c:extLst>
            <c:ext xmlns:c16="http://schemas.microsoft.com/office/drawing/2014/chart" uri="{C3380CC4-5D6E-409C-BE32-E72D297353CC}">
              <c16:uniqueId val="{00000000-3759-4D44-A10A-27B5C04F88EC}"/>
            </c:ext>
          </c:extLst>
        </c:ser>
        <c:dLbls>
          <c:showLegendKey val="0"/>
          <c:showVal val="0"/>
          <c:showCatName val="0"/>
          <c:showSerName val="0"/>
          <c:showPercent val="0"/>
          <c:showBubbleSize val="0"/>
        </c:dLbls>
        <c:gapWidth val="150"/>
        <c:axId val="93350528"/>
        <c:axId val="933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3759-4D44-A10A-27B5C04F88EC}"/>
            </c:ext>
          </c:extLst>
        </c:ser>
        <c:dLbls>
          <c:showLegendKey val="0"/>
          <c:showVal val="0"/>
          <c:showCatName val="0"/>
          <c:showSerName val="0"/>
          <c:showPercent val="0"/>
          <c:showBubbleSize val="0"/>
        </c:dLbls>
        <c:marker val="1"/>
        <c:smooth val="0"/>
        <c:axId val="93350528"/>
        <c:axId val="93377280"/>
      </c:lineChart>
      <c:dateAx>
        <c:axId val="93350528"/>
        <c:scaling>
          <c:orientation val="minMax"/>
        </c:scaling>
        <c:delete val="1"/>
        <c:axPos val="b"/>
        <c:numFmt formatCode="ge" sourceLinked="1"/>
        <c:majorTickMark val="none"/>
        <c:minorTickMark val="none"/>
        <c:tickLblPos val="none"/>
        <c:crossAx val="93377280"/>
        <c:crosses val="autoZero"/>
        <c:auto val="1"/>
        <c:lblOffset val="100"/>
        <c:baseTimeUnit val="years"/>
      </c:dateAx>
      <c:valAx>
        <c:axId val="933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179.82</c:v>
                </c:pt>
                <c:pt idx="1">
                  <c:v>191.13</c:v>
                </c:pt>
                <c:pt idx="2">
                  <c:v>170.36</c:v>
                </c:pt>
                <c:pt idx="3">
                  <c:v>165.86</c:v>
                </c:pt>
                <c:pt idx="4">
                  <c:v>162.91</c:v>
                </c:pt>
              </c:numCache>
            </c:numRef>
          </c:val>
          <c:extLst>
            <c:ext xmlns:c16="http://schemas.microsoft.com/office/drawing/2014/chart" uri="{C3380CC4-5D6E-409C-BE32-E72D297353CC}">
              <c16:uniqueId val="{00000000-3797-41AE-A853-DAF48048EF55}"/>
            </c:ext>
          </c:extLst>
        </c:ser>
        <c:dLbls>
          <c:showLegendKey val="0"/>
          <c:showVal val="0"/>
          <c:showCatName val="0"/>
          <c:showSerName val="0"/>
          <c:showPercent val="0"/>
          <c:showBubbleSize val="0"/>
        </c:dLbls>
        <c:gapWidth val="150"/>
        <c:axId val="93464448"/>
        <c:axId val="934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3797-41AE-A853-DAF48048EF55}"/>
            </c:ext>
          </c:extLst>
        </c:ser>
        <c:dLbls>
          <c:showLegendKey val="0"/>
          <c:showVal val="0"/>
          <c:showCatName val="0"/>
          <c:showSerName val="0"/>
          <c:showPercent val="0"/>
          <c:showBubbleSize val="0"/>
        </c:dLbls>
        <c:marker val="1"/>
        <c:smooth val="0"/>
        <c:axId val="93464448"/>
        <c:axId val="93470720"/>
      </c:lineChart>
      <c:dateAx>
        <c:axId val="93464448"/>
        <c:scaling>
          <c:orientation val="minMax"/>
        </c:scaling>
        <c:delete val="1"/>
        <c:axPos val="b"/>
        <c:numFmt formatCode="ge" sourceLinked="1"/>
        <c:majorTickMark val="none"/>
        <c:minorTickMark val="none"/>
        <c:tickLblPos val="none"/>
        <c:crossAx val="93470720"/>
        <c:crosses val="autoZero"/>
        <c:auto val="1"/>
        <c:lblOffset val="100"/>
        <c:baseTimeUnit val="years"/>
      </c:dateAx>
      <c:valAx>
        <c:axId val="934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AH9" sqref="AH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9" t="str">
        <f>データ!H6</f>
        <v>沖縄県　北谷町</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7" t="s">
        <v>119</v>
      </c>
      <c r="AE8" s="87"/>
      <c r="AF8" s="87"/>
      <c r="AG8" s="87"/>
      <c r="AH8" s="87"/>
      <c r="AI8" s="87"/>
      <c r="AJ8" s="87"/>
      <c r="AK8" s="5"/>
      <c r="AL8" s="74">
        <f>データ!$R$6</f>
        <v>29189</v>
      </c>
      <c r="AM8" s="74"/>
      <c r="AN8" s="74"/>
      <c r="AO8" s="74"/>
      <c r="AP8" s="74"/>
      <c r="AQ8" s="74"/>
      <c r="AR8" s="74"/>
      <c r="AS8" s="74"/>
      <c r="AT8" s="70">
        <f>データ!$S$6</f>
        <v>13.93</v>
      </c>
      <c r="AU8" s="71"/>
      <c r="AV8" s="71"/>
      <c r="AW8" s="71"/>
      <c r="AX8" s="71"/>
      <c r="AY8" s="71"/>
      <c r="AZ8" s="71"/>
      <c r="BA8" s="71"/>
      <c r="BB8" s="73">
        <f>データ!$T$6</f>
        <v>2095.41</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15">
      <c r="A10" s="2"/>
      <c r="B10" s="70" t="str">
        <f>データ!$N$6</f>
        <v>-</v>
      </c>
      <c r="C10" s="71"/>
      <c r="D10" s="71"/>
      <c r="E10" s="71"/>
      <c r="F10" s="71"/>
      <c r="G10" s="71"/>
      <c r="H10" s="71"/>
      <c r="I10" s="70">
        <f>データ!$O$6</f>
        <v>90.52</v>
      </c>
      <c r="J10" s="71"/>
      <c r="K10" s="71"/>
      <c r="L10" s="71"/>
      <c r="M10" s="71"/>
      <c r="N10" s="71"/>
      <c r="O10" s="72"/>
      <c r="P10" s="73">
        <f>データ!$P$6</f>
        <v>100</v>
      </c>
      <c r="Q10" s="73"/>
      <c r="R10" s="73"/>
      <c r="S10" s="73"/>
      <c r="T10" s="73"/>
      <c r="U10" s="73"/>
      <c r="V10" s="73"/>
      <c r="W10" s="74">
        <f>データ!$Q$6</f>
        <v>2592</v>
      </c>
      <c r="X10" s="74"/>
      <c r="Y10" s="74"/>
      <c r="Z10" s="74"/>
      <c r="AA10" s="74"/>
      <c r="AB10" s="74"/>
      <c r="AC10" s="74"/>
      <c r="AD10" s="2"/>
      <c r="AE10" s="2"/>
      <c r="AF10" s="2"/>
      <c r="AG10" s="2"/>
      <c r="AH10" s="5"/>
      <c r="AI10" s="5"/>
      <c r="AJ10" s="5"/>
      <c r="AK10" s="5"/>
      <c r="AL10" s="74">
        <f>データ!$U$6</f>
        <v>29098</v>
      </c>
      <c r="AM10" s="74"/>
      <c r="AN10" s="74"/>
      <c r="AO10" s="74"/>
      <c r="AP10" s="74"/>
      <c r="AQ10" s="74"/>
      <c r="AR10" s="74"/>
      <c r="AS10" s="74"/>
      <c r="AT10" s="70">
        <f>データ!$V$6</f>
        <v>13.93</v>
      </c>
      <c r="AU10" s="71"/>
      <c r="AV10" s="71"/>
      <c r="AW10" s="71"/>
      <c r="AX10" s="71"/>
      <c r="AY10" s="71"/>
      <c r="AZ10" s="71"/>
      <c r="BA10" s="71"/>
      <c r="BB10" s="73">
        <f>データ!$W$6</f>
        <v>2088.87</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57"/>
      <c r="BM46" s="58"/>
      <c r="BN46" s="58"/>
      <c r="BO46" s="58"/>
      <c r="BP46" s="58"/>
      <c r="BQ46" s="58"/>
      <c r="BR46" s="58"/>
      <c r="BS46" s="58"/>
      <c r="BT46" s="58"/>
      <c r="BU46" s="58"/>
      <c r="BV46" s="58"/>
      <c r="BW46" s="58"/>
      <c r="BX46" s="58"/>
      <c r="BY46" s="58"/>
      <c r="BZ46" s="5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0"/>
      <c r="BM60" s="51"/>
      <c r="BN60" s="51"/>
      <c r="BO60" s="51"/>
      <c r="BP60" s="51"/>
      <c r="BQ60" s="51"/>
      <c r="BR60" s="51"/>
      <c r="BS60" s="51"/>
      <c r="BT60" s="51"/>
      <c r="BU60" s="51"/>
      <c r="BV60" s="51"/>
      <c r="BW60" s="51"/>
      <c r="BX60" s="51"/>
      <c r="BY60" s="51"/>
      <c r="BZ60" s="52"/>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473260</v>
      </c>
      <c r="D6" s="34">
        <f t="shared" si="3"/>
        <v>46</v>
      </c>
      <c r="E6" s="34">
        <f t="shared" si="3"/>
        <v>1</v>
      </c>
      <c r="F6" s="34">
        <f t="shared" si="3"/>
        <v>0</v>
      </c>
      <c r="G6" s="34">
        <f t="shared" si="3"/>
        <v>1</v>
      </c>
      <c r="H6" s="34" t="str">
        <f t="shared" si="3"/>
        <v>沖縄県　北谷町</v>
      </c>
      <c r="I6" s="34" t="str">
        <f t="shared" si="3"/>
        <v>法適用</v>
      </c>
      <c r="J6" s="34" t="str">
        <f t="shared" si="3"/>
        <v>水道事業</v>
      </c>
      <c r="K6" s="34" t="str">
        <f t="shared" si="3"/>
        <v>末端給水事業</v>
      </c>
      <c r="L6" s="34" t="str">
        <f t="shared" si="3"/>
        <v>A6</v>
      </c>
      <c r="M6" s="34">
        <f t="shared" si="3"/>
        <v>0</v>
      </c>
      <c r="N6" s="35" t="str">
        <f t="shared" si="3"/>
        <v>-</v>
      </c>
      <c r="O6" s="35">
        <f t="shared" si="3"/>
        <v>90.52</v>
      </c>
      <c r="P6" s="35">
        <f t="shared" si="3"/>
        <v>100</v>
      </c>
      <c r="Q6" s="35">
        <f t="shared" si="3"/>
        <v>2592</v>
      </c>
      <c r="R6" s="35">
        <f t="shared" si="3"/>
        <v>29189</v>
      </c>
      <c r="S6" s="35">
        <f t="shared" si="3"/>
        <v>13.93</v>
      </c>
      <c r="T6" s="35">
        <f t="shared" si="3"/>
        <v>2095.41</v>
      </c>
      <c r="U6" s="35">
        <f t="shared" si="3"/>
        <v>29098</v>
      </c>
      <c r="V6" s="35">
        <f t="shared" si="3"/>
        <v>13.93</v>
      </c>
      <c r="W6" s="35">
        <f t="shared" si="3"/>
        <v>2088.87</v>
      </c>
      <c r="X6" s="36">
        <f>IF(X7="",NA(),X7)</f>
        <v>113.38</v>
      </c>
      <c r="Y6" s="36">
        <f t="shared" ref="Y6:AG6" si="4">IF(Y7="",NA(),Y7)</f>
        <v>107.17</v>
      </c>
      <c r="Z6" s="36">
        <f t="shared" si="4"/>
        <v>117.47</v>
      </c>
      <c r="AA6" s="36">
        <f t="shared" si="4"/>
        <v>121.64</v>
      </c>
      <c r="AB6" s="36">
        <f t="shared" si="4"/>
        <v>118.87</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2205.04</v>
      </c>
      <c r="AU6" s="36">
        <f t="shared" ref="AU6:BC6" si="6">IF(AU7="",NA(),AU7)</f>
        <v>2400.09</v>
      </c>
      <c r="AV6" s="36">
        <f t="shared" si="6"/>
        <v>1348.86</v>
      </c>
      <c r="AW6" s="36">
        <f t="shared" si="6"/>
        <v>1684.68</v>
      </c>
      <c r="AX6" s="36">
        <f t="shared" si="6"/>
        <v>2202.5100000000002</v>
      </c>
      <c r="AY6" s="36">
        <f t="shared" si="6"/>
        <v>915.5</v>
      </c>
      <c r="AZ6" s="36">
        <f t="shared" si="6"/>
        <v>963.24</v>
      </c>
      <c r="BA6" s="36">
        <f t="shared" si="6"/>
        <v>381.53</v>
      </c>
      <c r="BB6" s="36">
        <f t="shared" si="6"/>
        <v>391.54</v>
      </c>
      <c r="BC6" s="36">
        <f t="shared" si="6"/>
        <v>384.34</v>
      </c>
      <c r="BD6" s="35" t="str">
        <f>IF(BD7="","",IF(BD7="-","【-】","【"&amp;SUBSTITUTE(TEXT(BD7,"#,##0.00"),"-","△")&amp;"】"))</f>
        <v>【262.87】</v>
      </c>
      <c r="BE6" s="36">
        <f>IF(BE7="",NA(),BE7)</f>
        <v>114.76</v>
      </c>
      <c r="BF6" s="36">
        <f t="shared" ref="BF6:BN6" si="7">IF(BF7="",NA(),BF7)</f>
        <v>106.14</v>
      </c>
      <c r="BG6" s="36">
        <f t="shared" si="7"/>
        <v>96.79</v>
      </c>
      <c r="BH6" s="36">
        <f t="shared" si="7"/>
        <v>87.11</v>
      </c>
      <c r="BI6" s="36">
        <f t="shared" si="7"/>
        <v>77.099999999999994</v>
      </c>
      <c r="BJ6" s="36">
        <f t="shared" si="7"/>
        <v>404.78</v>
      </c>
      <c r="BK6" s="36">
        <f t="shared" si="7"/>
        <v>400.38</v>
      </c>
      <c r="BL6" s="36">
        <f t="shared" si="7"/>
        <v>393.27</v>
      </c>
      <c r="BM6" s="36">
        <f t="shared" si="7"/>
        <v>386.97</v>
      </c>
      <c r="BN6" s="36">
        <f t="shared" si="7"/>
        <v>380.58</v>
      </c>
      <c r="BO6" s="35" t="str">
        <f>IF(BO7="","",IF(BO7="-","【-】","【"&amp;SUBSTITUTE(TEXT(BO7,"#,##0.00"),"-","△")&amp;"】"))</f>
        <v>【270.87】</v>
      </c>
      <c r="BP6" s="36">
        <f>IF(BP7="",NA(),BP7)</f>
        <v>84.34</v>
      </c>
      <c r="BQ6" s="36">
        <f t="shared" ref="BQ6:BY6" si="8">IF(BQ7="",NA(),BQ7)</f>
        <v>79.91</v>
      </c>
      <c r="BR6" s="36">
        <f t="shared" si="8"/>
        <v>90.43</v>
      </c>
      <c r="BS6" s="36">
        <f t="shared" si="8"/>
        <v>93.22</v>
      </c>
      <c r="BT6" s="36">
        <f t="shared" si="8"/>
        <v>95.28</v>
      </c>
      <c r="BU6" s="36">
        <f t="shared" si="8"/>
        <v>98.07</v>
      </c>
      <c r="BV6" s="36">
        <f t="shared" si="8"/>
        <v>96.56</v>
      </c>
      <c r="BW6" s="36">
        <f t="shared" si="8"/>
        <v>100.47</v>
      </c>
      <c r="BX6" s="36">
        <f t="shared" si="8"/>
        <v>101.72</v>
      </c>
      <c r="BY6" s="36">
        <f t="shared" si="8"/>
        <v>102.38</v>
      </c>
      <c r="BZ6" s="35" t="str">
        <f>IF(BZ7="","",IF(BZ7="-","【-】","【"&amp;SUBSTITUTE(TEXT(BZ7,"#,##0.00"),"-","△")&amp;"】"))</f>
        <v>【105.59】</v>
      </c>
      <c r="CA6" s="36">
        <f>IF(CA7="",NA(),CA7)</f>
        <v>179.82</v>
      </c>
      <c r="CB6" s="36">
        <f t="shared" ref="CB6:CJ6" si="9">IF(CB7="",NA(),CB7)</f>
        <v>191.13</v>
      </c>
      <c r="CC6" s="36">
        <f t="shared" si="9"/>
        <v>170.36</v>
      </c>
      <c r="CD6" s="36">
        <f t="shared" si="9"/>
        <v>165.86</v>
      </c>
      <c r="CE6" s="36">
        <f t="shared" si="9"/>
        <v>162.91</v>
      </c>
      <c r="CF6" s="36">
        <f t="shared" si="9"/>
        <v>172.26</v>
      </c>
      <c r="CG6" s="36">
        <f t="shared" si="9"/>
        <v>177.14</v>
      </c>
      <c r="CH6" s="36">
        <f t="shared" si="9"/>
        <v>169.82</v>
      </c>
      <c r="CI6" s="36">
        <f t="shared" si="9"/>
        <v>168.2</v>
      </c>
      <c r="CJ6" s="36">
        <f t="shared" si="9"/>
        <v>168.67</v>
      </c>
      <c r="CK6" s="35" t="str">
        <f>IF(CK7="","",IF(CK7="-","【-】","【"&amp;SUBSTITUTE(TEXT(CK7,"#,##0.00"),"-","△")&amp;"】"))</f>
        <v>【163.27】</v>
      </c>
      <c r="CL6" s="36">
        <f>IF(CL7="",NA(),CL7)</f>
        <v>55.96</v>
      </c>
      <c r="CM6" s="36">
        <f t="shared" ref="CM6:CU6" si="10">IF(CM7="",NA(),CM7)</f>
        <v>56.62</v>
      </c>
      <c r="CN6" s="36">
        <f t="shared" si="10"/>
        <v>57.82</v>
      </c>
      <c r="CO6" s="36">
        <f t="shared" si="10"/>
        <v>58.58</v>
      </c>
      <c r="CP6" s="36">
        <f t="shared" si="10"/>
        <v>58.27</v>
      </c>
      <c r="CQ6" s="36">
        <f t="shared" si="10"/>
        <v>55.68</v>
      </c>
      <c r="CR6" s="36">
        <f t="shared" si="10"/>
        <v>55.64</v>
      </c>
      <c r="CS6" s="36">
        <f t="shared" si="10"/>
        <v>55.13</v>
      </c>
      <c r="CT6" s="36">
        <f t="shared" si="10"/>
        <v>54.77</v>
      </c>
      <c r="CU6" s="36">
        <f t="shared" si="10"/>
        <v>54.92</v>
      </c>
      <c r="CV6" s="35" t="str">
        <f>IF(CV7="","",IF(CV7="-","【-】","【"&amp;SUBSTITUTE(TEXT(CV7,"#,##0.00"),"-","△")&amp;"】"))</f>
        <v>【59.94】</v>
      </c>
      <c r="CW6" s="36">
        <f>IF(CW7="",NA(),CW7)</f>
        <v>95.91</v>
      </c>
      <c r="CX6" s="36">
        <f t="shared" ref="CX6:DF6" si="11">IF(CX7="",NA(),CX7)</f>
        <v>94.9</v>
      </c>
      <c r="CY6" s="36">
        <f t="shared" si="11"/>
        <v>93.52</v>
      </c>
      <c r="CZ6" s="36">
        <f t="shared" si="11"/>
        <v>93.64</v>
      </c>
      <c r="DA6" s="36">
        <f t="shared" si="11"/>
        <v>96.6</v>
      </c>
      <c r="DB6" s="36">
        <f t="shared" si="11"/>
        <v>83.18</v>
      </c>
      <c r="DC6" s="36">
        <f t="shared" si="11"/>
        <v>83.09</v>
      </c>
      <c r="DD6" s="36">
        <f t="shared" si="11"/>
        <v>83</v>
      </c>
      <c r="DE6" s="36">
        <f t="shared" si="11"/>
        <v>82.89</v>
      </c>
      <c r="DF6" s="36">
        <f t="shared" si="11"/>
        <v>82.66</v>
      </c>
      <c r="DG6" s="35" t="str">
        <f>IF(DG7="","",IF(DG7="-","【-】","【"&amp;SUBSTITUTE(TEXT(DG7,"#,##0.00"),"-","△")&amp;"】"))</f>
        <v>【90.22】</v>
      </c>
      <c r="DH6" s="36">
        <f>IF(DH7="",NA(),DH7)</f>
        <v>38.56</v>
      </c>
      <c r="DI6" s="36">
        <f t="shared" ref="DI6:DQ6" si="12">IF(DI7="",NA(),DI7)</f>
        <v>38.35</v>
      </c>
      <c r="DJ6" s="36">
        <f t="shared" si="12"/>
        <v>42.45</v>
      </c>
      <c r="DK6" s="36">
        <f t="shared" si="12"/>
        <v>44.35</v>
      </c>
      <c r="DL6" s="36">
        <f t="shared" si="12"/>
        <v>46.14</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6">
        <f t="shared" ref="DT6:EB6" si="13">IF(DT7="",NA(),DT7)</f>
        <v>0.71</v>
      </c>
      <c r="DU6" s="36">
        <f t="shared" si="13"/>
        <v>0.41</v>
      </c>
      <c r="DV6" s="36">
        <f t="shared" si="13"/>
        <v>0.18</v>
      </c>
      <c r="DW6" s="36">
        <f t="shared" si="13"/>
        <v>0.18</v>
      </c>
      <c r="DX6" s="36">
        <f t="shared" si="13"/>
        <v>7.73</v>
      </c>
      <c r="DY6" s="36">
        <f t="shared" si="13"/>
        <v>8.8699999999999992</v>
      </c>
      <c r="DZ6" s="36">
        <f t="shared" si="13"/>
        <v>9.85</v>
      </c>
      <c r="EA6" s="36">
        <f t="shared" si="13"/>
        <v>9.7100000000000009</v>
      </c>
      <c r="EB6" s="36">
        <f t="shared" si="13"/>
        <v>12.79</v>
      </c>
      <c r="EC6" s="35" t="str">
        <f>IF(EC7="","",IF(EC7="-","【-】","【"&amp;SUBSTITUTE(TEXT(EC7,"#,##0.00"),"-","△")&amp;"】"))</f>
        <v>【15.00】</v>
      </c>
      <c r="ED6" s="35">
        <f>IF(ED7="",NA(),ED7)</f>
        <v>0</v>
      </c>
      <c r="EE6" s="36">
        <f t="shared" ref="EE6:EM6" si="14">IF(EE7="",NA(),EE7)</f>
        <v>0.33</v>
      </c>
      <c r="EF6" s="36">
        <f t="shared" si="14"/>
        <v>0.28999999999999998</v>
      </c>
      <c r="EG6" s="36">
        <f t="shared" si="14"/>
        <v>0.74</v>
      </c>
      <c r="EH6" s="36">
        <f t="shared" si="14"/>
        <v>0.6</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473260</v>
      </c>
      <c r="D7" s="38">
        <v>46</v>
      </c>
      <c r="E7" s="38">
        <v>1</v>
      </c>
      <c r="F7" s="38">
        <v>0</v>
      </c>
      <c r="G7" s="38">
        <v>1</v>
      </c>
      <c r="H7" s="38" t="s">
        <v>105</v>
      </c>
      <c r="I7" s="38" t="s">
        <v>106</v>
      </c>
      <c r="J7" s="38" t="s">
        <v>107</v>
      </c>
      <c r="K7" s="38" t="s">
        <v>108</v>
      </c>
      <c r="L7" s="38" t="s">
        <v>109</v>
      </c>
      <c r="M7" s="38"/>
      <c r="N7" s="39" t="s">
        <v>110</v>
      </c>
      <c r="O7" s="39">
        <v>90.52</v>
      </c>
      <c r="P7" s="39">
        <v>100</v>
      </c>
      <c r="Q7" s="39">
        <v>2592</v>
      </c>
      <c r="R7" s="39">
        <v>29189</v>
      </c>
      <c r="S7" s="39">
        <v>13.93</v>
      </c>
      <c r="T7" s="39">
        <v>2095.41</v>
      </c>
      <c r="U7" s="39">
        <v>29098</v>
      </c>
      <c r="V7" s="39">
        <v>13.93</v>
      </c>
      <c r="W7" s="39">
        <v>2088.87</v>
      </c>
      <c r="X7" s="39">
        <v>113.38</v>
      </c>
      <c r="Y7" s="39">
        <v>107.17</v>
      </c>
      <c r="Z7" s="39">
        <v>117.47</v>
      </c>
      <c r="AA7" s="39">
        <v>121.64</v>
      </c>
      <c r="AB7" s="39">
        <v>118.87</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2205.04</v>
      </c>
      <c r="AU7" s="39">
        <v>2400.09</v>
      </c>
      <c r="AV7" s="39">
        <v>1348.86</v>
      </c>
      <c r="AW7" s="39">
        <v>1684.68</v>
      </c>
      <c r="AX7" s="39">
        <v>2202.5100000000002</v>
      </c>
      <c r="AY7" s="39">
        <v>915.5</v>
      </c>
      <c r="AZ7" s="39">
        <v>963.24</v>
      </c>
      <c r="BA7" s="39">
        <v>381.53</v>
      </c>
      <c r="BB7" s="39">
        <v>391.54</v>
      </c>
      <c r="BC7" s="39">
        <v>384.34</v>
      </c>
      <c r="BD7" s="39">
        <v>262.87</v>
      </c>
      <c r="BE7" s="39">
        <v>114.76</v>
      </c>
      <c r="BF7" s="39">
        <v>106.14</v>
      </c>
      <c r="BG7" s="39">
        <v>96.79</v>
      </c>
      <c r="BH7" s="39">
        <v>87.11</v>
      </c>
      <c r="BI7" s="39">
        <v>77.099999999999994</v>
      </c>
      <c r="BJ7" s="39">
        <v>404.78</v>
      </c>
      <c r="BK7" s="39">
        <v>400.38</v>
      </c>
      <c r="BL7" s="39">
        <v>393.27</v>
      </c>
      <c r="BM7" s="39">
        <v>386.97</v>
      </c>
      <c r="BN7" s="39">
        <v>380.58</v>
      </c>
      <c r="BO7" s="39">
        <v>270.87</v>
      </c>
      <c r="BP7" s="39">
        <v>84.34</v>
      </c>
      <c r="BQ7" s="39">
        <v>79.91</v>
      </c>
      <c r="BR7" s="39">
        <v>90.43</v>
      </c>
      <c r="BS7" s="39">
        <v>93.22</v>
      </c>
      <c r="BT7" s="39">
        <v>95.28</v>
      </c>
      <c r="BU7" s="39">
        <v>98.07</v>
      </c>
      <c r="BV7" s="39">
        <v>96.56</v>
      </c>
      <c r="BW7" s="39">
        <v>100.47</v>
      </c>
      <c r="BX7" s="39">
        <v>101.72</v>
      </c>
      <c r="BY7" s="39">
        <v>102.38</v>
      </c>
      <c r="BZ7" s="39">
        <v>105.59</v>
      </c>
      <c r="CA7" s="39">
        <v>179.82</v>
      </c>
      <c r="CB7" s="39">
        <v>191.13</v>
      </c>
      <c r="CC7" s="39">
        <v>170.36</v>
      </c>
      <c r="CD7" s="39">
        <v>165.86</v>
      </c>
      <c r="CE7" s="39">
        <v>162.91</v>
      </c>
      <c r="CF7" s="39">
        <v>172.26</v>
      </c>
      <c r="CG7" s="39">
        <v>177.14</v>
      </c>
      <c r="CH7" s="39">
        <v>169.82</v>
      </c>
      <c r="CI7" s="39">
        <v>168.2</v>
      </c>
      <c r="CJ7" s="39">
        <v>168.67</v>
      </c>
      <c r="CK7" s="39">
        <v>163.27000000000001</v>
      </c>
      <c r="CL7" s="39">
        <v>55.96</v>
      </c>
      <c r="CM7" s="39">
        <v>56.62</v>
      </c>
      <c r="CN7" s="39">
        <v>57.82</v>
      </c>
      <c r="CO7" s="39">
        <v>58.58</v>
      </c>
      <c r="CP7" s="39">
        <v>58.27</v>
      </c>
      <c r="CQ7" s="39">
        <v>55.68</v>
      </c>
      <c r="CR7" s="39">
        <v>55.64</v>
      </c>
      <c r="CS7" s="39">
        <v>55.13</v>
      </c>
      <c r="CT7" s="39">
        <v>54.77</v>
      </c>
      <c r="CU7" s="39">
        <v>54.92</v>
      </c>
      <c r="CV7" s="39">
        <v>59.94</v>
      </c>
      <c r="CW7" s="39">
        <v>95.91</v>
      </c>
      <c r="CX7" s="39">
        <v>94.9</v>
      </c>
      <c r="CY7" s="39">
        <v>93.52</v>
      </c>
      <c r="CZ7" s="39">
        <v>93.64</v>
      </c>
      <c r="DA7" s="39">
        <v>96.6</v>
      </c>
      <c r="DB7" s="39">
        <v>83.18</v>
      </c>
      <c r="DC7" s="39">
        <v>83.09</v>
      </c>
      <c r="DD7" s="39">
        <v>83</v>
      </c>
      <c r="DE7" s="39">
        <v>82.89</v>
      </c>
      <c r="DF7" s="39">
        <v>82.66</v>
      </c>
      <c r="DG7" s="39">
        <v>90.22</v>
      </c>
      <c r="DH7" s="39">
        <v>38.56</v>
      </c>
      <c r="DI7" s="39">
        <v>38.35</v>
      </c>
      <c r="DJ7" s="39">
        <v>42.45</v>
      </c>
      <c r="DK7" s="39">
        <v>44.35</v>
      </c>
      <c r="DL7" s="39">
        <v>46.14</v>
      </c>
      <c r="DM7" s="39">
        <v>38.07</v>
      </c>
      <c r="DN7" s="39">
        <v>39.06</v>
      </c>
      <c r="DO7" s="39">
        <v>46.66</v>
      </c>
      <c r="DP7" s="39">
        <v>47.46</v>
      </c>
      <c r="DQ7" s="39">
        <v>48.49</v>
      </c>
      <c r="DR7" s="39">
        <v>47.91</v>
      </c>
      <c r="DS7" s="39">
        <v>0</v>
      </c>
      <c r="DT7" s="39">
        <v>0.71</v>
      </c>
      <c r="DU7" s="39">
        <v>0.41</v>
      </c>
      <c r="DV7" s="39">
        <v>0.18</v>
      </c>
      <c r="DW7" s="39">
        <v>0.18</v>
      </c>
      <c r="DX7" s="39">
        <v>7.73</v>
      </c>
      <c r="DY7" s="39">
        <v>8.8699999999999992</v>
      </c>
      <c r="DZ7" s="39">
        <v>9.85</v>
      </c>
      <c r="EA7" s="39">
        <v>9.7100000000000009</v>
      </c>
      <c r="EB7" s="39">
        <v>12.79</v>
      </c>
      <c r="EC7" s="39">
        <v>15</v>
      </c>
      <c r="ED7" s="39">
        <v>0</v>
      </c>
      <c r="EE7" s="39">
        <v>0.33</v>
      </c>
      <c r="EF7" s="39">
        <v>0.28999999999999998</v>
      </c>
      <c r="EG7" s="39">
        <v>0.74</v>
      </c>
      <c r="EH7" s="39">
        <v>0.6</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2018-02-22T04:30:02Z</cp:lastPrinted>
  <dcterms:created xsi:type="dcterms:W3CDTF">2017-12-25T01:39:09Z</dcterms:created>
  <dcterms:modified xsi:type="dcterms:W3CDTF">2018-02-22T04:30:03Z</dcterms:modified>
</cp:coreProperties>
</file>