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02 集排業務\02 調査関係\H29年度\24 公営企業に係る経営比較分析表の公表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<sst xmlns="http://schemas.openxmlformats.org/spreadsheetml/2006/main" count="253" uniqueCount="126">
  <si>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</si>
  <si>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</si>
  <si>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</si>
  <si>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</si>
  <si>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</si>
  <si>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</si>
  <si>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</si>
  <si>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</si>
  <si>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</si>
  <si>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</si>
  <si>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</si>
  <si>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</si>
  <si>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</si>
  <si>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</si>
  <si>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</si>
  <si>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</si>
  <si>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</si>
  <si>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</si>
  <si>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</si>
  <si>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</si>
  <si>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</si>
  <si>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</si>
  <si>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</si>
  <si>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</si>
  <si>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</si>
  <si>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</si>
  <si>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</si>
  <si>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</si>
  <si>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</si>
  <si>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</si>
  <si>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</si>
  <si>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</si>
  <si>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</si>
  <si>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</si>
  <si>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</si>
  <si>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</si>
  <si>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</si>
  <si>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</si>
  <si>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</si>
  <si>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</si>
  <si>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</si>
  <si>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</si>
  <si>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</si>
  <si>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</si>
  <si>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</si>
  <si>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</si>
  <si>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</si>
  <si>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</si>
  <si>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</si>
  <si>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</si>
  <si>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</si>
  <si>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</si>
  <si>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</si>
  <si>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</si>
  <si>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</si>
  <si>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</si>
  <si>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</si>
  <si>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</si>
  <si>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</si>
  <si>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</si>
  <si>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</si>
  <si>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</si>
  <si>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</si>
  <si>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</si>
  <si>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</si>
  <si>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</si>
  <si>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</si>
  <si>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</si>
  <si>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</si>
  <si>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</si>
  <si>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</si>
  <si>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</si>
  <si>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</si>
  <si>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</si>
  <si>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</si>
  <si>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</si>
  <si>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</si>
  <si>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</si>
  <si>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</si>
  <si>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</si>
  <si>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</si>
  <si>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</si>
  <si>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</si>
  <si>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</si>
  <si>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</si>
  <si>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</si>
  <si>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</si>
  <si>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</si>
  <si>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</si>
  <si>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</si>
  <si>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</si>
  <si>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</si>
  <si>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</si>
  <si>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</si>
  <si>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</si>
  <si>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</si>
  <si>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</si>
  <si>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</si>
  <si>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</si>
  <si>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</si>
  <si>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</si>
  <si>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</si>
  <si>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</si>
  <si>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</si>
  <si>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</si>
  <si>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</si>
  <si>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</si>
  <si>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</si>
  <si>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</si>
  <si>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</si>
  <si>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宜野座村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</si>
  <si>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</si>
  <si>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</si>
  <si>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</si>
  <si>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</si>
  <si>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</si>
  <si>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</si>
  <si>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</si>
  <si>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</si>
  <si>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</si>
  <si>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</si>
  <si>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</si>
  <si>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共用開始から３０年未満であり、管渠の耐用年数（５０年）に満たないため、現在は管渠改善の必要はないが、今後最適化整備構想に沿って計画的な更新を実施していく。</t>
    <rPh sb="1" eb="2">
      <t>カン</t>
    </rPh>
    <rPh sb="2" eb="3">
      <t>キョ</t>
    </rPh>
    <rPh sb="3" eb="5">
      <t>カイゼン</t>
    </rPh>
    <rPh sb="5" eb="6">
      <t>リツ</t>
    </rPh>
    <rPh sb="26" eb="28">
      <t>キョウヨウ</t>
    </rPh>
    <rPh sb="28" eb="30">
      <t>カイシ</t>
    </rPh>
    <rPh sb="34" eb="35">
      <t>ネン</t>
    </rPh>
    <rPh sb="35" eb="37">
      <t>ミマン</t>
    </rPh>
    <rPh sb="41" eb="42">
      <t>カン</t>
    </rPh>
    <rPh sb="42" eb="43">
      <t>キョ</t>
    </rPh>
    <rPh sb="44" eb="46">
      <t>タイヨウ</t>
    </rPh>
    <rPh sb="46" eb="48">
      <t>ネンスウ</t>
    </rPh>
    <rPh sb="51" eb="52">
      <t>ネン</t>
    </rPh>
    <rPh sb="54" eb="55">
      <t>ミ</t>
    </rPh>
    <rPh sb="61" eb="63">
      <t>ゲンザイ</t>
    </rPh>
    <rPh sb="64" eb="65">
      <t>カン</t>
    </rPh>
    <rPh sb="65" eb="66">
      <t>キョ</t>
    </rPh>
    <rPh sb="66" eb="68">
      <t>カイゼン</t>
    </rPh>
    <rPh sb="69" eb="71">
      <t>ヒツヨウ</t>
    </rPh>
    <rPh sb="76" eb="78">
      <t>コンゴ</t>
    </rPh>
    <rPh sb="78" eb="81">
      <t>サイテキカ</t>
    </rPh>
    <rPh sb="81" eb="83">
      <t>セイビ</t>
    </rPh>
    <rPh sb="83" eb="85">
      <t>コウソウ</t>
    </rPh>
    <rPh sb="86" eb="87">
      <t>ソ</t>
    </rPh>
    <rPh sb="89" eb="92">
      <t>ケイカクテキ</t>
    </rPh>
    <rPh sb="93" eb="95">
      <t>コウシン</t>
    </rPh>
    <rPh sb="96" eb="98">
      <t>ジッシ</t>
    </rPh>
    <phoneticPr fontId="4"/>
  </si>
  <si>
    <t>①収益的収支比率（％）　　　　　　　　　　　　　　　　　総収益の前年度比較は、料金収入１％増、他繰入金は５％減。比率は１００％を超えているが、総収益に占める割合は料金収入が５９％、他会計繰入金が３１％となっており他会計繰入金の依存度が高い。                     　 ④企業債残高対事業規模比率（％）　　　　　　　　　　　　建設改良費に関して起債は行っておらず、村単費にて対応してきた為当該比率は０となっている。　　　　　　　　⑤経費改修率（％）　　　　　　　　　　　　　　　　　　　類似団体との比較では上回っており、施設に係る経費は改修出来ているが数値が１００％を下回っている為、適正な料金水準の検討及び汚水処理費のさらなる節減が必要である。                                                 ⑥汚水処理原価（円）　　　　　　　　　　　　　　　　　維持管理費の節減や接続率の高水準が要因となり、類似団体平均より大幅に安価となっている。今後も適正な汚水処理を実施していく。　　　　　　　　　　　　　　　　　　⑦施設利用率（％）　　　　　　　　　　　　　　　　　　若干平均値を下回っているが、現状の施設規模は適正である。今後の水量の動向により、改築・統廃合等の検討が必要である。　　　　　　　　　　　　　　　　　　　　　　　　⑧水洗化率（％）　　　　　　　　　　　　　　　　　　　　平均値を上回っているが、数値が１００％を下回っている為、今後も水洗化されていない箇所に対して普及啓蒙活動を実施していく。</t>
    <rPh sb="1" eb="3">
      <t>シュウエキ</t>
    </rPh>
    <rPh sb="3" eb="4">
      <t>テキ</t>
    </rPh>
    <rPh sb="4" eb="6">
      <t>シュウシ</t>
    </rPh>
    <rPh sb="6" eb="8">
      <t>ヒリツ</t>
    </rPh>
    <rPh sb="28" eb="31">
      <t>ソウシュウエキ</t>
    </rPh>
    <rPh sb="32" eb="35">
      <t>ゼンネンド</t>
    </rPh>
    <rPh sb="35" eb="37">
      <t>ヒカク</t>
    </rPh>
    <rPh sb="39" eb="41">
      <t>リョウキン</t>
    </rPh>
    <rPh sb="41" eb="43">
      <t>シュウニュウ</t>
    </rPh>
    <rPh sb="45" eb="46">
      <t>ゾウ</t>
    </rPh>
    <rPh sb="47" eb="48">
      <t>ホカ</t>
    </rPh>
    <rPh sb="48" eb="50">
      <t>クリイレ</t>
    </rPh>
    <rPh sb="50" eb="51">
      <t>キン</t>
    </rPh>
    <rPh sb="54" eb="55">
      <t>ゲン</t>
    </rPh>
    <rPh sb="56" eb="58">
      <t>ヒリツ</t>
    </rPh>
    <rPh sb="64" eb="65">
      <t>コ</t>
    </rPh>
    <rPh sb="71" eb="74">
      <t>ソウシュウエキ</t>
    </rPh>
    <rPh sb="75" eb="76">
      <t>シ</t>
    </rPh>
    <rPh sb="78" eb="80">
      <t>ワリアイ</t>
    </rPh>
    <rPh sb="81" eb="83">
      <t>リョウキン</t>
    </rPh>
    <rPh sb="83" eb="85">
      <t>シュウニュウ</t>
    </rPh>
    <rPh sb="90" eb="91">
      <t>ホカ</t>
    </rPh>
    <rPh sb="91" eb="93">
      <t>カイケイ</t>
    </rPh>
    <rPh sb="93" eb="95">
      <t>クリイレ</t>
    </rPh>
    <rPh sb="95" eb="96">
      <t>キン</t>
    </rPh>
    <rPh sb="106" eb="107">
      <t>ホカ</t>
    </rPh>
    <rPh sb="107" eb="109">
      <t>カイケイ</t>
    </rPh>
    <rPh sb="109" eb="111">
      <t>クリイレ</t>
    </rPh>
    <rPh sb="111" eb="112">
      <t>キン</t>
    </rPh>
    <rPh sb="113" eb="116">
      <t>イゾンド</t>
    </rPh>
    <rPh sb="117" eb="118">
      <t>タカ</t>
    </rPh>
    <rPh sb="144" eb="146">
      <t>キギョウ</t>
    </rPh>
    <rPh sb="171" eb="173">
      <t>ケンセツ</t>
    </rPh>
    <rPh sb="173" eb="175">
      <t>カイリョウ</t>
    </rPh>
    <rPh sb="175" eb="176">
      <t>ヒ</t>
    </rPh>
    <rPh sb="177" eb="178">
      <t>カン</t>
    </rPh>
    <rPh sb="224" eb="226">
      <t>ケイヒ</t>
    </rPh>
    <rPh sb="226" eb="228">
      <t>カイシュウ</t>
    </rPh>
    <rPh sb="228" eb="229">
      <t>リツ</t>
    </rPh>
    <rPh sb="251" eb="252">
      <t>ルイ</t>
    </rPh>
    <rPh sb="252" eb="253">
      <t>ニ</t>
    </rPh>
    <rPh sb="253" eb="255">
      <t>ダンタイ</t>
    </rPh>
    <rPh sb="257" eb="259">
      <t>ヒカク</t>
    </rPh>
    <rPh sb="261" eb="263">
      <t>ウワマワ</t>
    </rPh>
    <rPh sb="268" eb="270">
      <t>シセツ</t>
    </rPh>
    <rPh sb="271" eb="272">
      <t>カカ</t>
    </rPh>
    <rPh sb="273" eb="275">
      <t>ケイヒ</t>
    </rPh>
    <rPh sb="276" eb="278">
      <t>カイシュウ</t>
    </rPh>
    <rPh sb="278" eb="280">
      <t>デキ</t>
    </rPh>
    <rPh sb="284" eb="286">
      <t>スウチ</t>
    </rPh>
    <rPh sb="292" eb="294">
      <t>シタマワ</t>
    </rPh>
    <rPh sb="298" eb="299">
      <t>タメ</t>
    </rPh>
    <rPh sb="300" eb="302">
      <t>テキセイ</t>
    </rPh>
    <rPh sb="303" eb="305">
      <t>リョウキン</t>
    </rPh>
    <rPh sb="305" eb="307">
      <t>スイジュン</t>
    </rPh>
    <rPh sb="308" eb="310">
      <t>ケントウ</t>
    </rPh>
    <rPh sb="310" eb="311">
      <t>オヨ</t>
    </rPh>
    <rPh sb="312" eb="314">
      <t>オスイ</t>
    </rPh>
    <rPh sb="314" eb="316">
      <t>ショリ</t>
    </rPh>
    <rPh sb="316" eb="317">
      <t>ヒ</t>
    </rPh>
    <rPh sb="322" eb="324">
      <t>セツゲン</t>
    </rPh>
    <rPh sb="325" eb="327">
      <t>ヒツヨウ</t>
    </rPh>
    <rPh sb="381" eb="383">
      <t>オスイ</t>
    </rPh>
    <rPh sb="383" eb="385">
      <t>ショリ</t>
    </rPh>
    <rPh sb="385" eb="387">
      <t>ゲンカ</t>
    </rPh>
    <rPh sb="388" eb="389">
      <t>エン</t>
    </rPh>
    <rPh sb="407" eb="409">
      <t>イジ</t>
    </rPh>
    <rPh sb="409" eb="411">
      <t>カンリ</t>
    </rPh>
    <rPh sb="411" eb="412">
      <t>ヒ</t>
    </rPh>
    <rPh sb="413" eb="415">
      <t>セツゲン</t>
    </rPh>
    <rPh sb="416" eb="418">
      <t>セツゾク</t>
    </rPh>
    <rPh sb="418" eb="419">
      <t>リツ</t>
    </rPh>
    <rPh sb="420" eb="423">
      <t>コウスイジュン</t>
    </rPh>
    <rPh sb="424" eb="426">
      <t>ヨウイン</t>
    </rPh>
    <rPh sb="430" eb="431">
      <t>ルイ</t>
    </rPh>
    <rPh sb="431" eb="432">
      <t>ニ</t>
    </rPh>
    <rPh sb="432" eb="434">
      <t>ダンタイ</t>
    </rPh>
    <rPh sb="434" eb="436">
      <t>ヘイキン</t>
    </rPh>
    <rPh sb="438" eb="440">
      <t>オオハバ</t>
    </rPh>
    <rPh sb="441" eb="443">
      <t>アンカ</t>
    </rPh>
    <rPh sb="450" eb="452">
      <t>コンゴ</t>
    </rPh>
    <rPh sb="453" eb="455">
      <t>テキセイ</t>
    </rPh>
    <rPh sb="456" eb="458">
      <t>オスイ</t>
    </rPh>
    <rPh sb="458" eb="460">
      <t>ショリ</t>
    </rPh>
    <rPh sb="461" eb="463">
      <t>ジッシ</t>
    </rPh>
    <rPh sb="487" eb="489">
      <t>シセツ</t>
    </rPh>
    <rPh sb="489" eb="492">
      <t>リヨウリツ</t>
    </rPh>
    <rPh sb="513" eb="515">
      <t>ジャッカン</t>
    </rPh>
    <rPh sb="515" eb="518">
      <t>ヘイキンチ</t>
    </rPh>
    <rPh sb="519" eb="521">
      <t>シタマワ</t>
    </rPh>
    <rPh sb="527" eb="529">
      <t>ゲンジョウ</t>
    </rPh>
    <rPh sb="530" eb="532">
      <t>シセツ</t>
    </rPh>
    <rPh sb="532" eb="534">
      <t>キボ</t>
    </rPh>
    <rPh sb="535" eb="537">
      <t>テキセイ</t>
    </rPh>
    <rPh sb="541" eb="543">
      <t>コンゴ</t>
    </rPh>
    <rPh sb="544" eb="546">
      <t>スイリョウ</t>
    </rPh>
    <rPh sb="547" eb="549">
      <t>ドウコウ</t>
    </rPh>
    <rPh sb="553" eb="555">
      <t>カイチク</t>
    </rPh>
    <rPh sb="556" eb="559">
      <t>トウハイゴウ</t>
    </rPh>
    <rPh sb="559" eb="560">
      <t>トウ</t>
    </rPh>
    <rPh sb="561" eb="563">
      <t>ケントウ</t>
    </rPh>
    <rPh sb="564" eb="566">
      <t>ヒツヨウ</t>
    </rPh>
    <rPh sb="595" eb="598">
      <t>スイセンカ</t>
    </rPh>
    <rPh sb="598" eb="599">
      <t>リツ</t>
    </rPh>
    <rPh sb="622" eb="625">
      <t>ヘイキンチ</t>
    </rPh>
    <rPh sb="626" eb="628">
      <t>ウワマワ</t>
    </rPh>
    <rPh sb="634" eb="636">
      <t>スウチ</t>
    </rPh>
    <rPh sb="642" eb="644">
      <t>シタマワ</t>
    </rPh>
    <rPh sb="648" eb="649">
      <t>タメ</t>
    </rPh>
    <rPh sb="650" eb="652">
      <t>コンゴ</t>
    </rPh>
    <rPh sb="653" eb="656">
      <t>スイセンカ</t>
    </rPh>
    <rPh sb="662" eb="664">
      <t>カショ</t>
    </rPh>
    <rPh sb="665" eb="666">
      <t>タイ</t>
    </rPh>
    <rPh sb="668" eb="670">
      <t>フキュウ</t>
    </rPh>
    <rPh sb="670" eb="672">
      <t>ケイモウ</t>
    </rPh>
    <rPh sb="672" eb="674">
      <t>カツドウ</t>
    </rPh>
    <rPh sb="675" eb="677">
      <t>ジッシ</t>
    </rPh>
    <phoneticPr fontId="4"/>
  </si>
  <si>
    <t>現在は平均を上回る経営状況となっているが、今後施設の老朽化に伴う改築・更新等により多額の費用が見込まれることから、最適整備構想の計画に沿って料金適正化等、可能な取組を実施していく。</t>
    <rPh sb="0" eb="2">
      <t>ゲンザイ</t>
    </rPh>
    <rPh sb="3" eb="5">
      <t>ヘイキン</t>
    </rPh>
    <rPh sb="6" eb="8">
      <t>ウワマワ</t>
    </rPh>
    <rPh sb="9" eb="11">
      <t>ケイエイ</t>
    </rPh>
    <rPh sb="11" eb="13">
      <t>ジョウキョウ</t>
    </rPh>
    <rPh sb="21" eb="23">
      <t>コンゴ</t>
    </rPh>
    <rPh sb="23" eb="25">
      <t>シセツ</t>
    </rPh>
    <rPh sb="26" eb="29">
      <t>ロウキュウカ</t>
    </rPh>
    <rPh sb="30" eb="31">
      <t>トモナ</t>
    </rPh>
    <rPh sb="32" eb="34">
      <t>カイチク</t>
    </rPh>
    <rPh sb="35" eb="38">
      <t>コウシンナド</t>
    </rPh>
    <rPh sb="41" eb="43">
      <t>タガク</t>
    </rPh>
    <rPh sb="44" eb="46">
      <t>ヒヨウ</t>
    </rPh>
    <rPh sb="47" eb="49">
      <t>ミコ</t>
    </rPh>
    <rPh sb="57" eb="59">
      <t>サイテキ</t>
    </rPh>
    <rPh sb="59" eb="61">
      <t>セイビ</t>
    </rPh>
    <rPh sb="61" eb="63">
      <t>コウソウ</t>
    </rPh>
    <rPh sb="64" eb="66">
      <t>ケイカク</t>
    </rPh>
    <rPh sb="67" eb="68">
      <t>ソ</t>
    </rPh>
    <rPh sb="70" eb="72">
      <t>リョウキン</t>
    </rPh>
    <rPh sb="72" eb="76">
      <t>テキセイカナド</t>
    </rPh>
    <rPh sb="77" eb="79">
      <t>カノウ</t>
    </rPh>
    <rPh sb="80" eb="82">
      <t>トリクミ</t>
    </rPh>
    <rPh sb="83" eb="85">
      <t>ジッシ</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</si>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</sst>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readingOrder="1"/>
      <protection locked="0"/>
    </xf>
    <xf numFmtId="0" fontId="5" fillId="0" borderId="0" xfId="1" applyFont="1" applyBorder="1" applyAlignment="1" applyProtection="1">
      <alignment horizontal="left" vertical="top" wrapText="1" readingOrder="1"/>
      <protection locked="0"/>
    </xf>
    <xf numFmtId="0" fontId="5" fillId="0" borderId="7" xfId="1" applyFont="1" applyBorder="1" applyAlignment="1" applyProtection="1">
      <alignment horizontal="left" vertical="top" wrapText="1" readingOrder="1"/>
      <protection locked="0"/>
    </xf>
    <xf numFmtId="0" fontId="5" fillId="0" borderId="8" xfId="1" applyFont="1" applyBorder="1" applyAlignment="1" applyProtection="1">
      <alignment horizontal="left" vertical="top" wrapText="1" readingOrder="1"/>
      <protection locked="0"/>
    </xf>
    <xf numFmtId="0" fontId="5" fillId="0" borderId="1" xfId="1" applyFont="1" applyBorder="1" applyAlignment="1" applyProtection="1">
      <alignment horizontal="left" vertical="top" wrapText="1" readingOrder="1"/>
      <protection locked="0"/>
    </xf>
    <xf numFmtId="0" fontId="5" fillId="0" borderId="9" xfId="1" applyFont="1" applyBorder="1" applyAlignment="1" applyProtection="1">
      <alignment horizontal="left" vertical="top" wrapText="1" readingOrder="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formatCode="#,##0.00;&quot;△&quot;#,##0.00;&quot;-&quot;">
                  <c:v>1.89</c:v>
                </c:pt>
                <c:pt idx="4">
                  <c:v>0</c:v>
                </c:pt>
              </c:numCache>
            </c:numRef>
          </c:val>
        </c:ser>
        <c:dLbls>
          <c:showLegendKey val="0"/>
          <c:showVal val="0"/>
          <c:showCatName val="0"/>
          <c:showSerName val="0"/>
          <c:showPercent val="0"/>
          <c:showBubbleSize val="0"/>
        </c:dLbls>
        <c:gapWidth val="150"/>
        <c:axId val="218083200"/>
        <c:axId val="21808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18083200"/>
        <c:axId val="218083592"/>
      </c:lineChart>
      <c:dateAx>
        <c:axId val="218083200"/>
        <c:scaling>
          <c:orientation val="minMax"/>
        </c:scaling>
        <c:delete val="1"/>
        <c:axPos val="b"/>
        <c:numFmt formatCode="ge" sourceLinked="1"/>
        <c:majorTickMark val="none"/>
        <c:minorTickMark val="none"/>
        <c:tickLblPos val="none"/>
        <c:crossAx val="218083592"/>
        <c:crosses val="autoZero"/>
        <c:auto val="1"/>
        <c:lblOffset val="100"/>
        <c:baseTimeUnit val="years"/>
      </c:dateAx>
      <c:valAx>
        <c:axId val="21808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68.61</c:v>
                </c:pt>
                <c:pt idx="2">
                  <c:v>63.54</c:v>
                </c:pt>
                <c:pt idx="3">
                  <c:v>64.84</c:v>
                </c:pt>
                <c:pt idx="4">
                  <c:v>60.21</c:v>
                </c:pt>
              </c:numCache>
            </c:numRef>
          </c:val>
        </c:ser>
        <c:dLbls>
          <c:showLegendKey val="0"/>
          <c:showVal val="0"/>
          <c:showCatName val="0"/>
          <c:showSerName val="0"/>
          <c:showPercent val="0"/>
          <c:showBubbleSize val="0"/>
        </c:dLbls>
        <c:gapWidth val="150"/>
        <c:axId val="218506584"/>
        <c:axId val="2185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18506584"/>
        <c:axId val="218506976"/>
      </c:lineChart>
      <c:dateAx>
        <c:axId val="218506584"/>
        <c:scaling>
          <c:orientation val="minMax"/>
        </c:scaling>
        <c:delete val="1"/>
        <c:axPos val="b"/>
        <c:numFmt formatCode="ge" sourceLinked="1"/>
        <c:majorTickMark val="none"/>
        <c:minorTickMark val="none"/>
        <c:tickLblPos val="none"/>
        <c:crossAx val="218506976"/>
        <c:crosses val="autoZero"/>
        <c:auto val="1"/>
        <c:lblOffset val="100"/>
        <c:baseTimeUnit val="years"/>
      </c:dateAx>
      <c:valAx>
        <c:axId val="2185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95.81</c:v>
                </c:pt>
                <c:pt idx="2">
                  <c:v>97.5</c:v>
                </c:pt>
                <c:pt idx="3">
                  <c:v>97.62</c:v>
                </c:pt>
                <c:pt idx="4">
                  <c:v>98.24</c:v>
                </c:pt>
              </c:numCache>
            </c:numRef>
          </c:val>
        </c:ser>
        <c:dLbls>
          <c:showLegendKey val="0"/>
          <c:showVal val="0"/>
          <c:showCatName val="0"/>
          <c:showSerName val="0"/>
          <c:showPercent val="0"/>
          <c:showBubbleSize val="0"/>
        </c:dLbls>
        <c:gapWidth val="150"/>
        <c:axId val="218508152"/>
        <c:axId val="2185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18508152"/>
        <c:axId val="218508544"/>
      </c:lineChart>
      <c:dateAx>
        <c:axId val="218508152"/>
        <c:scaling>
          <c:orientation val="minMax"/>
        </c:scaling>
        <c:delete val="1"/>
        <c:axPos val="b"/>
        <c:numFmt formatCode="ge" sourceLinked="1"/>
        <c:majorTickMark val="none"/>
        <c:minorTickMark val="none"/>
        <c:tickLblPos val="none"/>
        <c:crossAx val="218508544"/>
        <c:crosses val="autoZero"/>
        <c:auto val="1"/>
        <c:lblOffset val="100"/>
        <c:baseTimeUnit val="years"/>
      </c:dateAx>
      <c:valAx>
        <c:axId val="2185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110.58</c:v>
                </c:pt>
                <c:pt idx="2">
                  <c:v>107.43</c:v>
                </c:pt>
                <c:pt idx="3">
                  <c:v>117.27</c:v>
                </c:pt>
                <c:pt idx="4">
                  <c:v>112.24</c:v>
                </c:pt>
              </c:numCache>
            </c:numRef>
          </c:val>
        </c:ser>
        <c:dLbls>
          <c:showLegendKey val="0"/>
          <c:showVal val="0"/>
          <c:showCatName val="0"/>
          <c:showSerName val="0"/>
          <c:showPercent val="0"/>
          <c:showBubbleSize val="0"/>
        </c:dLbls>
        <c:gapWidth val="150"/>
        <c:axId val="218084768"/>
        <c:axId val="21808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084768"/>
        <c:axId val="218085160"/>
      </c:lineChart>
      <c:dateAx>
        <c:axId val="218084768"/>
        <c:scaling>
          <c:orientation val="minMax"/>
        </c:scaling>
        <c:delete val="1"/>
        <c:axPos val="b"/>
        <c:numFmt formatCode="ge" sourceLinked="1"/>
        <c:majorTickMark val="none"/>
        <c:minorTickMark val="none"/>
        <c:tickLblPos val="none"/>
        <c:crossAx val="218085160"/>
        <c:crosses val="autoZero"/>
        <c:auto val="1"/>
        <c:lblOffset val="100"/>
        <c:baseTimeUnit val="years"/>
      </c:dateAx>
      <c:valAx>
        <c:axId val="2180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086336"/>
        <c:axId val="21808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086336"/>
        <c:axId val="218086728"/>
      </c:lineChart>
      <c:dateAx>
        <c:axId val="218086336"/>
        <c:scaling>
          <c:orientation val="minMax"/>
        </c:scaling>
        <c:delete val="1"/>
        <c:axPos val="b"/>
        <c:numFmt formatCode="ge" sourceLinked="1"/>
        <c:majorTickMark val="none"/>
        <c:minorTickMark val="none"/>
        <c:tickLblPos val="none"/>
        <c:crossAx val="218086728"/>
        <c:crosses val="autoZero"/>
        <c:auto val="1"/>
        <c:lblOffset val="100"/>
        <c:baseTimeUnit val="years"/>
      </c:dateAx>
      <c:valAx>
        <c:axId val="21808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42696"/>
        <c:axId val="21824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42696"/>
        <c:axId val="218243088"/>
      </c:lineChart>
      <c:dateAx>
        <c:axId val="218242696"/>
        <c:scaling>
          <c:orientation val="minMax"/>
        </c:scaling>
        <c:delete val="1"/>
        <c:axPos val="b"/>
        <c:numFmt formatCode="ge" sourceLinked="1"/>
        <c:majorTickMark val="none"/>
        <c:minorTickMark val="none"/>
        <c:tickLblPos val="none"/>
        <c:crossAx val="218243088"/>
        <c:crosses val="autoZero"/>
        <c:auto val="1"/>
        <c:lblOffset val="100"/>
        <c:baseTimeUnit val="years"/>
      </c:dateAx>
      <c:valAx>
        <c:axId val="21824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4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44264"/>
        <c:axId val="21824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44264"/>
        <c:axId val="218244656"/>
      </c:lineChart>
      <c:dateAx>
        <c:axId val="218244264"/>
        <c:scaling>
          <c:orientation val="minMax"/>
        </c:scaling>
        <c:delete val="1"/>
        <c:axPos val="b"/>
        <c:numFmt formatCode="ge" sourceLinked="1"/>
        <c:majorTickMark val="none"/>
        <c:minorTickMark val="none"/>
        <c:tickLblPos val="none"/>
        <c:crossAx val="218244656"/>
        <c:crosses val="autoZero"/>
        <c:auto val="1"/>
        <c:lblOffset val="100"/>
        <c:baseTimeUnit val="years"/>
      </c:dateAx>
      <c:valAx>
        <c:axId val="21824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667936"/>
        <c:axId val="21866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667936"/>
        <c:axId val="218668328"/>
      </c:lineChart>
      <c:dateAx>
        <c:axId val="218667936"/>
        <c:scaling>
          <c:orientation val="minMax"/>
        </c:scaling>
        <c:delete val="1"/>
        <c:axPos val="b"/>
        <c:numFmt formatCode="ge" sourceLinked="1"/>
        <c:majorTickMark val="none"/>
        <c:minorTickMark val="none"/>
        <c:tickLblPos val="none"/>
        <c:crossAx val="218668328"/>
        <c:crosses val="autoZero"/>
        <c:auto val="1"/>
        <c:lblOffset val="100"/>
        <c:baseTimeUnit val="years"/>
      </c:dateAx>
      <c:valAx>
        <c:axId val="21866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18669504"/>
        <c:axId val="2186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8669504"/>
        <c:axId val="218687488"/>
      </c:lineChart>
      <c:dateAx>
        <c:axId val="218669504"/>
        <c:scaling>
          <c:orientation val="minMax"/>
        </c:scaling>
        <c:delete val="1"/>
        <c:axPos val="b"/>
        <c:numFmt formatCode="ge" sourceLinked="1"/>
        <c:majorTickMark val="none"/>
        <c:minorTickMark val="none"/>
        <c:tickLblPos val="none"/>
        <c:crossAx val="218687488"/>
        <c:crosses val="autoZero"/>
        <c:auto val="1"/>
        <c:lblOffset val="100"/>
        <c:baseTimeUnit val="years"/>
      </c:dateAx>
      <c:valAx>
        <c:axId val="2186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67.39</c:v>
                </c:pt>
                <c:pt idx="2">
                  <c:v>64.3</c:v>
                </c:pt>
                <c:pt idx="3">
                  <c:v>68.989999999999995</c:v>
                </c:pt>
                <c:pt idx="4">
                  <c:v>67</c:v>
                </c:pt>
              </c:numCache>
            </c:numRef>
          </c:val>
        </c:ser>
        <c:dLbls>
          <c:showLegendKey val="0"/>
          <c:showVal val="0"/>
          <c:showCatName val="0"/>
          <c:showSerName val="0"/>
          <c:showPercent val="0"/>
          <c:showBubbleSize val="0"/>
        </c:dLbls>
        <c:gapWidth val="150"/>
        <c:axId val="218688664"/>
        <c:axId val="2186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8688664"/>
        <c:axId val="218689056"/>
      </c:lineChart>
      <c:dateAx>
        <c:axId val="218688664"/>
        <c:scaling>
          <c:orientation val="minMax"/>
        </c:scaling>
        <c:delete val="1"/>
        <c:axPos val="b"/>
        <c:numFmt formatCode="ge" sourceLinked="1"/>
        <c:majorTickMark val="none"/>
        <c:minorTickMark val="none"/>
        <c:tickLblPos val="none"/>
        <c:crossAx val="218689056"/>
        <c:crosses val="autoZero"/>
        <c:auto val="1"/>
        <c:lblOffset val="100"/>
        <c:baseTimeUnit val="years"/>
      </c:dateAx>
      <c:valAx>
        <c:axId val="2186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8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125.55</c:v>
                </c:pt>
                <c:pt idx="2">
                  <c:v>133.22</c:v>
                </c:pt>
                <c:pt idx="3">
                  <c:v>128.4</c:v>
                </c:pt>
                <c:pt idx="4">
                  <c:v>131.03</c:v>
                </c:pt>
              </c:numCache>
            </c:numRef>
          </c:val>
        </c:ser>
        <c:dLbls>
          <c:showLegendKey val="0"/>
          <c:showVal val="0"/>
          <c:showCatName val="0"/>
          <c:showSerName val="0"/>
          <c:showPercent val="0"/>
          <c:showBubbleSize val="0"/>
        </c:dLbls>
        <c:gapWidth val="150"/>
        <c:axId val="218690232"/>
        <c:axId val="2186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18690232"/>
        <c:axId val="218690624"/>
      </c:lineChart>
      <c:dateAx>
        <c:axId val="218690232"/>
        <c:scaling>
          <c:orientation val="minMax"/>
        </c:scaling>
        <c:delete val="1"/>
        <c:axPos val="b"/>
        <c:numFmt formatCode="ge" sourceLinked="1"/>
        <c:majorTickMark val="none"/>
        <c:minorTickMark val="none"/>
        <c:tickLblPos val="none"/>
        <c:crossAx val="218690624"/>
        <c:crosses val="autoZero"/>
        <c:auto val="1"/>
        <c:lblOffset val="100"/>
        <c:baseTimeUnit val="years"/>
      </c:dateAx>
      <c:valAx>
        <c:axId val="2186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9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沖縄県　宜野座村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125</v>
      </c>
      <c r="AE8" s="79"/>
      <c r="AF8" s="79"/>
      <c r="AG8" s="79"/>
      <c r="AH8" s="79"/>
      <c r="AI8" s="79"/>
      <c r="AJ8" s="79"/>
      <c r="AK8" s="4"/>
      <c r="AL8" s="73">
        <f>データ!S6</f>
        <v>5942</v>
      </c>
      <c r="AM8" s="73"/>
      <c r="AN8" s="73"/>
      <c r="AO8" s="73"/>
      <c r="AP8" s="73"/>
      <c r="AQ8" s="73"/>
      <c r="AR8" s="73"/>
      <c r="AS8" s="73"/>
      <c r="AT8" s="72">
        <f>データ!T6</f>
        <v>31.3</v>
      </c>
      <c r="AU8" s="72"/>
      <c r="AV8" s="72"/>
      <c r="AW8" s="72"/>
      <c r="AX8" s="72"/>
      <c r="AY8" s="72"/>
      <c r="AZ8" s="72"/>
      <c r="BA8" s="72"/>
      <c r="BB8" s="72">
        <f>データ!U6</f>
        <v>189.84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98.81</v>
      </c>
      <c r="Q10" s="72"/>
      <c r="R10" s="72"/>
      <c r="S10" s="72"/>
      <c r="T10" s="72"/>
      <c r="U10" s="72"/>
      <c r="V10" s="72"/>
      <c r="W10" s="72">
        <f>データ!Q6</f>
        <v>98.23</v>
      </c>
      <c r="X10" s="72"/>
      <c r="Y10" s="72"/>
      <c r="Z10" s="72"/>
      <c r="AA10" s="72"/>
      <c r="AB10" s="72"/>
      <c r="AC10" s="72"/>
      <c r="AD10" s="73">
        <f>データ!R6</f>
        <v>1620</v>
      </c>
      <c r="AE10" s="73"/>
      <c r="AF10" s="73"/>
      <c r="AG10" s="73"/>
      <c r="AH10" s="73"/>
      <c r="AI10" s="73"/>
      <c r="AJ10" s="73"/>
      <c r="AK10" s="2"/>
      <c r="AL10" s="73">
        <f>データ!V6</f>
        <v>5902</v>
      </c>
      <c r="AM10" s="73"/>
      <c r="AN10" s="73"/>
      <c r="AO10" s="73"/>
      <c r="AP10" s="73"/>
      <c r="AQ10" s="73"/>
      <c r="AR10" s="73"/>
      <c r="AS10" s="73"/>
      <c r="AT10" s="72">
        <f>データ!W6</f>
        <v>2.48</v>
      </c>
      <c r="AU10" s="72"/>
      <c r="AV10" s="72"/>
      <c r="AW10" s="72"/>
      <c r="AX10" s="72"/>
      <c r="AY10" s="72"/>
      <c r="AZ10" s="72"/>
      <c r="BA10" s="72"/>
      <c r="BB10" s="72">
        <f>データ!X6</f>
        <v>2379.84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473138</v>
      </c>
      <c r="D6" s="33">
        <f t="shared" si="3"/>
        <v>47</v>
      </c>
      <c r="E6" s="33">
        <f t="shared" si="3"/>
        <v>17</v>
      </c>
      <c r="F6" s="33">
        <f t="shared" si="3"/>
        <v>5</v>
      </c>
      <c r="G6" s="33">
        <f t="shared" si="3"/>
        <v>0</v>
      </c>
      <c r="H6" s="33" t="str">
        <f t="shared" si="3"/>
        <v>沖縄県　宜野座村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98.81</v>
      </c>
      <c r="Q6" s="34">
        <f t="shared" si="3"/>
        <v>98.23</v>
      </c>
      <c r="R6" s="34">
        <f t="shared" si="3"/>
        <v>1620</v>
      </c>
      <c r="S6" s="34">
        <f t="shared" si="3"/>
        <v>5942</v>
      </c>
      <c r="T6" s="34">
        <f t="shared" si="3"/>
        <v>31.3</v>
      </c>
      <c r="U6" s="34">
        <f t="shared" si="3"/>
        <v>189.84</v>
      </c>
      <c r="V6" s="34">
        <f t="shared" si="3"/>
        <v>5902</v>
      </c>
      <c r="W6" s="34">
        <f t="shared" si="3"/>
        <v>2.48</v>
      </c>
      <c r="X6" s="34">
        <f t="shared" si="3"/>
        <v>2379.84</v>
      </c>
      <c r="Y6" s="35" t="str">
        <f>IF(Y7="",NA(),Y7)</f>
        <v>-</v>
      </c>
      <c r="Z6" s="35">
        <f t="shared" ref="Z6:AH6" si="4">IF(Z7="",NA(),Z7)</f>
        <v>110.58</v>
      </c>
      <c r="AA6" s="35">
        <f t="shared" si="4"/>
        <v>107.43</v>
      </c>
      <c r="AB6" s="35">
        <f t="shared" si="4"/>
        <v>117.27</v>
      </c>
      <c r="AC6" s="35">
        <f t="shared" si="4"/>
        <v>112.24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4">
        <f t="shared" si="7"/>
        <v>0</v>
      </c>
      <c r="BI6" s="34">
        <f t="shared" si="7"/>
        <v>0</v>
      </c>
      <c r="BJ6" s="34">
        <f t="shared" si="7"/>
        <v>0</v>
      </c>
      <c r="BK6" s="35" t="str">
        <f t="shared" si="7"/>
        <v>-</v>
      </c>
      <c r="BL6" s="35">
        <f t="shared" si="7"/>
        <v>1126.77</v>
      </c>
      <c r="BM6" s="35">
        <f t="shared" si="7"/>
        <v>1044.8</v>
      </c>
      <c r="BN6" s="35">
        <f t="shared" si="7"/>
        <v>1081.8</v>
      </c>
      <c r="BO6" s="35">
        <f t="shared" si="7"/>
        <v>974.93</v>
      </c>
      <c r="BP6" s="34" t="str">
        <f>IF(BP7="","",IF(BP7="-","【-】","【"&amp;SUBSTITUTE(TEXT(BP7,"#,##0.00"),"-","△")&amp;"】"))</f>
        <v>【914.53】</v>
      </c>
      <c r="BQ6" s="35" t="str">
        <f>IF(BQ7="",NA(),BQ7)</f>
        <v>-</v>
      </c>
      <c r="BR6" s="35">
        <f t="shared" ref="BR6:BZ6" si="8">IF(BR7="",NA(),BR7)</f>
        <v>67.39</v>
      </c>
      <c r="BS6" s="35">
        <f t="shared" si="8"/>
        <v>64.3</v>
      </c>
      <c r="BT6" s="35">
        <f t="shared" si="8"/>
        <v>68.989999999999995</v>
      </c>
      <c r="BU6" s="35">
        <f t="shared" si="8"/>
        <v>67</v>
      </c>
      <c r="BV6" s="35" t="str">
        <f t="shared" si="8"/>
        <v>-</v>
      </c>
      <c r="BW6" s="35">
        <f t="shared" si="8"/>
        <v>50.9</v>
      </c>
      <c r="BX6" s="35">
        <f t="shared" si="8"/>
        <v>50.82</v>
      </c>
      <c r="BY6" s="35">
        <f t="shared" si="8"/>
        <v>52.19</v>
      </c>
      <c r="BZ6" s="35">
        <f t="shared" si="8"/>
        <v>55.32</v>
      </c>
      <c r="CA6" s="34" t="str">
        <f>IF(CA7="","",IF(CA7="-","【-】","【"&amp;SUBSTITUTE(TEXT(CA7,"#,##0.00"),"-","△")&amp;"】"))</f>
        <v>【55.73】</v>
      </c>
      <c r="CB6" s="35" t="str">
        <f>IF(CB7="",NA(),CB7)</f>
        <v>-</v>
      </c>
      <c r="CC6" s="35">
        <f t="shared" ref="CC6:CK6" si="9">IF(CC7="",NA(),CC7)</f>
        <v>125.55</v>
      </c>
      <c r="CD6" s="35">
        <f t="shared" si="9"/>
        <v>133.22</v>
      </c>
      <c r="CE6" s="35">
        <f t="shared" si="9"/>
        <v>128.4</v>
      </c>
      <c r="CF6" s="35">
        <f t="shared" si="9"/>
        <v>131.03</v>
      </c>
      <c r="CG6" s="35" t="str">
        <f t="shared" si="9"/>
        <v>-</v>
      </c>
      <c r="CH6" s="35">
        <f t="shared" si="9"/>
        <v>293.27</v>
      </c>
      <c r="CI6" s="35">
        <f t="shared" si="9"/>
        <v>300.52</v>
      </c>
      <c r="CJ6" s="35">
        <f t="shared" si="9"/>
        <v>296.14</v>
      </c>
      <c r="CK6" s="35">
        <f t="shared" si="9"/>
        <v>283.17</v>
      </c>
      <c r="CL6" s="34" t="str">
        <f>IF(CL7="","",IF(CL7="-","【-】","【"&amp;SUBSTITUTE(TEXT(CL7,"#,##0.00"),"-","△")&amp;"】"))</f>
        <v>【276.78】</v>
      </c>
      <c r="CM6" s="35" t="str">
        <f>IF(CM7="",NA(),CM7)</f>
        <v>-</v>
      </c>
      <c r="CN6" s="35">
        <f t="shared" ref="CN6:CV6" si="10">IF(CN7="",NA(),CN7)</f>
        <v>68.61</v>
      </c>
      <c r="CO6" s="35">
        <f t="shared" si="10"/>
        <v>63.54</v>
      </c>
      <c r="CP6" s="35">
        <f t="shared" si="10"/>
        <v>64.84</v>
      </c>
      <c r="CQ6" s="35">
        <f t="shared" si="10"/>
        <v>60.21</v>
      </c>
      <c r="CR6" s="35" t="str">
        <f t="shared" si="10"/>
        <v>-</v>
      </c>
      <c r="CS6" s="35">
        <f t="shared" si="10"/>
        <v>53.78</v>
      </c>
      <c r="CT6" s="35">
        <f t="shared" si="10"/>
        <v>53.24</v>
      </c>
      <c r="CU6" s="35">
        <f t="shared" si="10"/>
        <v>52.31</v>
      </c>
      <c r="CV6" s="35">
        <f t="shared" si="10"/>
        <v>60.65</v>
      </c>
      <c r="CW6" s="34" t="str">
        <f>IF(CW7="","",IF(CW7="-","【-】","【"&amp;SUBSTITUTE(TEXT(CW7,"#,##0.00"),"-","△")&amp;"】"))</f>
        <v>【59.15】</v>
      </c>
      <c r="CX6" s="35" t="str">
        <f>IF(CX7="",NA(),CX7)</f>
        <v>-</v>
      </c>
      <c r="CY6" s="35">
        <f t="shared" ref="CY6:DG6" si="11">IF(CY7="",NA(),CY7)</f>
        <v>95.81</v>
      </c>
      <c r="CZ6" s="35">
        <f t="shared" si="11"/>
        <v>97.5</v>
      </c>
      <c r="DA6" s="35">
        <f t="shared" si="11"/>
        <v>97.62</v>
      </c>
      <c r="DB6" s="35">
        <f t="shared" si="11"/>
        <v>98.24</v>
      </c>
      <c r="DC6" s="35" t="str">
        <f t="shared" si="11"/>
        <v>-</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5">
        <f t="shared" si="14"/>
        <v>1.89</v>
      </c>
      <c r="EI6" s="34">
        <f t="shared" si="14"/>
        <v>0</v>
      </c>
      <c r="EJ6" s="35" t="str">
        <f t="shared" si="14"/>
        <v>-</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473138</v>
      </c>
      <c r="D7" s="37">
        <v>47</v>
      </c>
      <c r="E7" s="37">
        <v>17</v>
      </c>
      <c r="F7" s="37">
        <v>5</v>
      </c>
      <c r="G7" s="37">
        <v>0</v>
      </c>
      <c r="H7" s="37" t="s">
        <v>110</v>
      </c>
      <c r="I7" s="37" t="s">
        <v>111</v>
      </c>
      <c r="J7" s="37" t="s">
        <v>112</v>
      </c>
      <c r="K7" s="37" t="s">
        <v>113</v>
      </c>
      <c r="L7" s="37" t="s">
        <v>114</v>
      </c>
      <c r="M7" s="37"/>
      <c r="N7" s="38" t="s">
        <v>115</v>
      </c>
      <c r="O7" s="38" t="s">
        <v>116</v>
      </c>
      <c r="P7" s="38">
        <v>98.81</v>
      </c>
      <c r="Q7" s="38">
        <v>98.23</v>
      </c>
      <c r="R7" s="38">
        <v>1620</v>
      </c>
      <c r="S7" s="38">
        <v>5942</v>
      </c>
      <c r="T7" s="38">
        <v>31.3</v>
      </c>
      <c r="U7" s="38">
        <v>189.84</v>
      </c>
      <c r="V7" s="38">
        <v>5902</v>
      </c>
      <c r="W7" s="38">
        <v>2.48</v>
      </c>
      <c r="X7" s="38">
        <v>2379.84</v>
      </c>
      <c r="Y7" s="38" t="s">
        <v>115</v>
      </c>
      <c r="Z7" s="38">
        <v>110.58</v>
      </c>
      <c r="AA7" s="38">
        <v>107.43</v>
      </c>
      <c r="AB7" s="38">
        <v>117.27</v>
      </c>
      <c r="AC7" s="38">
        <v>112.24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v>0</v>
      </c>
      <c r="BH7" s="38">
        <v>0</v>
      </c>
      <c r="BI7" s="38">
        <v>0</v>
      </c>
      <c r="BJ7" s="38">
        <v>0</v>
      </c>
      <c r="BK7" s="38" t="s">
        <v>115</v>
      </c>
      <c r="BL7" s="38">
        <v>1126.77</v>
      </c>
      <c r="BM7" s="38">
        <v>1044.8</v>
      </c>
      <c r="BN7" s="38">
        <v>1081.8</v>
      </c>
      <c r="BO7" s="38">
        <v>974.93</v>
      </c>
      <c r="BP7" s="38">
        <v>914.53</v>
      </c>
      <c r="BQ7" s="38" t="s">
        <v>115</v>
      </c>
      <c r="BR7" s="38">
        <v>67.39</v>
      </c>
      <c r="BS7" s="38">
        <v>64.3</v>
      </c>
      <c r="BT7" s="38">
        <v>68.989999999999995</v>
      </c>
      <c r="BU7" s="38">
        <v>67</v>
      </c>
      <c r="BV7" s="38" t="s">
        <v>115</v>
      </c>
      <c r="BW7" s="38">
        <v>50.9</v>
      </c>
      <c r="BX7" s="38">
        <v>50.82</v>
      </c>
      <c r="BY7" s="38">
        <v>52.19</v>
      </c>
      <c r="BZ7" s="38">
        <v>55.32</v>
      </c>
      <c r="CA7" s="38">
        <v>55.73</v>
      </c>
      <c r="CB7" s="38" t="s">
        <v>115</v>
      </c>
      <c r="CC7" s="38">
        <v>125.55</v>
      </c>
      <c r="CD7" s="38">
        <v>133.22</v>
      </c>
      <c r="CE7" s="38">
        <v>128.4</v>
      </c>
      <c r="CF7" s="38">
        <v>131.03</v>
      </c>
      <c r="CG7" s="38" t="s">
        <v>115</v>
      </c>
      <c r="CH7" s="38">
        <v>293.27</v>
      </c>
      <c r="CI7" s="38">
        <v>300.52</v>
      </c>
      <c r="CJ7" s="38">
        <v>296.14</v>
      </c>
      <c r="CK7" s="38">
        <v>283.17</v>
      </c>
      <c r="CL7" s="38">
        <v>276.77999999999997</v>
      </c>
      <c r="CM7" s="38" t="s">
        <v>115</v>
      </c>
      <c r="CN7" s="38">
        <v>68.61</v>
      </c>
      <c r="CO7" s="38">
        <v>63.54</v>
      </c>
      <c r="CP7" s="38">
        <v>64.84</v>
      </c>
      <c r="CQ7" s="38">
        <v>60.21</v>
      </c>
      <c r="CR7" s="38" t="s">
        <v>115</v>
      </c>
      <c r="CS7" s="38">
        <v>53.78</v>
      </c>
      <c r="CT7" s="38">
        <v>53.24</v>
      </c>
      <c r="CU7" s="38">
        <v>52.31</v>
      </c>
      <c r="CV7" s="38">
        <v>60.65</v>
      </c>
      <c r="CW7" s="38">
        <v>59.15</v>
      </c>
      <c r="CX7" s="38" t="s">
        <v>115</v>
      </c>
      <c r="CY7" s="38">
        <v>95.81</v>
      </c>
      <c r="CZ7" s="38">
        <v>97.5</v>
      </c>
      <c r="DA7" s="38">
        <v>97.62</v>
      </c>
      <c r="DB7" s="38">
        <v>98.24</v>
      </c>
      <c r="DC7" s="38" t="s">
        <v>115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v>0</v>
      </c>
      <c r="EG7" s="38">
        <v>0</v>
      </c>
      <c r="EH7" s="38">
        <v>1.89</v>
      </c>
      <c r="EI7" s="38">
        <v>0</v>
      </c>
      <c r="EJ7" s="38" t="s">
        <v>115</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2018-02-08T23:36:25Z</cp:lastPrinted>
  <dcterms:created xsi:type="dcterms:W3CDTF">2017-12-25T02:34:43Z</dcterms:created>
  <dcterms:modified xsi:type="dcterms:W3CDTF">2018-02-14T00:12:01Z</dcterms:modified>
  <cp:category/>
</cp:coreProperties>
</file>