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16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<sst xmlns="http://schemas.openxmlformats.org/spreadsheetml/2006/main" count="240" uniqueCount="126">
  <si>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</si>
  <si>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</si>
  <si>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</si>
  <si>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</si>
  <si>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</si>
  <si>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</si>
  <si>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</si>
  <si>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</si>
  <si>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</si>
  <si>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</si>
  <si>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</si>
  <si>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</si>
  <si>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</si>
  <si>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</si>
  <si>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</si>
  <si>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</si>
  <si>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</si>
  <si>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</si>
  <si>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</si>
  <si>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</si>
  <si>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</si>
  <si>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</si>
  <si>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</si>
  <si>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</si>
  <si>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</si>
  <si>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</si>
  <si>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</si>
  <si>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</si>
  <si>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</si>
  <si>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</si>
  <si>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</si>
  <si>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</si>
  <si>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</si>
  <si>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</si>
  <si>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</si>
  <si>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</si>
  <si>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</si>
  <si>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</si>
  <si>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</si>
  <si>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</si>
  <si>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</si>
  <si>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</si>
  <si>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</si>
  <si>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</si>
  <si>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</si>
  <si>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</si>
  <si>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</si>
  <si>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</si>
  <si>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</si>
  <si>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</si>
  <si>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</si>
  <si>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</si>
  <si>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</si>
  <si>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</si>
  <si>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</si>
  <si>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</si>
  <si>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</si>
  <si>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</si>
  <si>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</si>
  <si>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</si>
  <si>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</si>
  <si>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</si>
  <si>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</si>
  <si>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</si>
  <si>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</si>
  <si>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</si>
  <si>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</si>
  <si>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</si>
  <si>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</si>
  <si>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</si>
  <si>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</si>
  <si>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</si>
  <si>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</si>
  <si>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</si>
  <si>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</si>
  <si>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</si>
  <si>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</si>
  <si>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</si>
  <si>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</si>
  <si>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</si>
  <si>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</si>
  <si>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</si>
  <si>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</si>
  <si>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</si>
  <si>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</si>
  <si>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</si>
  <si>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</si>
  <si>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</si>
  <si>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</si>
  <si>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</si>
  <si>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</si>
  <si>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</si>
  <si>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</si>
  <si>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</si>
  <si>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</si>
  <si>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</si>
  <si>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</si>
  <si>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</si>
  <si>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</si>
  <si>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</si>
  <si>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</si>
  <si>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</si>
  <si>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</si>
  <si>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</si>
  <si>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</si>
  <si>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</si>
  <si>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</si>
  <si>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</si>
  <si>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</si>
  <si>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</si>
  <si>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恩納村</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</si>
  <si>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</si>
  <si>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</si>
  <si>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</si>
  <si>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</si>
  <si>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</si>
  <si>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</si>
  <si>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</si>
  <si>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</si>
  <si>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</si>
  <si>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</si>
  <si>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</si>
  <si>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今後は、施設の維持管理や未整備地区の整備に伴い多額の費用が必要となる。急激な変化に対応するため、適切な使用料収入の確保及び維持管理費の削減の検討や財政分析を行い、効率的な事業運営に取り組む必要がある。</t>
    <phoneticPr fontId="4"/>
  </si>
  <si>
    <t>①収益的収支比率
　収入については料金収入よりも一般会計からの繰入金等によるものが大きい。また100未満のため単年度の収支は赤字であるので、使用料収入の確保や経営改善に向けた取り組みが必要である。
④企業債残高対事業規模比率(％)　
　前年度より微増しており、今後も未整備地区の整備を行い、企業債残高の増加が予想されるので、経営改善に向けた取り組みが必要である。
⑤経費回収率(％)　
　今後は、恩納地区の一部供用開始により維持管理費も増え、また供用開始直後のため当面は接続率が低いため、使用料収入も少額となることが予測される。接続件数を増やし、適正な使用料収入の確保及び汚水処理費の削減が必要である。
⑥汚水処理原価
　類似団体の平均値を下回っているが、今後も必要に応じて、投資の効率化や維持管理費の削減、接続率の向上を図るため普及啓蒙活動の強化が必要である。
⑦施設利用率(％)　
　恩納地区が供用開始直後のため昨年値よりも低いと考えられる。接続率の向上を図るため普及啓蒙活動の強化が必要である。
⑧水洗化率(％)
　恩納地区が供用開始直後のため昨年値よりも低いと考えられる。接続率の向上を図るため普及啓蒙活動の強化が必要である。</t>
    <rPh sb="10" eb="12">
      <t>シュウニュウ</t>
    </rPh>
    <rPh sb="223" eb="225">
      <t>キョウヨウ</t>
    </rPh>
    <rPh sb="225" eb="227">
      <t>カイシ</t>
    </rPh>
    <rPh sb="227" eb="229">
      <t>チョクゴ</t>
    </rPh>
    <rPh sb="264" eb="266">
      <t>セツゾク</t>
    </rPh>
    <rPh sb="266" eb="268">
      <t>ケンスウ</t>
    </rPh>
    <rPh sb="269" eb="270">
      <t>フ</t>
    </rPh>
    <rPh sb="394" eb="396">
      <t>オンナ</t>
    </rPh>
    <rPh sb="396" eb="398">
      <t>チク</t>
    </rPh>
    <rPh sb="399" eb="401">
      <t>キョウヨウ</t>
    </rPh>
    <rPh sb="401" eb="403">
      <t>カイシ</t>
    </rPh>
    <rPh sb="403" eb="405">
      <t>チョクゴ</t>
    </rPh>
    <rPh sb="408" eb="410">
      <t>サクネン</t>
    </rPh>
    <rPh sb="410" eb="411">
      <t>チ</t>
    </rPh>
    <rPh sb="414" eb="415">
      <t>ヒク</t>
    </rPh>
    <rPh sb="417" eb="418">
      <t>カンガ</t>
    </rPh>
    <phoneticPr fontId="4"/>
  </si>
  <si>
    <t>①該当数値なし
②該当数値なし
③管渠改善率
　恩納村の農業集落排水事業は供用開始からまだ10年余であり、現状では管渠等の改善の必要はないが、今後は、施設の機能診断や最適整備構想による維持管理費の平準化を図り、施設の長寿命化や、計画的な施設の更新対策を推進する必要がある。</t>
    <rPh sb="48" eb="49">
      <t>アマ</t>
    </rPh>
    <phoneticPr fontId="4"/>
  </si>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</sst>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justify" vertical="top" wrapText="1"/>
      <protection locked="0"/>
    </xf>
    <xf numFmtId="0" fontId="5" fillId="0" borderId="0" xfId="1" applyFont="1" applyBorder="1" applyAlignment="1" applyProtection="1">
      <alignment horizontal="justify" vertical="top" wrapText="1"/>
      <protection locked="0"/>
    </xf>
    <xf numFmtId="0" fontId="5" fillId="0" borderId="7" xfId="1" applyFont="1" applyBorder="1" applyAlignment="1" applyProtection="1">
      <alignment horizontal="justify" vertical="top" wrapText="1"/>
      <protection locked="0"/>
    </xf>
    <xf numFmtId="0" fontId="5" fillId="0" borderId="8" xfId="1" applyFont="1" applyBorder="1" applyAlignment="1" applyProtection="1">
      <alignment horizontal="justify" vertical="top" wrapText="1"/>
      <protection locked="0"/>
    </xf>
    <xf numFmtId="0" fontId="5" fillId="0" borderId="1" xfId="1" applyFont="1" applyBorder="1" applyAlignment="1" applyProtection="1">
      <alignment horizontal="justify" vertical="top" wrapText="1"/>
      <protection locked="0"/>
    </xf>
    <xf numFmtId="0" fontId="5" fillId="0" borderId="9" xfId="1" applyFont="1" applyBorder="1" applyAlignment="1" applyProtection="1">
      <alignment horizontal="justify"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90208"/>
        <c:axId val="501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50190208"/>
        <c:axId val="50196480"/>
      </c:lineChart>
      <c:dateAx>
        <c:axId val="50190208"/>
        <c:scaling>
          <c:orientation val="minMax"/>
        </c:scaling>
        <c:delete val="1"/>
        <c:axPos val="b"/>
        <c:numFmt formatCode="ge" sourceLinked="1"/>
        <c:majorTickMark val="none"/>
        <c:minorTickMark val="none"/>
        <c:tickLblPos val="none"/>
        <c:crossAx val="50196480"/>
        <c:crosses val="autoZero"/>
        <c:auto val="1"/>
        <c:lblOffset val="100"/>
        <c:baseTimeUnit val="years"/>
      </c:dateAx>
      <c:valAx>
        <c:axId val="501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48.78</c:v>
                </c:pt>
                <c:pt idx="1">
                  <c:v>56.4</c:v>
                </c:pt>
                <c:pt idx="2">
                  <c:v>61.68</c:v>
                </c:pt>
                <c:pt idx="3">
                  <c:v>63.54</c:v>
                </c:pt>
                <c:pt idx="4">
                  <c:v>20.47</c:v>
                </c:pt>
              </c:numCache>
            </c:numRef>
          </c:val>
        </c:ser>
        <c:dLbls>
          <c:showLegendKey val="0"/>
          <c:showVal val="0"/>
          <c:showCatName val="0"/>
          <c:showSerName val="0"/>
          <c:showPercent val="0"/>
          <c:showBubbleSize val="0"/>
        </c:dLbls>
        <c:gapWidth val="150"/>
        <c:axId val="51484928"/>
        <c:axId val="515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51484928"/>
        <c:axId val="51507584"/>
      </c:lineChart>
      <c:dateAx>
        <c:axId val="51484928"/>
        <c:scaling>
          <c:orientation val="minMax"/>
        </c:scaling>
        <c:delete val="1"/>
        <c:axPos val="b"/>
        <c:numFmt formatCode="ge" sourceLinked="1"/>
        <c:majorTickMark val="none"/>
        <c:minorTickMark val="none"/>
        <c:tickLblPos val="none"/>
        <c:crossAx val="51507584"/>
        <c:crosses val="autoZero"/>
        <c:auto val="1"/>
        <c:lblOffset val="100"/>
        <c:baseTimeUnit val="years"/>
      </c:dateAx>
      <c:valAx>
        <c:axId val="515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60.55</c:v>
                </c:pt>
                <c:pt idx="1">
                  <c:v>70.239999999999995</c:v>
                </c:pt>
                <c:pt idx="2">
                  <c:v>75.72</c:v>
                </c:pt>
                <c:pt idx="3">
                  <c:v>77.069999999999993</c:v>
                </c:pt>
                <c:pt idx="4">
                  <c:v>51.3</c:v>
                </c:pt>
              </c:numCache>
            </c:numRef>
          </c:val>
        </c:ser>
        <c:dLbls>
          <c:showLegendKey val="0"/>
          <c:showVal val="0"/>
          <c:showCatName val="0"/>
          <c:showSerName val="0"/>
          <c:showPercent val="0"/>
          <c:showBubbleSize val="0"/>
        </c:dLbls>
        <c:gapWidth val="150"/>
        <c:axId val="51517312"/>
        <c:axId val="515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51517312"/>
        <c:axId val="51527680"/>
      </c:lineChart>
      <c:dateAx>
        <c:axId val="51517312"/>
        <c:scaling>
          <c:orientation val="minMax"/>
        </c:scaling>
        <c:delete val="1"/>
        <c:axPos val="b"/>
        <c:numFmt formatCode="ge" sourceLinked="1"/>
        <c:majorTickMark val="none"/>
        <c:minorTickMark val="none"/>
        <c:tickLblPos val="none"/>
        <c:crossAx val="51527680"/>
        <c:crosses val="autoZero"/>
        <c:auto val="1"/>
        <c:lblOffset val="100"/>
        <c:baseTimeUnit val="years"/>
      </c:dateAx>
      <c:valAx>
        <c:axId val="515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80.2</c:v>
                </c:pt>
                <c:pt idx="1">
                  <c:v>80.69</c:v>
                </c:pt>
                <c:pt idx="2">
                  <c:v>72.05</c:v>
                </c:pt>
                <c:pt idx="3">
                  <c:v>92.14</c:v>
                </c:pt>
                <c:pt idx="4">
                  <c:v>81.040000000000006</c:v>
                </c:pt>
              </c:numCache>
            </c:numRef>
          </c:val>
        </c:ser>
        <c:dLbls>
          <c:showLegendKey val="0"/>
          <c:showVal val="0"/>
          <c:showCatName val="0"/>
          <c:showSerName val="0"/>
          <c:showPercent val="0"/>
          <c:showBubbleSize val="0"/>
        </c:dLbls>
        <c:gapWidth val="150"/>
        <c:axId val="50337280"/>
        <c:axId val="503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37280"/>
        <c:axId val="50339200"/>
      </c:lineChart>
      <c:dateAx>
        <c:axId val="50337280"/>
        <c:scaling>
          <c:orientation val="minMax"/>
        </c:scaling>
        <c:delete val="1"/>
        <c:axPos val="b"/>
        <c:numFmt formatCode="ge" sourceLinked="1"/>
        <c:majorTickMark val="none"/>
        <c:minorTickMark val="none"/>
        <c:tickLblPos val="none"/>
        <c:crossAx val="50339200"/>
        <c:crosses val="autoZero"/>
        <c:auto val="1"/>
        <c:lblOffset val="100"/>
        <c:baseTimeUnit val="years"/>
      </c:dateAx>
      <c:valAx>
        <c:axId val="503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65568"/>
        <c:axId val="503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65568"/>
        <c:axId val="50367488"/>
      </c:lineChart>
      <c:dateAx>
        <c:axId val="50365568"/>
        <c:scaling>
          <c:orientation val="minMax"/>
        </c:scaling>
        <c:delete val="1"/>
        <c:axPos val="b"/>
        <c:numFmt formatCode="ge" sourceLinked="1"/>
        <c:majorTickMark val="none"/>
        <c:minorTickMark val="none"/>
        <c:tickLblPos val="none"/>
        <c:crossAx val="50367488"/>
        <c:crosses val="autoZero"/>
        <c:auto val="1"/>
        <c:lblOffset val="100"/>
        <c:baseTimeUnit val="years"/>
      </c:dateAx>
      <c:valAx>
        <c:axId val="503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81568"/>
        <c:axId val="503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81568"/>
        <c:axId val="50383488"/>
      </c:lineChart>
      <c:dateAx>
        <c:axId val="50381568"/>
        <c:scaling>
          <c:orientation val="minMax"/>
        </c:scaling>
        <c:delete val="1"/>
        <c:axPos val="b"/>
        <c:numFmt formatCode="ge" sourceLinked="1"/>
        <c:majorTickMark val="none"/>
        <c:minorTickMark val="none"/>
        <c:tickLblPos val="none"/>
        <c:crossAx val="50383488"/>
        <c:crosses val="autoZero"/>
        <c:auto val="1"/>
        <c:lblOffset val="100"/>
        <c:baseTimeUnit val="years"/>
      </c:dateAx>
      <c:valAx>
        <c:axId val="503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57728"/>
        <c:axId val="51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57728"/>
        <c:axId val="51259648"/>
      </c:lineChart>
      <c:dateAx>
        <c:axId val="51257728"/>
        <c:scaling>
          <c:orientation val="minMax"/>
        </c:scaling>
        <c:delete val="1"/>
        <c:axPos val="b"/>
        <c:numFmt formatCode="ge" sourceLinked="1"/>
        <c:majorTickMark val="none"/>
        <c:minorTickMark val="none"/>
        <c:tickLblPos val="none"/>
        <c:crossAx val="51259648"/>
        <c:crosses val="autoZero"/>
        <c:auto val="1"/>
        <c:lblOffset val="100"/>
        <c:baseTimeUnit val="years"/>
      </c:dateAx>
      <c:valAx>
        <c:axId val="51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86016"/>
        <c:axId val="512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86016"/>
        <c:axId val="51287936"/>
      </c:lineChart>
      <c:dateAx>
        <c:axId val="51286016"/>
        <c:scaling>
          <c:orientation val="minMax"/>
        </c:scaling>
        <c:delete val="1"/>
        <c:axPos val="b"/>
        <c:numFmt formatCode="ge" sourceLinked="1"/>
        <c:majorTickMark val="none"/>
        <c:minorTickMark val="none"/>
        <c:tickLblPos val="none"/>
        <c:crossAx val="51287936"/>
        <c:crosses val="autoZero"/>
        <c:auto val="1"/>
        <c:lblOffset val="100"/>
        <c:baseTimeUnit val="years"/>
      </c:dateAx>
      <c:valAx>
        <c:axId val="512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1783.24</c:v>
                </c:pt>
                <c:pt idx="1">
                  <c:v>1480.86</c:v>
                </c:pt>
                <c:pt idx="2">
                  <c:v>1600.12</c:v>
                </c:pt>
                <c:pt idx="3" formatCode="#,##0.00;&quot;△&quot;#,##0.00">
                  <c:v>0</c:v>
                </c:pt>
                <c:pt idx="4" formatCode="#,##0.00;&quot;△&quot;#,##0.00">
                  <c:v>0</c:v>
                </c:pt>
              </c:numCache>
            </c:numRef>
          </c:val>
        </c:ser>
        <c:dLbls>
          <c:showLegendKey val="0"/>
          <c:showVal val="0"/>
          <c:showCatName val="0"/>
          <c:showSerName val="0"/>
          <c:showPercent val="0"/>
          <c:showBubbleSize val="0"/>
        </c:dLbls>
        <c:gapWidth val="150"/>
        <c:axId val="51314048"/>
        <c:axId val="513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51314048"/>
        <c:axId val="51320320"/>
      </c:lineChart>
      <c:dateAx>
        <c:axId val="51314048"/>
        <c:scaling>
          <c:orientation val="minMax"/>
        </c:scaling>
        <c:delete val="1"/>
        <c:axPos val="b"/>
        <c:numFmt formatCode="ge" sourceLinked="1"/>
        <c:majorTickMark val="none"/>
        <c:minorTickMark val="none"/>
        <c:tickLblPos val="none"/>
        <c:crossAx val="51320320"/>
        <c:crosses val="autoZero"/>
        <c:auto val="1"/>
        <c:lblOffset val="100"/>
        <c:baseTimeUnit val="years"/>
      </c:dateAx>
      <c:valAx>
        <c:axId val="513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35.18</c:v>
                </c:pt>
                <c:pt idx="1">
                  <c:v>28.27</c:v>
                </c:pt>
                <c:pt idx="2">
                  <c:v>46.63</c:v>
                </c:pt>
                <c:pt idx="3">
                  <c:v>43.65</c:v>
                </c:pt>
                <c:pt idx="4">
                  <c:v>44.04</c:v>
                </c:pt>
              </c:numCache>
            </c:numRef>
          </c:val>
        </c:ser>
        <c:dLbls>
          <c:showLegendKey val="0"/>
          <c:showVal val="0"/>
          <c:showCatName val="0"/>
          <c:showSerName val="0"/>
          <c:showPercent val="0"/>
          <c:showBubbleSize val="0"/>
        </c:dLbls>
        <c:gapWidth val="150"/>
        <c:axId val="51354624"/>
        <c:axId val="513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51354624"/>
        <c:axId val="51356800"/>
      </c:lineChart>
      <c:dateAx>
        <c:axId val="51354624"/>
        <c:scaling>
          <c:orientation val="minMax"/>
        </c:scaling>
        <c:delete val="1"/>
        <c:axPos val="b"/>
        <c:numFmt formatCode="ge" sourceLinked="1"/>
        <c:majorTickMark val="none"/>
        <c:minorTickMark val="none"/>
        <c:tickLblPos val="none"/>
        <c:crossAx val="51356800"/>
        <c:crosses val="autoZero"/>
        <c:auto val="1"/>
        <c:lblOffset val="100"/>
        <c:baseTimeUnit val="years"/>
      </c:dateAx>
      <c:valAx>
        <c:axId val="513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189.27</c:v>
                </c:pt>
                <c:pt idx="1">
                  <c:v>252.26</c:v>
                </c:pt>
                <c:pt idx="2">
                  <c:v>158.06</c:v>
                </c:pt>
                <c:pt idx="3">
                  <c:v>171.8</c:v>
                </c:pt>
                <c:pt idx="4">
                  <c:v>171.05</c:v>
                </c:pt>
              </c:numCache>
            </c:numRef>
          </c:val>
        </c:ser>
        <c:dLbls>
          <c:showLegendKey val="0"/>
          <c:showVal val="0"/>
          <c:showCatName val="0"/>
          <c:showSerName val="0"/>
          <c:showPercent val="0"/>
          <c:showBubbleSize val="0"/>
        </c:dLbls>
        <c:gapWidth val="150"/>
        <c:axId val="51473024"/>
        <c:axId val="514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51473024"/>
        <c:axId val="51475200"/>
      </c:lineChart>
      <c:dateAx>
        <c:axId val="51473024"/>
        <c:scaling>
          <c:orientation val="minMax"/>
        </c:scaling>
        <c:delete val="1"/>
        <c:axPos val="b"/>
        <c:numFmt formatCode="ge" sourceLinked="1"/>
        <c:majorTickMark val="none"/>
        <c:minorTickMark val="none"/>
        <c:tickLblPos val="none"/>
        <c:crossAx val="51475200"/>
        <c:crosses val="autoZero"/>
        <c:auto val="1"/>
        <c:lblOffset val="100"/>
        <c:baseTimeUnit val="years"/>
      </c:dateAx>
      <c:valAx>
        <c:axId val="514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恩納村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125</v>
      </c>
      <c r="AE8" s="49"/>
      <c r="AF8" s="49"/>
      <c r="AG8" s="49"/>
      <c r="AH8" s="49"/>
      <c r="AI8" s="49"/>
      <c r="AJ8" s="49"/>
      <c r="AK8" s="4"/>
      <c r="AL8" s="50">
        <f>データ!S6</f>
        <v>10980</v>
      </c>
      <c r="AM8" s="50"/>
      <c r="AN8" s="50"/>
      <c r="AO8" s="50"/>
      <c r="AP8" s="50"/>
      <c r="AQ8" s="50"/>
      <c r="AR8" s="50"/>
      <c r="AS8" s="50"/>
      <c r="AT8" s="45">
        <f>データ!T6</f>
        <v>50.83</v>
      </c>
      <c r="AU8" s="45"/>
      <c r="AV8" s="45"/>
      <c r="AW8" s="45"/>
      <c r="AX8" s="45"/>
      <c r="AY8" s="45"/>
      <c r="AZ8" s="45"/>
      <c r="BA8" s="45"/>
      <c r="BB8" s="45">
        <f>データ!U6</f>
        <v>216.01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41.45</v>
      </c>
      <c r="Q10" s="45"/>
      <c r="R10" s="45"/>
      <c r="S10" s="45"/>
      <c r="T10" s="45"/>
      <c r="U10" s="45"/>
      <c r="V10" s="45"/>
      <c r="W10" s="45">
        <f>データ!Q6</f>
        <v>91.89</v>
      </c>
      <c r="X10" s="45"/>
      <c r="Y10" s="45"/>
      <c r="Z10" s="45"/>
      <c r="AA10" s="45"/>
      <c r="AB10" s="45"/>
      <c r="AC10" s="45"/>
      <c r="AD10" s="50">
        <f>データ!R6</f>
        <v>1620</v>
      </c>
      <c r="AE10" s="50"/>
      <c r="AF10" s="50"/>
      <c r="AG10" s="50"/>
      <c r="AH10" s="50"/>
      <c r="AI10" s="50"/>
      <c r="AJ10" s="50"/>
      <c r="AK10" s="2"/>
      <c r="AL10" s="50">
        <f>データ!V6</f>
        <v>4538</v>
      </c>
      <c r="AM10" s="50"/>
      <c r="AN10" s="50"/>
      <c r="AO10" s="50"/>
      <c r="AP10" s="50"/>
      <c r="AQ10" s="50"/>
      <c r="AR10" s="50"/>
      <c r="AS10" s="50"/>
      <c r="AT10" s="45">
        <f>データ!W6</f>
        <v>2.73</v>
      </c>
      <c r="AU10" s="45"/>
      <c r="AV10" s="45"/>
      <c r="AW10" s="45"/>
      <c r="AX10" s="45"/>
      <c r="AY10" s="45"/>
      <c r="AZ10" s="45"/>
      <c r="BA10" s="45"/>
      <c r="BB10" s="45">
        <f>データ!X6</f>
        <v>1662.27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473111</v>
      </c>
      <c r="D6" s="33">
        <f t="shared" si="3"/>
        <v>47</v>
      </c>
      <c r="E6" s="33">
        <f t="shared" si="3"/>
        <v>17</v>
      </c>
      <c r="F6" s="33">
        <f t="shared" si="3"/>
        <v>5</v>
      </c>
      <c r="G6" s="33">
        <f t="shared" si="3"/>
        <v>0</v>
      </c>
      <c r="H6" s="33" t="str">
        <f t="shared" si="3"/>
        <v>沖縄県　恩納村</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41.45</v>
      </c>
      <c r="Q6" s="34">
        <f t="shared" si="3"/>
        <v>91.89</v>
      </c>
      <c r="R6" s="34">
        <f t="shared" si="3"/>
        <v>1620</v>
      </c>
      <c r="S6" s="34">
        <f t="shared" si="3"/>
        <v>10980</v>
      </c>
      <c r="T6" s="34">
        <f t="shared" si="3"/>
        <v>50.83</v>
      </c>
      <c r="U6" s="34">
        <f t="shared" si="3"/>
        <v>216.01</v>
      </c>
      <c r="V6" s="34">
        <f t="shared" si="3"/>
        <v>4538</v>
      </c>
      <c r="W6" s="34">
        <f t="shared" si="3"/>
        <v>2.73</v>
      </c>
      <c r="X6" s="34">
        <f t="shared" si="3"/>
        <v>1662.27</v>
      </c>
      <c r="Y6" s="35">
        <f>IF(Y7="",NA(),Y7)</f>
        <v>80.2</v>
      </c>
      <c r="Z6" s="35">
        <f t="shared" ref="Z6:AH6" si="4">IF(Z7="",NA(),Z7)</f>
        <v>80.69</v>
      </c>
      <c r="AA6" s="35">
        <f t="shared" si="4"/>
        <v>72.05</v>
      </c>
      <c r="AB6" s="35">
        <f t="shared" si="4"/>
        <v>92.14</v>
      </c>
      <c r="AC6" s="35">
        <f t="shared" si="4"/>
        <v>81.040000000000006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1783.24</v>
      </c>
      <c r="BG6" s="35">
        <f t="shared" ref="BG6:BO6" si="7">IF(BG7="",NA(),BG7)</f>
        <v>1480.86</v>
      </c>
      <c r="BH6" s="35">
        <f t="shared" si="7"/>
        <v>1600.12</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35.18</v>
      </c>
      <c r="BR6" s="35">
        <f t="shared" ref="BR6:BZ6" si="8">IF(BR7="",NA(),BR7)</f>
        <v>28.27</v>
      </c>
      <c r="BS6" s="35">
        <f t="shared" si="8"/>
        <v>46.63</v>
      </c>
      <c r="BT6" s="35">
        <f t="shared" si="8"/>
        <v>43.65</v>
      </c>
      <c r="BU6" s="35">
        <f t="shared" si="8"/>
        <v>44.04</v>
      </c>
      <c r="BV6" s="35">
        <f t="shared" si="8"/>
        <v>42.48</v>
      </c>
      <c r="BW6" s="35">
        <f t="shared" si="8"/>
        <v>41.04</v>
      </c>
      <c r="BX6" s="35">
        <f t="shared" si="8"/>
        <v>41.08</v>
      </c>
      <c r="BY6" s="35">
        <f t="shared" si="8"/>
        <v>41.34</v>
      </c>
      <c r="BZ6" s="35">
        <f t="shared" si="8"/>
        <v>40.06</v>
      </c>
      <c r="CA6" s="34" t="str">
        <f>IF(CA7="","",IF(CA7="-","【-】","【"&amp;SUBSTITUTE(TEXT(CA7,"#,##0.00"),"-","△")&amp;"】"))</f>
        <v>【55.73】</v>
      </c>
      <c r="CB6" s="35">
        <f>IF(CB7="",NA(),CB7)</f>
        <v>189.27</v>
      </c>
      <c r="CC6" s="35">
        <f t="shared" ref="CC6:CK6" si="9">IF(CC7="",NA(),CC7)</f>
        <v>252.26</v>
      </c>
      <c r="CD6" s="35">
        <f t="shared" si="9"/>
        <v>158.06</v>
      </c>
      <c r="CE6" s="35">
        <f t="shared" si="9"/>
        <v>171.8</v>
      </c>
      <c r="CF6" s="35">
        <f t="shared" si="9"/>
        <v>171.05</v>
      </c>
      <c r="CG6" s="35">
        <f t="shared" si="9"/>
        <v>343.8</v>
      </c>
      <c r="CH6" s="35">
        <f t="shared" si="9"/>
        <v>357.08</v>
      </c>
      <c r="CI6" s="35">
        <f t="shared" si="9"/>
        <v>378.08</v>
      </c>
      <c r="CJ6" s="35">
        <f t="shared" si="9"/>
        <v>357.49</v>
      </c>
      <c r="CK6" s="35">
        <f t="shared" si="9"/>
        <v>355.22</v>
      </c>
      <c r="CL6" s="34" t="str">
        <f>IF(CL7="","",IF(CL7="-","【-】","【"&amp;SUBSTITUTE(TEXT(CL7,"#,##0.00"),"-","△")&amp;"】"))</f>
        <v>【276.78】</v>
      </c>
      <c r="CM6" s="35">
        <f>IF(CM7="",NA(),CM7)</f>
        <v>48.78</v>
      </c>
      <c r="CN6" s="35">
        <f t="shared" ref="CN6:CV6" si="10">IF(CN7="",NA(),CN7)</f>
        <v>56.4</v>
      </c>
      <c r="CO6" s="35">
        <f t="shared" si="10"/>
        <v>61.68</v>
      </c>
      <c r="CP6" s="35">
        <f t="shared" si="10"/>
        <v>63.54</v>
      </c>
      <c r="CQ6" s="35">
        <f t="shared" si="10"/>
        <v>20.47</v>
      </c>
      <c r="CR6" s="35">
        <f t="shared" si="10"/>
        <v>46.06</v>
      </c>
      <c r="CS6" s="35">
        <f t="shared" si="10"/>
        <v>45.95</v>
      </c>
      <c r="CT6" s="35">
        <f t="shared" si="10"/>
        <v>44.69</v>
      </c>
      <c r="CU6" s="35">
        <f t="shared" si="10"/>
        <v>44.69</v>
      </c>
      <c r="CV6" s="35">
        <f t="shared" si="10"/>
        <v>42.84</v>
      </c>
      <c r="CW6" s="34" t="str">
        <f>IF(CW7="","",IF(CW7="-","【-】","【"&amp;SUBSTITUTE(TEXT(CW7,"#,##0.00"),"-","△")&amp;"】"))</f>
        <v>【59.15】</v>
      </c>
      <c r="CX6" s="35">
        <f>IF(CX7="",NA(),CX7)</f>
        <v>60.55</v>
      </c>
      <c r="CY6" s="35">
        <f t="shared" ref="CY6:DG6" si="11">IF(CY7="",NA(),CY7)</f>
        <v>70.239999999999995</v>
      </c>
      <c r="CZ6" s="35">
        <f t="shared" si="11"/>
        <v>75.72</v>
      </c>
      <c r="DA6" s="35">
        <f t="shared" si="11"/>
        <v>77.069999999999993</v>
      </c>
      <c r="DB6" s="35">
        <f t="shared" si="11"/>
        <v>51.3</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473111</v>
      </c>
      <c r="D7" s="37">
        <v>47</v>
      </c>
      <c r="E7" s="37">
        <v>17</v>
      </c>
      <c r="F7" s="37">
        <v>5</v>
      </c>
      <c r="G7" s="37">
        <v>0</v>
      </c>
      <c r="H7" s="37" t="s">
        <v>110</v>
      </c>
      <c r="I7" s="37" t="s">
        <v>111</v>
      </c>
      <c r="J7" s="37" t="s">
        <v>112</v>
      </c>
      <c r="K7" s="37" t="s">
        <v>113</v>
      </c>
      <c r="L7" s="37" t="s">
        <v>114</v>
      </c>
      <c r="M7" s="37"/>
      <c r="N7" s="38" t="s">
        <v>115</v>
      </c>
      <c r="O7" s="38" t="s">
        <v>116</v>
      </c>
      <c r="P7" s="38">
        <v>41.45</v>
      </c>
      <c r="Q7" s="38">
        <v>91.89</v>
      </c>
      <c r="R7" s="38">
        <v>1620</v>
      </c>
      <c r="S7" s="38">
        <v>10980</v>
      </c>
      <c r="T7" s="38">
        <v>50.83</v>
      </c>
      <c r="U7" s="38">
        <v>216.01</v>
      </c>
      <c r="V7" s="38">
        <v>4538</v>
      </c>
      <c r="W7" s="38">
        <v>2.73</v>
      </c>
      <c r="X7" s="38">
        <v>1662.27</v>
      </c>
      <c r="Y7" s="38">
        <v>80.2</v>
      </c>
      <c r="Z7" s="38">
        <v>80.69</v>
      </c>
      <c r="AA7" s="38">
        <v>72.05</v>
      </c>
      <c r="AB7" s="38">
        <v>92.14</v>
      </c>
      <c r="AC7" s="38">
        <v>81.040000000000006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1783.24</v>
      </c>
      <c r="BG7" s="38">
        <v>1480.86</v>
      </c>
      <c r="BH7" s="38">
        <v>1600.12</v>
      </c>
      <c r="BI7" s="38">
        <v>0</v>
      </c>
      <c r="BJ7" s="38">
        <v>0</v>
      </c>
      <c r="BK7" s="38">
        <v>1144.05</v>
      </c>
      <c r="BL7" s="38">
        <v>1117.1099999999999</v>
      </c>
      <c r="BM7" s="38">
        <v>1161.05</v>
      </c>
      <c r="BN7" s="38">
        <v>979.89</v>
      </c>
      <c r="BO7" s="38">
        <v>1051.43</v>
      </c>
      <c r="BP7" s="38">
        <v>914.53</v>
      </c>
      <c r="BQ7" s="38">
        <v>35.18</v>
      </c>
      <c r="BR7" s="38">
        <v>28.27</v>
      </c>
      <c r="BS7" s="38">
        <v>46.63</v>
      </c>
      <c r="BT7" s="38">
        <v>43.65</v>
      </c>
      <c r="BU7" s="38">
        <v>44.04</v>
      </c>
      <c r="BV7" s="38">
        <v>42.48</v>
      </c>
      <c r="BW7" s="38">
        <v>41.04</v>
      </c>
      <c r="BX7" s="38">
        <v>41.08</v>
      </c>
      <c r="BY7" s="38">
        <v>41.34</v>
      </c>
      <c r="BZ7" s="38">
        <v>40.06</v>
      </c>
      <c r="CA7" s="38">
        <v>55.73</v>
      </c>
      <c r="CB7" s="38">
        <v>189.27</v>
      </c>
      <c r="CC7" s="38">
        <v>252.26</v>
      </c>
      <c r="CD7" s="38">
        <v>158.06</v>
      </c>
      <c r="CE7" s="38">
        <v>171.8</v>
      </c>
      <c r="CF7" s="38">
        <v>171.05</v>
      </c>
      <c r="CG7" s="38">
        <v>343.8</v>
      </c>
      <c r="CH7" s="38">
        <v>357.08</v>
      </c>
      <c r="CI7" s="38">
        <v>378.08</v>
      </c>
      <c r="CJ7" s="38">
        <v>357.49</v>
      </c>
      <c r="CK7" s="38">
        <v>355.22</v>
      </c>
      <c r="CL7" s="38">
        <v>276.77999999999997</v>
      </c>
      <c r="CM7" s="38">
        <v>48.78</v>
      </c>
      <c r="CN7" s="38">
        <v>56.4</v>
      </c>
      <c r="CO7" s="38">
        <v>61.68</v>
      </c>
      <c r="CP7" s="38">
        <v>63.54</v>
      </c>
      <c r="CQ7" s="38">
        <v>20.47</v>
      </c>
      <c r="CR7" s="38">
        <v>46.06</v>
      </c>
      <c r="CS7" s="38">
        <v>45.95</v>
      </c>
      <c r="CT7" s="38">
        <v>44.69</v>
      </c>
      <c r="CU7" s="38">
        <v>44.69</v>
      </c>
      <c r="CV7" s="38">
        <v>42.84</v>
      </c>
      <c r="CW7" s="38">
        <v>59.15</v>
      </c>
      <c r="CX7" s="38">
        <v>60.55</v>
      </c>
      <c r="CY7" s="38">
        <v>70.239999999999995</v>
      </c>
      <c r="CZ7" s="38">
        <v>75.72</v>
      </c>
      <c r="DA7" s="38">
        <v>77.069999999999993</v>
      </c>
      <c r="DB7" s="38">
        <v>51.3</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2018-02-28T07:37:11Z</cp:lastPrinted>
  <dcterms:modified xsi:type="dcterms:W3CDTF">2018-02-28T07:37:12Z</dcterms:modified>
</cp:coreProperties>
</file>