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00.22\nousui\農林水産課\4　庶務\【重要：〆①②２月17日、③2月19日】公営企業に係る「経営比較分析表」の分析等について\差し替え\"/>
    </mc:Choice>
  </mc:AlternateContent>
  <workbookProtection workbookPassword="B501" lockStructure="1"/>
  <bookViews>
    <workbookView xWindow="0" yWindow="0" windowWidth="19200" windowHeight="1159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<sst xmlns="http://schemas.openxmlformats.org/spreadsheetml/2006/main" count="221" uniqueCount="110">
  <si>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</si>
  <si>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</si>
  <si>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</si>
  <si>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</si>
  <si>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</si>
  <si>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</si>
  <si>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</si>
  <si>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</si>
  <si>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</si>
  <si>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</si>
  <si>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</si>
  <si>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</si>
  <si>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</si>
  <si>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</si>
  <si>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</si>
  <si>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</si>
  <si>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</si>
  <si>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</si>
  <si>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</si>
  <si>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</si>
  <si>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</si>
  <si>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</si>
  <si>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</si>
  <si>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</si>
  <si>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</si>
  <si>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</si>
  <si>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</si>
  <si>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</si>
  <si>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</si>
  <si>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</si>
  <si>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</si>
  <si>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</si>
  <si>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</si>
  <si>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</si>
  <si>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</si>
  <si>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</si>
  <si>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</si>
  <si>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</si>
  <si>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</si>
  <si>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</si>
  <si>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</si>
  <si>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</si>
  <si>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</si>
  <si>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</si>
  <si>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</si>
  <si>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</si>
  <si>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</si>
  <si>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</si>
  <si>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</si>
  <si>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</si>
  <si>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</si>
  <si>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</si>
  <si>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</si>
  <si>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</si>
  <si>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</si>
  <si>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</si>
  <si>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</si>
  <si>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</si>
  <si>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</si>
  <si>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</si>
  <si>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</si>
  <si>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</si>
  <si>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</si>
  <si>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</si>
  <si>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</si>
  <si>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</si>
  <si>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</si>
  <si>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</si>
  <si>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</si>
  <si>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</si>
  <si>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</si>
  <si>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</si>
  <si>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</si>
  <si>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</si>
  <si>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</si>
  <si>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</si>
  <si>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</si>
  <si>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</si>
  <si>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</si>
  <si>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</si>
  <si>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</si>
  <si>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</si>
  <si>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</si>
  <si>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</si>
  <si>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</si>
  <si>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</si>
  <si>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</si>
  <si>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</si>
  <si>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</si>
  <si>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</si>
  <si>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</si>
  <si>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</si>
  <si>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</si>
  <si>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</si>
  <si>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</si>
  <si>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豊見城市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</si>
  <si>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</si>
  <si>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</si>
  <si>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</si>
  <si>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</si>
  <si>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</si>
  <si>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</si>
  <si>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</si>
  <si>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</si>
  <si>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</si>
  <si>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</si>
  <si>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</si>
  <si>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施設の老朽化が進行している中、現段階、維持管理費を営業収益では賄うことができない状況であり、今後、一般会計繰出金増加においての対応が進行していくことが考えられる為、施設維持費増を抑え、接続率及び利用料金の増の検討が必要であり、将来の事業継続に向けて抜本的な対策を要する必要性がある。</t>
    <rPh sb="0" eb="1">
      <t>トウ</t>
    </rPh>
    <rPh sb="8" eb="10">
      <t>シンコウ</t>
    </rPh>
    <rPh sb="14" eb="15">
      <t>ナカ</t>
    </rPh>
    <rPh sb="16" eb="19">
      <t>ゲンダンカイ</t>
    </rPh>
    <rPh sb="20" eb="22">
      <t>イジ</t>
    </rPh>
    <rPh sb="22" eb="24">
      <t>カンリ</t>
    </rPh>
    <rPh sb="24" eb="25">
      <t>ヒ</t>
    </rPh>
    <rPh sb="26" eb="28">
      <t>エイギョウ</t>
    </rPh>
    <rPh sb="28" eb="30">
      <t>シュウエキ</t>
    </rPh>
    <rPh sb="41" eb="43">
      <t>ジョウキョウ</t>
    </rPh>
    <rPh sb="47" eb="49">
      <t>コンゴ</t>
    </rPh>
    <rPh sb="50" eb="52">
      <t>イッパン</t>
    </rPh>
    <rPh sb="52" eb="54">
      <t>カイケイ</t>
    </rPh>
    <rPh sb="54" eb="55">
      <t>ク</t>
    </rPh>
    <rPh sb="55" eb="56">
      <t>ダ</t>
    </rPh>
    <rPh sb="56" eb="57">
      <t>キン</t>
    </rPh>
    <rPh sb="57" eb="59">
      <t>ゾウカ</t>
    </rPh>
    <rPh sb="64" eb="66">
      <t>タイオウ</t>
    </rPh>
    <rPh sb="67" eb="69">
      <t>シンコウ</t>
    </rPh>
    <rPh sb="76" eb="77">
      <t>カンガ</t>
    </rPh>
    <rPh sb="81" eb="82">
      <t>タメ</t>
    </rPh>
    <rPh sb="83" eb="85">
      <t>シセツ</t>
    </rPh>
    <rPh sb="85" eb="87">
      <t>イジ</t>
    </rPh>
    <rPh sb="135" eb="137">
      <t>ヒツヨウ</t>
    </rPh>
    <phoneticPr fontId="4"/>
  </si>
  <si>
    <t>平成27年度において台帳の整備を行っているため、原価償却及び経年劣化の状況の詳細が把握できると考えております。農業集落排水設備は平成15年に供用を開始していることから、施設等の経年劣化により大掛かりな修繕が必要となることが考えられる為、早急な検討が必要である。</t>
    <rPh sb="0" eb="2">
      <t>ヘイセイ</t>
    </rPh>
    <rPh sb="4" eb="5">
      <t>ネン</t>
    </rPh>
    <rPh sb="5" eb="6">
      <t>ド</t>
    </rPh>
    <rPh sb="10" eb="12">
      <t>ダイチョウ</t>
    </rPh>
    <rPh sb="13" eb="15">
      <t>セイビ</t>
    </rPh>
    <rPh sb="16" eb="17">
      <t>オコナ</t>
    </rPh>
    <rPh sb="24" eb="26">
      <t>ゲンカ</t>
    </rPh>
    <rPh sb="26" eb="28">
      <t>ショウキャク</t>
    </rPh>
    <rPh sb="28" eb="29">
      <t>オヨ</t>
    </rPh>
    <rPh sb="30" eb="32">
      <t>ケイネン</t>
    </rPh>
    <rPh sb="32" eb="34">
      <t>レッカ</t>
    </rPh>
    <rPh sb="35" eb="37">
      <t>ジョウキョウ</t>
    </rPh>
    <rPh sb="38" eb="40">
      <t>ショウサイ</t>
    </rPh>
    <rPh sb="41" eb="43">
      <t>ハアク</t>
    </rPh>
    <rPh sb="47" eb="48">
      <t>カンガ</t>
    </rPh>
    <rPh sb="55" eb="57">
      <t>ノウギョウ</t>
    </rPh>
    <rPh sb="57" eb="59">
      <t>シュウラク</t>
    </rPh>
    <rPh sb="59" eb="61">
      <t>ハイスイ</t>
    </rPh>
    <rPh sb="61" eb="63">
      <t>セツビ</t>
    </rPh>
    <rPh sb="84" eb="86">
      <t>シセツ</t>
    </rPh>
    <rPh sb="86" eb="87">
      <t>トウ</t>
    </rPh>
    <rPh sb="95" eb="97">
      <t>オオガ</t>
    </rPh>
    <rPh sb="100" eb="102">
      <t>シュウゼン</t>
    </rPh>
    <rPh sb="103" eb="105">
      <t>ヒツヨウ</t>
    </rPh>
    <rPh sb="111" eb="112">
      <t>カンガ</t>
    </rPh>
    <phoneticPr fontId="4"/>
  </si>
  <si>
    <t xml:space="preserve">①収益的収支比率は、平成22年度から平成25年度にかけて悪化しており、平成26年度に改善されている傾向が見られるが、単年度収支は赤字で推移している状況である。平成25年度の大幅な悪化は管路延長費用の増加が原因であり、平成26年度の増は修繕費用の減少によるものである。今後、修繕費用の増加が予想される状況であることから、さらに単年度収支の悪化が考えられる。そのため、使用料増及び接続率増などの営業収益を伸ばし収益の改善を図る必要がある。
④企業債残高対事業規模比較率は、類似団体平均値を下回り減少傾向である。しかし、施設等の経年劣化における修繕の増加が予想される状況であるため、使用料増及び接続率増などの営業収益を伸ばす対策が必要である。
⑤経費回収率は類似団体平均値との比較において、約7ポイント低く、使用料での対応では賄えてない状況である。また一般会計繰入金に依存している運営であるため、使用料増及び接続率増などの営業収益を伸ばす対策が必要である。
⑥汚水処理原価は平成25年度において大幅に悪化したが、平成26年度には類似団体平均値より167ポイント低くなっている。さらに安くするため、接続率を増すとともに、維持管理費の増加を抑える検討が必要である。
⑧水洗化率は年々増加する傾向であるが、類似団体平均値との比較において、水洗化率が約10ポイント低い状況である。普及啓蒙活動の強化等において早急に接続率の増加を検討する必要がある。
</t>
    <rPh sb="1" eb="4">
      <t>シュウエキテキ</t>
    </rPh>
    <rPh sb="4" eb="6">
      <t>シュウシ</t>
    </rPh>
    <rPh sb="6" eb="8">
      <t>ヒリツ</t>
    </rPh>
    <rPh sb="10" eb="12">
      <t>ヘイセイ</t>
    </rPh>
    <rPh sb="14" eb="16">
      <t>ネンド</t>
    </rPh>
    <rPh sb="18" eb="20">
      <t>ヘイセイ</t>
    </rPh>
    <rPh sb="22" eb="24">
      <t>ネンド</t>
    </rPh>
    <rPh sb="28" eb="30">
      <t>アッカ</t>
    </rPh>
    <rPh sb="35" eb="37">
      <t>ヘイセイ</t>
    </rPh>
    <rPh sb="39" eb="41">
      <t>ネンド</t>
    </rPh>
    <rPh sb="42" eb="44">
      <t>カイゼン</t>
    </rPh>
    <rPh sb="49" eb="51">
      <t>ケイコウ</t>
    </rPh>
    <rPh sb="52" eb="53">
      <t>ミ</t>
    </rPh>
    <rPh sb="58" eb="61">
      <t>タンネンド</t>
    </rPh>
    <rPh sb="61" eb="63">
      <t>シュウシ</t>
    </rPh>
    <rPh sb="64" eb="66">
      <t>アカジ</t>
    </rPh>
    <rPh sb="67" eb="69">
      <t>スイイ</t>
    </rPh>
    <rPh sb="73" eb="75">
      <t>ジョウキョウ</t>
    </rPh>
    <rPh sb="79" eb="81">
      <t>ヘイセイ</t>
    </rPh>
    <rPh sb="83" eb="85">
      <t>ネンド</t>
    </rPh>
    <rPh sb="86" eb="88">
      <t>オオハバ</t>
    </rPh>
    <rPh sb="89" eb="91">
      <t>アッカ</t>
    </rPh>
    <rPh sb="92" eb="94">
      <t>カンロ</t>
    </rPh>
    <rPh sb="94" eb="96">
      <t>エンチョウ</t>
    </rPh>
    <rPh sb="96" eb="98">
      <t>ヒヨウ</t>
    </rPh>
    <rPh sb="99" eb="101">
      <t>ゾウカ</t>
    </rPh>
    <rPh sb="102" eb="104">
      <t>ゲンイン</t>
    </rPh>
    <rPh sb="115" eb="116">
      <t>ゾウ</t>
    </rPh>
    <rPh sb="133" eb="135">
      <t>コンゴ</t>
    </rPh>
    <rPh sb="136" eb="138">
      <t>シュウゼン</t>
    </rPh>
    <rPh sb="138" eb="140">
      <t>ヒヨウ</t>
    </rPh>
    <rPh sb="141" eb="143">
      <t>ゾウカ</t>
    </rPh>
    <rPh sb="144" eb="146">
      <t>ヨソウ</t>
    </rPh>
    <rPh sb="149" eb="151">
      <t>ジョウキョウ</t>
    </rPh>
    <rPh sb="162" eb="165">
      <t>タンネンド</t>
    </rPh>
    <rPh sb="165" eb="167">
      <t>シュウシ</t>
    </rPh>
    <rPh sb="168" eb="170">
      <t>アッカ</t>
    </rPh>
    <rPh sb="171" eb="172">
      <t>カンガ</t>
    </rPh>
    <rPh sb="203" eb="205">
      <t>シュウエキ</t>
    </rPh>
    <rPh sb="206" eb="208">
      <t>カイゼン</t>
    </rPh>
    <rPh sb="209" eb="210">
      <t>ハカ</t>
    </rPh>
    <rPh sb="211" eb="213">
      <t>ヒツヨウ</t>
    </rPh>
    <rPh sb="219" eb="221">
      <t>キギョウ</t>
    </rPh>
    <rPh sb="221" eb="222">
      <t>サイ</t>
    </rPh>
    <rPh sb="222" eb="224">
      <t>ザンダカ</t>
    </rPh>
    <rPh sb="224" eb="225">
      <t>タイ</t>
    </rPh>
    <rPh sb="225" eb="227">
      <t>ジギョウ</t>
    </rPh>
    <rPh sb="227" eb="229">
      <t>キボ</t>
    </rPh>
    <rPh sb="229" eb="231">
      <t>ヒカク</t>
    </rPh>
    <rPh sb="231" eb="232">
      <t>リツ</t>
    </rPh>
    <rPh sb="234" eb="236">
      <t>ルイジ</t>
    </rPh>
    <rPh sb="236" eb="238">
      <t>ダンタイ</t>
    </rPh>
    <rPh sb="238" eb="241">
      <t>ヘイキンチ</t>
    </rPh>
    <rPh sb="242" eb="244">
      <t>シタマワ</t>
    </rPh>
    <rPh sb="257" eb="259">
      <t>シセツ</t>
    </rPh>
    <rPh sb="259" eb="260">
      <t>トウ</t>
    </rPh>
    <rPh sb="261" eb="263">
      <t>ケイネン</t>
    </rPh>
    <rPh sb="263" eb="265">
      <t>レッカ</t>
    </rPh>
    <rPh sb="269" eb="271">
      <t>シュウゼン</t>
    </rPh>
    <rPh sb="272" eb="274">
      <t>ゾウカ</t>
    </rPh>
    <rPh sb="275" eb="277">
      <t>ヨソウ</t>
    </rPh>
    <rPh sb="280" eb="282">
      <t>ジョウキョウ</t>
    </rPh>
    <rPh sb="309" eb="311">
      <t>タイサク</t>
    </rPh>
    <rPh sb="312" eb="314">
      <t>ヒツヨウ</t>
    </rPh>
    <rPh sb="320" eb="322">
      <t>ケイヒ</t>
    </rPh>
    <rPh sb="322" eb="324">
      <t>カイシュウ</t>
    </rPh>
    <rPh sb="324" eb="325">
      <t>リツ</t>
    </rPh>
    <rPh sb="326" eb="327">
      <t>ルイ</t>
    </rPh>
    <rPh sb="328" eb="330">
      <t>ダンタイ</t>
    </rPh>
    <rPh sb="330" eb="333">
      <t>ヘイキンチ</t>
    </rPh>
    <rPh sb="335" eb="337">
      <t>ヒカク</t>
    </rPh>
    <rPh sb="342" eb="343">
      <t>ヤク</t>
    </rPh>
    <rPh sb="351" eb="354">
      <t>シヨウリョウ</t>
    </rPh>
    <rPh sb="356" eb="358">
      <t>タイオウ</t>
    </rPh>
    <rPh sb="360" eb="361">
      <t>マカナ</t>
    </rPh>
    <rPh sb="365" eb="367">
      <t>ジョウキョウ</t>
    </rPh>
    <rPh sb="373" eb="375">
      <t>イッパン</t>
    </rPh>
    <rPh sb="375" eb="377">
      <t>カイケイ</t>
    </rPh>
    <rPh sb="377" eb="379">
      <t>クリイレ</t>
    </rPh>
    <rPh sb="379" eb="380">
      <t>キン</t>
    </rPh>
    <rPh sb="381" eb="383">
      <t>イゾン</t>
    </rPh>
    <rPh sb="387" eb="389">
      <t>ウンエイ</t>
    </rPh>
    <rPh sb="416" eb="418">
      <t>タイサク</t>
    </rPh>
    <rPh sb="427" eb="429">
      <t>オスイ</t>
    </rPh>
    <rPh sb="429" eb="431">
      <t>ショリ</t>
    </rPh>
    <rPh sb="431" eb="433">
      <t>ゲンカ</t>
    </rPh>
    <rPh sb="444" eb="446">
      <t>オオハバ</t>
    </rPh>
    <rPh sb="488" eb="489">
      <t>ヤス</t>
    </rPh>
    <rPh sb="495" eb="497">
      <t>セツゾク</t>
    </rPh>
    <rPh sb="497" eb="498">
      <t>リツ</t>
    </rPh>
    <rPh sb="499" eb="500">
      <t>フ</t>
    </rPh>
    <rPh sb="506" eb="508">
      <t>イジ</t>
    </rPh>
    <rPh sb="508" eb="511">
      <t>カンリヒ</t>
    </rPh>
    <rPh sb="512" eb="514">
      <t>ゾウカ</t>
    </rPh>
    <rPh sb="515" eb="516">
      <t>オサ</t>
    </rPh>
    <rPh sb="518" eb="520">
      <t>ケントウ</t>
    </rPh>
    <rPh sb="521" eb="523">
      <t>ヒツヨウ</t>
    </rPh>
    <rPh sb="529" eb="532">
      <t>スイセンカ</t>
    </rPh>
    <rPh sb="532" eb="533">
      <t>リツ</t>
    </rPh>
    <rPh sb="534" eb="536">
      <t>ネンネン</t>
    </rPh>
    <rPh sb="536" eb="538">
      <t>ゾウカ</t>
    </rPh>
    <rPh sb="540" eb="542">
      <t>ケイコウ</t>
    </rPh>
    <rPh sb="563" eb="566">
      <t>スイセンカ</t>
    </rPh>
    <rPh sb="566" eb="567">
      <t>リツ</t>
    </rPh>
    <rPh sb="568" eb="569">
      <t>ヤク</t>
    </rPh>
    <rPh sb="575" eb="576">
      <t>ヒク</t>
    </rPh>
    <rPh sb="577" eb="579">
      <t>ジョウキョウ</t>
    </rPh>
    <rPh sb="583" eb="585">
      <t>フキュウ</t>
    </rPh>
    <rPh sb="585" eb="587">
      <t>ケイモウ</t>
    </rPh>
    <rPh sb="587" eb="589">
      <t>カツドウ</t>
    </rPh>
    <rPh sb="590" eb="592">
      <t>キョウカ</t>
    </rPh>
    <rPh sb="592" eb="593">
      <t>トウ</t>
    </rPh>
    <rPh sb="597" eb="599">
      <t>ソウキュウ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</si>
</sst>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7575416"/>
        <c:axId val="24867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247575416"/>
        <c:axId val="248676656"/>
      </c:lineChart>
      <c:dateAx>
        <c:axId val="247575416"/>
        <c:scaling>
          <c:orientation val="minMax"/>
        </c:scaling>
        <c:delete val="1"/>
        <c:axPos val="b"/>
        <c:numFmt formatCode="ge" sourceLinked="1"/>
        <c:majorTickMark val="none"/>
        <c:minorTickMark val="none"/>
        <c:tickLblPos val="none"/>
        <c:crossAx val="248676656"/>
        <c:crosses val="autoZero"/>
        <c:auto val="1"/>
        <c:lblOffset val="100"/>
        <c:baseTimeUnit val="years"/>
      </c:dateAx>
      <c:valAx>
        <c:axId val="24867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7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551432"/>
        <c:axId val="24955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49551432"/>
        <c:axId val="249551824"/>
      </c:lineChart>
      <c:dateAx>
        <c:axId val="249551432"/>
        <c:scaling>
          <c:orientation val="minMax"/>
        </c:scaling>
        <c:delete val="1"/>
        <c:axPos val="b"/>
        <c:numFmt formatCode="ge" sourceLinked="1"/>
        <c:majorTickMark val="none"/>
        <c:minorTickMark val="none"/>
        <c:tickLblPos val="none"/>
        <c:crossAx val="249551824"/>
        <c:crosses val="autoZero"/>
        <c:auto val="1"/>
        <c:lblOffset val="100"/>
        <c:baseTimeUnit val="years"/>
      </c:dateAx>
      <c:valAx>
        <c:axId val="24955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51.99</c:v>
                </c:pt>
                <c:pt idx="1">
                  <c:v>56.8</c:v>
                </c:pt>
                <c:pt idx="2">
                  <c:v>57.04</c:v>
                </c:pt>
                <c:pt idx="3">
                  <c:v>57.46</c:v>
                </c:pt>
                <c:pt idx="4">
                  <c:v>60.88</c:v>
                </c:pt>
              </c:numCache>
            </c:numRef>
          </c:val>
        </c:ser>
        <c:dLbls>
          <c:showLegendKey val="0"/>
          <c:showVal val="0"/>
          <c:showCatName val="0"/>
          <c:showSerName val="0"/>
          <c:showPercent val="0"/>
          <c:showBubbleSize val="0"/>
        </c:dLbls>
        <c:gapWidth val="150"/>
        <c:axId val="249553000"/>
        <c:axId val="24955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49553000"/>
        <c:axId val="249553392"/>
      </c:lineChart>
      <c:dateAx>
        <c:axId val="249553000"/>
        <c:scaling>
          <c:orientation val="minMax"/>
        </c:scaling>
        <c:delete val="1"/>
        <c:axPos val="b"/>
        <c:numFmt formatCode="ge" sourceLinked="1"/>
        <c:majorTickMark val="none"/>
        <c:minorTickMark val="none"/>
        <c:tickLblPos val="none"/>
        <c:crossAx val="249553392"/>
        <c:crosses val="autoZero"/>
        <c:auto val="1"/>
        <c:lblOffset val="100"/>
        <c:baseTimeUnit val="years"/>
      </c:dateAx>
      <c:valAx>
        <c:axId val="2495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76.61</c:v>
                </c:pt>
                <c:pt idx="1">
                  <c:v>71.44</c:v>
                </c:pt>
                <c:pt idx="2">
                  <c:v>69.87</c:v>
                </c:pt>
                <c:pt idx="3">
                  <c:v>48.03</c:v>
                </c:pt>
                <c:pt idx="4">
                  <c:v>91.89</c:v>
                </c:pt>
              </c:numCache>
            </c:numRef>
          </c:val>
        </c:ser>
        <c:dLbls>
          <c:showLegendKey val="0"/>
          <c:showVal val="0"/>
          <c:showCatName val="0"/>
          <c:showSerName val="0"/>
          <c:showPercent val="0"/>
          <c:showBubbleSize val="0"/>
        </c:dLbls>
        <c:gapWidth val="150"/>
        <c:axId val="249086712"/>
        <c:axId val="24908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086712"/>
        <c:axId val="249089144"/>
      </c:lineChart>
      <c:dateAx>
        <c:axId val="249086712"/>
        <c:scaling>
          <c:orientation val="minMax"/>
        </c:scaling>
        <c:delete val="1"/>
        <c:axPos val="b"/>
        <c:numFmt formatCode="ge" sourceLinked="1"/>
        <c:majorTickMark val="none"/>
        <c:minorTickMark val="none"/>
        <c:tickLblPos val="none"/>
        <c:crossAx val="249089144"/>
        <c:crosses val="autoZero"/>
        <c:auto val="1"/>
        <c:lblOffset val="100"/>
        <c:baseTimeUnit val="years"/>
      </c:dateAx>
      <c:valAx>
        <c:axId val="24908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173424"/>
        <c:axId val="24917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73424"/>
        <c:axId val="249175856"/>
      </c:lineChart>
      <c:dateAx>
        <c:axId val="249173424"/>
        <c:scaling>
          <c:orientation val="minMax"/>
        </c:scaling>
        <c:delete val="1"/>
        <c:axPos val="b"/>
        <c:numFmt formatCode="ge" sourceLinked="1"/>
        <c:majorTickMark val="none"/>
        <c:minorTickMark val="none"/>
        <c:tickLblPos val="none"/>
        <c:crossAx val="249175856"/>
        <c:crosses val="autoZero"/>
        <c:auto val="1"/>
        <c:lblOffset val="100"/>
        <c:baseTimeUnit val="years"/>
      </c:dateAx>
      <c:valAx>
        <c:axId val="24917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7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191320"/>
        <c:axId val="2491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91320"/>
        <c:axId val="249191712"/>
      </c:lineChart>
      <c:dateAx>
        <c:axId val="249191320"/>
        <c:scaling>
          <c:orientation val="minMax"/>
        </c:scaling>
        <c:delete val="1"/>
        <c:axPos val="b"/>
        <c:numFmt formatCode="ge" sourceLinked="1"/>
        <c:majorTickMark val="none"/>
        <c:minorTickMark val="none"/>
        <c:tickLblPos val="none"/>
        <c:crossAx val="249191712"/>
        <c:crosses val="autoZero"/>
        <c:auto val="1"/>
        <c:lblOffset val="100"/>
        <c:baseTimeUnit val="years"/>
      </c:dateAx>
      <c:valAx>
        <c:axId val="2491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192888"/>
        <c:axId val="249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92888"/>
        <c:axId val="249193280"/>
      </c:lineChart>
      <c:dateAx>
        <c:axId val="249192888"/>
        <c:scaling>
          <c:orientation val="minMax"/>
        </c:scaling>
        <c:delete val="1"/>
        <c:axPos val="b"/>
        <c:numFmt formatCode="ge" sourceLinked="1"/>
        <c:majorTickMark val="none"/>
        <c:minorTickMark val="none"/>
        <c:tickLblPos val="none"/>
        <c:crossAx val="249193280"/>
        <c:crosses val="autoZero"/>
        <c:auto val="1"/>
        <c:lblOffset val="100"/>
        <c:baseTimeUnit val="years"/>
      </c:dateAx>
      <c:valAx>
        <c:axId val="249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190928"/>
        <c:axId val="24919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190928"/>
        <c:axId val="249190536"/>
      </c:lineChart>
      <c:dateAx>
        <c:axId val="249190928"/>
        <c:scaling>
          <c:orientation val="minMax"/>
        </c:scaling>
        <c:delete val="1"/>
        <c:axPos val="b"/>
        <c:numFmt formatCode="ge" sourceLinked="1"/>
        <c:majorTickMark val="none"/>
        <c:minorTickMark val="none"/>
        <c:tickLblPos val="none"/>
        <c:crossAx val="249190536"/>
        <c:crosses val="autoZero"/>
        <c:auto val="1"/>
        <c:lblOffset val="100"/>
        <c:baseTimeUnit val="years"/>
      </c:dateAx>
      <c:valAx>
        <c:axId val="24919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1015.65</c:v>
                </c:pt>
                <c:pt idx="1">
                  <c:v>941.99</c:v>
                </c:pt>
                <c:pt idx="2">
                  <c:v>916.2</c:v>
                </c:pt>
                <c:pt idx="3">
                  <c:v>783.43</c:v>
                </c:pt>
                <c:pt idx="4">
                  <c:v>753.07</c:v>
                </c:pt>
              </c:numCache>
            </c:numRef>
          </c:val>
        </c:ser>
        <c:dLbls>
          <c:showLegendKey val="0"/>
          <c:showVal val="0"/>
          <c:showCatName val="0"/>
          <c:showSerName val="0"/>
          <c:showPercent val="0"/>
          <c:showBubbleSize val="0"/>
        </c:dLbls>
        <c:gapWidth val="150"/>
        <c:axId val="249339048"/>
        <c:axId val="24933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49339048"/>
        <c:axId val="249339440"/>
      </c:lineChart>
      <c:dateAx>
        <c:axId val="249339048"/>
        <c:scaling>
          <c:orientation val="minMax"/>
        </c:scaling>
        <c:delete val="1"/>
        <c:axPos val="b"/>
        <c:numFmt formatCode="ge" sourceLinked="1"/>
        <c:majorTickMark val="none"/>
        <c:minorTickMark val="none"/>
        <c:tickLblPos val="none"/>
        <c:crossAx val="249339440"/>
        <c:crosses val="autoZero"/>
        <c:auto val="1"/>
        <c:lblOffset val="100"/>
        <c:baseTimeUnit val="years"/>
      </c:dateAx>
      <c:valAx>
        <c:axId val="24933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3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33.549999999999997</c:v>
                </c:pt>
                <c:pt idx="1">
                  <c:v>28.65</c:v>
                </c:pt>
                <c:pt idx="2">
                  <c:v>31.61</c:v>
                </c:pt>
                <c:pt idx="3">
                  <c:v>20</c:v>
                </c:pt>
                <c:pt idx="4">
                  <c:v>34.31</c:v>
                </c:pt>
              </c:numCache>
            </c:numRef>
          </c:val>
        </c:ser>
        <c:dLbls>
          <c:showLegendKey val="0"/>
          <c:showVal val="0"/>
          <c:showCatName val="0"/>
          <c:showSerName val="0"/>
          <c:showPercent val="0"/>
          <c:showBubbleSize val="0"/>
        </c:dLbls>
        <c:gapWidth val="150"/>
        <c:axId val="249340616"/>
        <c:axId val="24934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49340616"/>
        <c:axId val="249341008"/>
      </c:lineChart>
      <c:dateAx>
        <c:axId val="249340616"/>
        <c:scaling>
          <c:orientation val="minMax"/>
        </c:scaling>
        <c:delete val="1"/>
        <c:axPos val="b"/>
        <c:numFmt formatCode="ge" sourceLinked="1"/>
        <c:majorTickMark val="none"/>
        <c:minorTickMark val="none"/>
        <c:tickLblPos val="none"/>
        <c:crossAx val="249341008"/>
        <c:crosses val="autoZero"/>
        <c:auto val="1"/>
        <c:lblOffset val="100"/>
        <c:baseTimeUnit val="years"/>
      </c:dateAx>
      <c:valAx>
        <c:axId val="24934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4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221.95</c:v>
                </c:pt>
                <c:pt idx="1">
                  <c:v>243.47</c:v>
                </c:pt>
                <c:pt idx="2">
                  <c:v>205.13</c:v>
                </c:pt>
                <c:pt idx="3">
                  <c:v>345.95</c:v>
                </c:pt>
                <c:pt idx="4">
                  <c:v>213.01</c:v>
                </c:pt>
              </c:numCache>
            </c:numRef>
          </c:val>
        </c:ser>
        <c:dLbls>
          <c:showLegendKey val="0"/>
          <c:showVal val="0"/>
          <c:showCatName val="0"/>
          <c:showSerName val="0"/>
          <c:showPercent val="0"/>
          <c:showBubbleSize val="0"/>
        </c:dLbls>
        <c:gapWidth val="150"/>
        <c:axId val="249549864"/>
        <c:axId val="24955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49549864"/>
        <c:axId val="249550256"/>
      </c:lineChart>
      <c:dateAx>
        <c:axId val="249549864"/>
        <c:scaling>
          <c:orientation val="minMax"/>
        </c:scaling>
        <c:delete val="1"/>
        <c:axPos val="b"/>
        <c:numFmt formatCode="ge" sourceLinked="1"/>
        <c:majorTickMark val="none"/>
        <c:minorTickMark val="none"/>
        <c:tickLblPos val="none"/>
        <c:crossAx val="249550256"/>
        <c:crosses val="autoZero"/>
        <c:auto val="1"/>
        <c:lblOffset val="100"/>
        <c:baseTimeUnit val="years"/>
      </c:dateAx>
      <c:valAx>
        <c:axId val="24955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4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6" zoomScaleNormal="100" workbookViewId="0">
      <selection activeCell="AU20" sqref="AU2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豊見城市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F3</v>
      </c>
      <c r="X8" s="76"/>
      <c r="Y8" s="76"/>
      <c r="Z8" s="76"/>
      <c r="AA8" s="76"/>
      <c r="AB8" s="76"/>
      <c r="AC8" s="76"/>
      <c r="AD8" s="3"/>
      <c r="AE8" s="3"/>
      <c r="AF8" s="3"/>
      <c r="AG8" s="3"/>
      <c r="AH8" s="3"/>
      <c r="AI8" s="3"/>
      <c r="AJ8" s="3"/>
      <c r="AK8" s="3"/>
      <c r="AL8" s="70">
        <f>データ!R6</f>
        <v>61658</v>
      </c>
      <c r="AM8" s="70"/>
      <c r="AN8" s="70"/>
      <c r="AO8" s="70"/>
      <c r="AP8" s="70"/>
      <c r="AQ8" s="70"/>
      <c r="AR8" s="70"/>
      <c r="AS8" s="70"/>
      <c r="AT8" s="69">
        <f>データ!S6</f>
        <v>19.600000000000001</v>
      </c>
      <c r="AU8" s="69"/>
      <c r="AV8" s="69"/>
      <c r="AW8" s="69"/>
      <c r="AX8" s="69"/>
      <c r="AY8" s="69"/>
      <c r="AZ8" s="69"/>
      <c r="BA8" s="69"/>
      <c r="BB8" s="69">
        <f>データ!T6</f>
        <v>3145.82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2.4</v>
      </c>
      <c r="Q10" s="69"/>
      <c r="R10" s="69"/>
      <c r="S10" s="69"/>
      <c r="T10" s="69"/>
      <c r="U10" s="69"/>
      <c r="V10" s="69"/>
      <c r="W10" s="69">
        <f>データ!P6</f>
        <v>81.56</v>
      </c>
      <c r="X10" s="69"/>
      <c r="Y10" s="69"/>
      <c r="Z10" s="69"/>
      <c r="AA10" s="69"/>
      <c r="AB10" s="69"/>
      <c r="AC10" s="69"/>
      <c r="AD10" s="70">
        <f>データ!Q6</f>
        <v>1281</v>
      </c>
      <c r="AE10" s="70"/>
      <c r="AF10" s="70"/>
      <c r="AG10" s="70"/>
      <c r="AH10" s="70"/>
      <c r="AI10" s="70"/>
      <c r="AJ10" s="70"/>
      <c r="AK10" s="2"/>
      <c r="AL10" s="70">
        <f>データ!U6</f>
        <v>1480</v>
      </c>
      <c r="AM10" s="70"/>
      <c r="AN10" s="70"/>
      <c r="AO10" s="70"/>
      <c r="AP10" s="70"/>
      <c r="AQ10" s="70"/>
      <c r="AR10" s="70"/>
      <c r="AS10" s="70"/>
      <c r="AT10" s="69">
        <f>データ!V6</f>
        <v>0.39</v>
      </c>
      <c r="AU10" s="69"/>
      <c r="AV10" s="69"/>
      <c r="AW10" s="69"/>
      <c r="AX10" s="69"/>
      <c r="AY10" s="69"/>
      <c r="AZ10" s="69"/>
      <c r="BA10" s="69"/>
      <c r="BB10" s="69">
        <f>データ!W6</f>
        <v>3794.87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472123</v>
      </c>
      <c r="D6" s="31">
        <f t="shared" si="3"/>
        <v>47</v>
      </c>
      <c r="E6" s="31">
        <f t="shared" si="3"/>
        <v>17</v>
      </c>
      <c r="F6" s="31">
        <f t="shared" si="3"/>
        <v>5</v>
      </c>
      <c r="G6" s="31">
        <f t="shared" si="3"/>
        <v>0</v>
      </c>
      <c r="H6" s="31" t="str">
        <f t="shared" si="3"/>
        <v>沖縄県　豊見城市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2.4</v>
      </c>
      <c r="P6" s="32">
        <f t="shared" si="3"/>
        <v>81.56</v>
      </c>
      <c r="Q6" s="32">
        <f t="shared" si="3"/>
        <v>1281</v>
      </c>
      <c r="R6" s="32">
        <f t="shared" si="3"/>
        <v>61658</v>
      </c>
      <c r="S6" s="32">
        <f t="shared" si="3"/>
        <v>19.600000000000001</v>
      </c>
      <c r="T6" s="32">
        <f t="shared" si="3"/>
        <v>3145.82</v>
      </c>
      <c r="U6" s="32">
        <f t="shared" si="3"/>
        <v>1480</v>
      </c>
      <c r="V6" s="32">
        <f t="shared" si="3"/>
        <v>0.39</v>
      </c>
      <c r="W6" s="32">
        <f t="shared" si="3"/>
        <v>3794.87</v>
      </c>
      <c r="X6" s="33">
        <f>IF(X7="",NA(),X7)</f>
        <v>76.61</v>
      </c>
      <c r="Y6" s="33">
        <f t="shared" ref="Y6:AG6" si="4">IF(Y7="",NA(),Y7)</f>
        <v>71.44</v>
      </c>
      <c r="Z6" s="33">
        <f t="shared" si="4"/>
        <v>69.87</v>
      </c>
      <c r="AA6" s="33">
        <f t="shared" si="4"/>
        <v>48.03</v>
      </c>
      <c r="AB6" s="33">
        <f t="shared" si="4"/>
        <v>91.89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1015.65</v>
      </c>
      <c r="BF6" s="33">
        <f t="shared" ref="BF6:BN6" si="7">IF(BF7="",NA(),BF7)</f>
        <v>941.99</v>
      </c>
      <c r="BG6" s="33">
        <f t="shared" si="7"/>
        <v>916.2</v>
      </c>
      <c r="BH6" s="33">
        <f t="shared" si="7"/>
        <v>783.43</v>
      </c>
      <c r="BI6" s="33">
        <f t="shared" si="7"/>
        <v>753.07</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33.549999999999997</v>
      </c>
      <c r="BQ6" s="33">
        <f t="shared" ref="BQ6:BY6" si="8">IF(BQ7="",NA(),BQ7)</f>
        <v>28.65</v>
      </c>
      <c r="BR6" s="33">
        <f t="shared" si="8"/>
        <v>31.61</v>
      </c>
      <c r="BS6" s="33">
        <f t="shared" si="8"/>
        <v>20</v>
      </c>
      <c r="BT6" s="33">
        <f t="shared" si="8"/>
        <v>34.31</v>
      </c>
      <c r="BU6" s="33">
        <f t="shared" si="8"/>
        <v>43.24</v>
      </c>
      <c r="BV6" s="33">
        <f t="shared" si="8"/>
        <v>42.13</v>
      </c>
      <c r="BW6" s="33">
        <f t="shared" si="8"/>
        <v>42.48</v>
      </c>
      <c r="BX6" s="33">
        <f t="shared" si="8"/>
        <v>41.04</v>
      </c>
      <c r="BY6" s="33">
        <f t="shared" si="8"/>
        <v>41.08</v>
      </c>
      <c r="BZ6" s="32" t="str">
        <f>IF(BZ7="","",IF(BZ7="-","【-】","【"&amp;SUBSTITUTE(TEXT(BZ7,"#,##0.00"),"-","△")&amp;"】"))</f>
        <v>【51.49】</v>
      </c>
      <c r="CA6" s="33">
        <f>IF(CA7="",NA(),CA7)</f>
        <v>221.95</v>
      </c>
      <c r="CB6" s="33">
        <f t="shared" ref="CB6:CJ6" si="9">IF(CB7="",NA(),CB7)</f>
        <v>243.47</v>
      </c>
      <c r="CC6" s="33">
        <f t="shared" si="9"/>
        <v>205.13</v>
      </c>
      <c r="CD6" s="33">
        <f t="shared" si="9"/>
        <v>345.95</v>
      </c>
      <c r="CE6" s="33">
        <f t="shared" si="9"/>
        <v>213.01</v>
      </c>
      <c r="CF6" s="33">
        <f t="shared" si="9"/>
        <v>338.76</v>
      </c>
      <c r="CG6" s="33">
        <f t="shared" si="9"/>
        <v>348.41</v>
      </c>
      <c r="CH6" s="33">
        <f t="shared" si="9"/>
        <v>343.8</v>
      </c>
      <c r="CI6" s="33">
        <f t="shared" si="9"/>
        <v>357.08</v>
      </c>
      <c r="CJ6" s="33">
        <f t="shared" si="9"/>
        <v>378.08</v>
      </c>
      <c r="CK6" s="32" t="str">
        <f>IF(CK7="","",IF(CK7="-","【-】","【"&amp;SUBSTITUTE(TEXT(CK7,"#,##0.00"),"-","△")&amp;"】"))</f>
        <v>【295.10】</v>
      </c>
      <c r="CL6" s="32">
        <f>IF(CL7="",NA(),CL7)</f>
        <v>0</v>
      </c>
      <c r="CM6" s="32">
        <f t="shared" ref="CM6:CU6" si="10">IF(CM7="",NA(),CM7)</f>
        <v>0</v>
      </c>
      <c r="CN6" s="32">
        <f t="shared" si="10"/>
        <v>0</v>
      </c>
      <c r="CO6" s="32">
        <f t="shared" si="10"/>
        <v>0</v>
      </c>
      <c r="CP6" s="32">
        <f t="shared" si="10"/>
        <v>0</v>
      </c>
      <c r="CQ6" s="33">
        <f t="shared" si="10"/>
        <v>44.65</v>
      </c>
      <c r="CR6" s="33">
        <f t="shared" si="10"/>
        <v>46.85</v>
      </c>
      <c r="CS6" s="33">
        <f t="shared" si="10"/>
        <v>46.06</v>
      </c>
      <c r="CT6" s="33">
        <f t="shared" si="10"/>
        <v>45.95</v>
      </c>
      <c r="CU6" s="33">
        <f t="shared" si="10"/>
        <v>44.69</v>
      </c>
      <c r="CV6" s="32" t="str">
        <f>IF(CV7="","",IF(CV7="-","【-】","【"&amp;SUBSTITUTE(TEXT(CV7,"#,##0.00"),"-","△")&amp;"】"))</f>
        <v>【53.32】</v>
      </c>
      <c r="CW6" s="33">
        <f>IF(CW7="",NA(),CW7)</f>
        <v>51.99</v>
      </c>
      <c r="CX6" s="33">
        <f t="shared" ref="CX6:DF6" si="11">IF(CX7="",NA(),CX7)</f>
        <v>56.8</v>
      </c>
      <c r="CY6" s="33">
        <f t="shared" si="11"/>
        <v>57.04</v>
      </c>
      <c r="CZ6" s="33">
        <f t="shared" si="11"/>
        <v>57.46</v>
      </c>
      <c r="DA6" s="33">
        <f t="shared" si="11"/>
        <v>60.88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472123</v>
      </c>
      <c r="D7" s="35">
        <v>47</v>
      </c>
      <c r="E7" s="35">
        <v>17</v>
      </c>
      <c r="F7" s="35">
        <v>5</v>
      </c>
      <c r="G7" s="35">
        <v>0</v>
      </c>
      <c r="H7" s="35" t="s">
        <v>95</v>
      </c>
      <c r="I7" s="35" t="s">
        <v>96</v>
      </c>
      <c r="J7" s="35" t="s">
        <v>97</v>
      </c>
      <c r="K7" s="35" t="s">
        <v>98</v>
      </c>
      <c r="L7" s="35" t="s">
        <v>99</v>
      </c>
      <c r="M7" s="36" t="s">
        <v>100</v>
      </c>
      <c r="N7" s="36" t="s">
        <v>101</v>
      </c>
      <c r="O7" s="36">
        <v>2.4</v>
      </c>
      <c r="P7" s="36">
        <v>81.56</v>
      </c>
      <c r="Q7" s="36">
        <v>1281</v>
      </c>
      <c r="R7" s="36">
        <v>61658</v>
      </c>
      <c r="S7" s="36">
        <v>19.600000000000001</v>
      </c>
      <c r="T7" s="36">
        <v>3145.82</v>
      </c>
      <c r="U7" s="36">
        <v>1480</v>
      </c>
      <c r="V7" s="36">
        <v>0.39</v>
      </c>
      <c r="W7" s="36">
        <v>3794.87</v>
      </c>
      <c r="X7" s="36">
        <v>76.61</v>
      </c>
      <c r="Y7" s="36">
        <v>71.44</v>
      </c>
      <c r="Z7" s="36">
        <v>69.87</v>
      </c>
      <c r="AA7" s="36">
        <v>48.03</v>
      </c>
      <c r="AB7" s="36">
        <v>91.89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1015.65</v>
      </c>
      <c r="BF7" s="36">
        <v>941.99</v>
      </c>
      <c r="BG7" s="36">
        <v>916.2</v>
      </c>
      <c r="BH7" s="36">
        <v>783.43</v>
      </c>
      <c r="BI7" s="36">
        <v>753.07</v>
      </c>
      <c r="BJ7" s="36">
        <v>1316.7</v>
      </c>
      <c r="BK7" s="36">
        <v>1224.75</v>
      </c>
      <c r="BL7" s="36">
        <v>1144.05</v>
      </c>
      <c r="BM7" s="36">
        <v>1117.1099999999999</v>
      </c>
      <c r="BN7" s="36">
        <v>1161.05</v>
      </c>
      <c r="BO7" s="36">
        <v>992.47</v>
      </c>
      <c r="BP7" s="36">
        <v>33.549999999999997</v>
      </c>
      <c r="BQ7" s="36">
        <v>28.65</v>
      </c>
      <c r="BR7" s="36">
        <v>31.61</v>
      </c>
      <c r="BS7" s="36">
        <v>20</v>
      </c>
      <c r="BT7" s="36">
        <v>34.31</v>
      </c>
      <c r="BU7" s="36">
        <v>43.24</v>
      </c>
      <c r="BV7" s="36">
        <v>42.13</v>
      </c>
      <c r="BW7" s="36">
        <v>42.48</v>
      </c>
      <c r="BX7" s="36">
        <v>41.04</v>
      </c>
      <c r="BY7" s="36">
        <v>41.08</v>
      </c>
      <c r="BZ7" s="36">
        <v>51.49</v>
      </c>
      <c r="CA7" s="36">
        <v>221.95</v>
      </c>
      <c r="CB7" s="36">
        <v>243.47</v>
      </c>
      <c r="CC7" s="36">
        <v>205.13</v>
      </c>
      <c r="CD7" s="36">
        <v>345.95</v>
      </c>
      <c r="CE7" s="36">
        <v>213.01</v>
      </c>
      <c r="CF7" s="36">
        <v>338.76</v>
      </c>
      <c r="CG7" s="36">
        <v>348.41</v>
      </c>
      <c r="CH7" s="36">
        <v>343.8</v>
      </c>
      <c r="CI7" s="36">
        <v>357.08</v>
      </c>
      <c r="CJ7" s="36">
        <v>378.08</v>
      </c>
      <c r="CK7" s="36">
        <v>295.10000000000002</v>
      </c>
      <c r="CL7" s="36">
        <v>0</v>
      </c>
      <c r="CM7" s="36">
        <v>0</v>
      </c>
      <c r="CN7" s="36">
        <v>0</v>
      </c>
      <c r="CO7" s="36">
        <v>0</v>
      </c>
      <c r="CP7" s="36">
        <v>0</v>
      </c>
      <c r="CQ7" s="36">
        <v>44.65</v>
      </c>
      <c r="CR7" s="36">
        <v>46.85</v>
      </c>
      <c r="CS7" s="36">
        <v>46.06</v>
      </c>
      <c r="CT7" s="36">
        <v>45.95</v>
      </c>
      <c r="CU7" s="36">
        <v>44.69</v>
      </c>
      <c r="CV7" s="36">
        <v>53.32</v>
      </c>
      <c r="CW7" s="36">
        <v>51.99</v>
      </c>
      <c r="CX7" s="36">
        <v>56.8</v>
      </c>
      <c r="CY7" s="36">
        <v>57.04</v>
      </c>
      <c r="CZ7" s="36">
        <v>57.46</v>
      </c>
      <c r="DA7" s="36">
        <v>60.88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2016-02-18T06:28:04Z</cp:lastPrinted>
  <dcterms:created xsi:type="dcterms:W3CDTF">2016-02-03T09:19:27Z</dcterms:created>
  <dcterms:modified xsi:type="dcterms:W3CDTF">2016-02-18T07:05:00Z</dcterms:modified>
  <cp:category/>
</cp:coreProperties>
</file>