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3705" windowWidth="13065" windowHeight="8505" tabRatio="848" activeTab="0"/>
  </bookViews>
  <sheets>
    <sheet name="１表総括表（市町村計）" sheetId="1" r:id="rId1"/>
    <sheet name="内訳（納税義務者）○" sheetId="2" r:id="rId2"/>
    <sheet name="内訳（地積等１）○" sheetId="3" r:id="rId3"/>
    <sheet name="内訳（地積等２）○" sheetId="4" r:id="rId4"/>
  </sheets>
  <definedNames>
    <definedName name="_xlnm.Print_Area" localSheetId="0">'１表総括表（市町村計）'!$A$1:$S$35</definedName>
    <definedName name="_xlnm.Print_Area" localSheetId="2">'内訳（地積等１）○'!$A$1:$IM$48</definedName>
    <definedName name="_xlnm.Print_Area" localSheetId="3">'内訳（地積等２）○'!$A$1:$BM$48</definedName>
    <definedName name="_xlnm.Print_Area" localSheetId="1">'内訳（納税義務者）○'!$A$1:$K$48</definedName>
  </definedNames>
  <calcPr fullCalcOnLoad="1"/>
</workbook>
</file>

<file path=xl/sharedStrings.xml><?xml version="1.0" encoding="utf-8"?>
<sst xmlns="http://schemas.openxmlformats.org/spreadsheetml/2006/main" count="798" uniqueCount="154">
  <si>
    <t>納税義務者数</t>
  </si>
  <si>
    <t>非課税地積
（イ）　（㎡）</t>
  </si>
  <si>
    <t>評価総地積
（ロ）　（㎡）</t>
  </si>
  <si>
    <t>法定免税点
未満のもの
（ロ）（人）</t>
  </si>
  <si>
    <t>総数
（イ）（人）</t>
  </si>
  <si>
    <t>法定免税点
以上のもの
(ｲ)-(ﾛ)(ﾊ)（人）</t>
  </si>
  <si>
    <t>平均価格</t>
  </si>
  <si>
    <t>　　　　　　　　　　　　　　区　分
地　目　</t>
  </si>
  <si>
    <t>一般田</t>
  </si>
  <si>
    <t>介在田・市街化区域田</t>
  </si>
  <si>
    <t>一般畑</t>
  </si>
  <si>
    <t>介在畑・市街化区域畑</t>
  </si>
  <si>
    <t>小規模住宅用地</t>
  </si>
  <si>
    <t>一般住宅用地</t>
  </si>
  <si>
    <t>商業地等（非住宅用地）</t>
  </si>
  <si>
    <t>計</t>
  </si>
  <si>
    <t>塩田</t>
  </si>
  <si>
    <t>鉱泉地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</si>
  <si>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</si>
  <si>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</si>
  <si>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</si>
  <si>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</si>
  <si>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</si>
  <si>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</si>
  <si>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</si>
  <si>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その他の雑種地</t>
  </si>
  <si>
    <t>その他</t>
  </si>
  <si>
    <t>合計</t>
  </si>
  <si>
    <t>田</t>
  </si>
  <si>
    <t>畑</t>
  </si>
  <si>
    <t>宅地</t>
  </si>
  <si>
    <t>山林</t>
  </si>
  <si>
    <t>雑種地</t>
  </si>
  <si>
    <t>総額
（ニ）　（千円）</t>
  </si>
  <si>
    <t>地                  積</t>
  </si>
  <si>
    <t>決      定      価      格</t>
  </si>
  <si>
    <t>筆                    数</t>
  </si>
  <si>
    <t>番号</t>
  </si>
  <si>
    <t>　　　　　　 区分
市町村名</t>
  </si>
  <si>
    <t>　　　　　      区分
市町村名</t>
  </si>
  <si>
    <t>地積</t>
  </si>
  <si>
    <t>決定価格</t>
  </si>
  <si>
    <t>（ロ）の内免税点
以上のもの
（ハ）　（㎡）</t>
  </si>
  <si>
    <t>（ニ）の内免税点
以上のもの
（ホ）　（千円）</t>
  </si>
  <si>
    <t>【町村計】</t>
  </si>
  <si>
    <t>【市町村計】</t>
  </si>
  <si>
    <t>筆数</t>
  </si>
  <si>
    <t>評価総筆数
（ロ）</t>
  </si>
  <si>
    <t>非課税地筆数（イ）</t>
  </si>
  <si>
    <t>鉄軌道用地</t>
  </si>
  <si>
    <t>単体利用</t>
  </si>
  <si>
    <t>複合利用</t>
  </si>
  <si>
    <t>計</t>
  </si>
  <si>
    <t>非課税地筆数
（イ）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</si>
  <si>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</si>
  <si>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</si>
  <si>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</si>
  <si>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</si>
  <si>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</si>
  <si>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</si>
  <si>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</si>
  <si>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</si>
  <si>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</si>
  <si>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</si>
  <si>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</si>
  <si>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</si>
  <si>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</si>
  <si>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</si>
  <si>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</si>
  <si>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</si>
  <si>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</si>
  <si>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</si>
  <si>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</si>
  <si>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</si>
  <si>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</si>
  <si>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</si>
  <si>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</si>
  <si>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</si>
  <si>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</si>
  <si>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</si>
  <si>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</si>
  <si>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</si>
  <si>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</si>
  <si>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</si>
  <si>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</si>
  <si>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</si>
  <si>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</si>
  <si>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</si>
  <si>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</si>
  <si>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</si>
  <si>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</si>
  <si>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</si>
  <si>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</si>
  <si>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</si>
  <si>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</si>
  <si>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１　一般田</t>
  </si>
  <si>
    <t>【市部計】</t>
  </si>
  <si>
    <t>Ⅰ　市町村合計（総括表）</t>
  </si>
  <si>
    <t>Ⅱ　納税義務者数に関する調（市町村内訳）</t>
  </si>
  <si>
    <t>Ⅲ　地目別地積・決定価格・課税標準額等（市町村内訳）　</t>
  </si>
  <si>
    <t>課税標準額</t>
  </si>
  <si>
    <t>課税標準額</t>
  </si>
  <si>
    <t>総額
（ヘ）　（千円）</t>
  </si>
  <si>
    <t>（ヘ）の内免税点
以上のもの
（ト）　（千円）</t>
  </si>
  <si>
    <t>法定免税点
以上のもの
（ハ）　（㎡）</t>
  </si>
  <si>
    <t>増減
(ニ)-(ヘ)/(ヘ)
（％）</t>
  </si>
  <si>
    <t>増減
(ト)-(リ)/(リ)
（％）</t>
  </si>
  <si>
    <t>非課税地筆数（ヌ）</t>
  </si>
  <si>
    <t>評価総筆数
（ル）</t>
  </si>
  <si>
    <t>法定免税点
以上のもの
（イ）</t>
  </si>
  <si>
    <t>（ニ）/（ロ）
（円/㎡）</t>
  </si>
  <si>
    <t>増減
（ニ）（人）</t>
  </si>
  <si>
    <t>非課税地積
（イ）　（㎡）(1)列</t>
  </si>
  <si>
    <t>評価総地積
（ロ）　（㎡）（2）列</t>
  </si>
  <si>
    <t>（ロ）の内免税点
以上のもの
（ハ）　（㎡）（４）列</t>
  </si>
  <si>
    <t>合計（個人＋法人）</t>
  </si>
  <si>
    <t>個人</t>
  </si>
  <si>
    <t>法人</t>
  </si>
  <si>
    <t>２　勧告遊休田</t>
  </si>
  <si>
    <t>３　介在田・市街化区域田</t>
  </si>
  <si>
    <t>４　一般畑</t>
  </si>
  <si>
    <t>５　勧告遊休畑</t>
  </si>
  <si>
    <t>６　介在畑・市街化区域畑</t>
  </si>
  <si>
    <t>７　小規模住宅用地</t>
  </si>
  <si>
    <t>８　一般住宅用地</t>
  </si>
  <si>
    <t>９　住宅用地以外の宅地</t>
  </si>
  <si>
    <t>10　宅地　計</t>
  </si>
  <si>
    <t>11　塩田</t>
  </si>
  <si>
    <t>12　鉱泉地</t>
  </si>
  <si>
    <t>13　池沼</t>
  </si>
  <si>
    <t>14　一般山林</t>
  </si>
  <si>
    <t>15　介在山林</t>
  </si>
  <si>
    <t>16　牧場</t>
  </si>
  <si>
    <t>17　原野</t>
  </si>
  <si>
    <t>18　ゴルフ場用地</t>
  </si>
  <si>
    <t>19　遊園地等の用地</t>
  </si>
  <si>
    <t>20　鉄軌道用地（単体利用）</t>
  </si>
  <si>
    <t>21　鉄軌道用地（複合利用）</t>
  </si>
  <si>
    <t>22　その他の雑種地</t>
  </si>
  <si>
    <t>23　その他</t>
  </si>
  <si>
    <t>24　合計</t>
  </si>
  <si>
    <t>総額
（ニ）　（千円）</t>
  </si>
  <si>
    <t>総額
（ヘ）　（千円）</t>
  </si>
  <si>
    <t>勧告遊休田</t>
  </si>
  <si>
    <t>勧告遊休畑</t>
  </si>
  <si>
    <t>令和２年度土地に関する概要調書報告書</t>
  </si>
  <si>
    <t>H31総額
(へ) (千円)</t>
  </si>
  <si>
    <t>R2法定免税点
以上のもの
（ホ）　（千円）</t>
  </si>
  <si>
    <t>R2総額
（ニ）　（千円）</t>
  </si>
  <si>
    <t>H31総額
（リ）　（千円）</t>
  </si>
  <si>
    <t>R2総額
（ト）　（千円）</t>
  </si>
  <si>
    <t>R2法定免税点
以上のもの
（チ）　（千円）</t>
  </si>
  <si>
    <t>R2総数
（イ）（人）</t>
  </si>
  <si>
    <t>H31総数
（ニ）（人）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</si>
</sst>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-* #,##0_-;\-* #,##0_-;_-* &quot;-&quot;_-;_-@_-"/>
    <numFmt numFmtId="178" formatCode="0.0%"/>
    <numFmt numFmtId="179" formatCode="#,##0.0;[Red]\-#,##0.0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62"/>
      <name val="ＭＳ Ｐゴシック"/>
      <family val="3"/>
    </font>
    <font>
      <sz val="12"/>
      <color indexed="62"/>
      <name val="ＭＳ Ｐゴシック"/>
      <family val="3"/>
    </font>
    <font>
      <sz val="2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4" tint="-0.24997000396251678"/>
      <name val="ＭＳ Ｐゴシック"/>
      <family val="3"/>
    </font>
    <font>
      <sz val="12"/>
      <color theme="4" tint="-0.24997000396251678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/>
      <protection/>
    </xf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38" fontId="2" fillId="0" borderId="0" xfId="48" applyFont="1" applyAlignment="1">
      <alignment horizontal="right" vertical="distributed"/>
    </xf>
    <xf numFmtId="38" fontId="2" fillId="0" borderId="0" xfId="48" applyFont="1" applyAlignment="1">
      <alignment horizontal="center" vertical="distributed"/>
    </xf>
    <xf numFmtId="38" fontId="2" fillId="0" borderId="0" xfId="48" applyFont="1" applyBorder="1" applyAlignment="1">
      <alignment horizontal="center" vertical="distributed"/>
    </xf>
    <xf numFmtId="38" fontId="5" fillId="0" borderId="0" xfId="48" applyFont="1" applyAlignment="1">
      <alignment vertical="center"/>
    </xf>
    <xf numFmtId="38" fontId="2" fillId="0" borderId="0" xfId="0" applyNumberFormat="1" applyFont="1" applyAlignment="1">
      <alignment horizontal="center" vertical="distributed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distributed"/>
    </xf>
    <xf numFmtId="38" fontId="2" fillId="0" borderId="0" xfId="0" applyNumberFormat="1" applyFont="1" applyFill="1" applyAlignment="1">
      <alignment horizontal="right" vertical="distributed"/>
    </xf>
    <xf numFmtId="0" fontId="2" fillId="0" borderId="0" xfId="0" applyFont="1" applyFill="1" applyAlignment="1">
      <alignment horizontal="right" vertical="distributed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38" fontId="4" fillId="0" borderId="11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38" fontId="4" fillId="0" borderId="12" xfId="48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38" fontId="4" fillId="0" borderId="14" xfId="48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38" fontId="4" fillId="0" borderId="15" xfId="48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48" applyFont="1" applyFill="1" applyAlignment="1">
      <alignment vertical="center"/>
    </xf>
    <xf numFmtId="38" fontId="4" fillId="0" borderId="16" xfId="48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38" fontId="4" fillId="33" borderId="10" xfId="48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distributed" vertical="center"/>
    </xf>
    <xf numFmtId="38" fontId="4" fillId="33" borderId="10" xfId="0" applyNumberFormat="1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distributed" vertical="center"/>
    </xf>
    <xf numFmtId="38" fontId="4" fillId="34" borderId="21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38" fontId="7" fillId="0" borderId="0" xfId="48" applyFont="1" applyAlignment="1">
      <alignment vertical="center"/>
    </xf>
    <xf numFmtId="0" fontId="8" fillId="0" borderId="0" xfId="0" applyFont="1" applyFill="1" applyAlignment="1">
      <alignment vertical="center"/>
    </xf>
    <xf numFmtId="0" fontId="4" fillId="34" borderId="10" xfId="0" applyFont="1" applyFill="1" applyBorder="1" applyAlignment="1">
      <alignment horizontal="distributed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2" fillId="34" borderId="10" xfId="48" applyFont="1" applyFill="1" applyBorder="1" applyAlignment="1">
      <alignment horizontal="center" vertical="distributed" wrapText="1"/>
    </xf>
    <xf numFmtId="38" fontId="2" fillId="34" borderId="10" xfId="48" applyFont="1" applyFill="1" applyBorder="1" applyAlignment="1">
      <alignment horizontal="center" vertical="distributed"/>
    </xf>
    <xf numFmtId="38" fontId="10" fillId="0" borderId="10" xfId="48" applyFont="1" applyBorder="1" applyAlignment="1">
      <alignment horizontal="right" vertical="distributed"/>
    </xf>
    <xf numFmtId="178" fontId="10" fillId="0" borderId="10" xfId="48" applyNumberFormat="1" applyFont="1" applyBorder="1" applyAlignment="1">
      <alignment horizontal="right" vertical="distributed"/>
    </xf>
    <xf numFmtId="38" fontId="10" fillId="35" borderId="10" xfId="48" applyFont="1" applyFill="1" applyBorder="1" applyAlignment="1">
      <alignment horizontal="right" vertical="distributed"/>
    </xf>
    <xf numFmtId="38" fontId="9" fillId="0" borderId="0" xfId="48" applyFont="1" applyAlignment="1">
      <alignment vertical="center"/>
    </xf>
    <xf numFmtId="38" fontId="2" fillId="34" borderId="22" xfId="48" applyFont="1" applyFill="1" applyBorder="1" applyAlignment="1">
      <alignment horizontal="center" vertical="distributed"/>
    </xf>
    <xf numFmtId="38" fontId="2" fillId="34" borderId="23" xfId="48" applyFont="1" applyFill="1" applyBorder="1" applyAlignment="1">
      <alignment horizontal="center" vertical="distributed"/>
    </xf>
    <xf numFmtId="178" fontId="2" fillId="0" borderId="10" xfId="48" applyNumberFormat="1" applyFont="1" applyBorder="1" applyAlignment="1">
      <alignment horizontal="right" vertical="distributed"/>
    </xf>
    <xf numFmtId="38" fontId="10" fillId="36" borderId="10" xfId="48" applyFont="1" applyFill="1" applyBorder="1" applyAlignment="1">
      <alignment horizontal="right" vertical="distributed"/>
    </xf>
    <xf numFmtId="178" fontId="10" fillId="36" borderId="10" xfId="48" applyNumberFormat="1" applyFont="1" applyFill="1" applyBorder="1" applyAlignment="1">
      <alignment horizontal="right" vertical="distributed"/>
    </xf>
    <xf numFmtId="38" fontId="2" fillId="0" borderId="0" xfId="0" applyNumberFormat="1" applyFont="1" applyFill="1" applyAlignment="1">
      <alignment vertical="center"/>
    </xf>
    <xf numFmtId="38" fontId="48" fillId="0" borderId="10" xfId="48" applyFont="1" applyFill="1" applyBorder="1" applyAlignment="1">
      <alignment horizontal="right" vertical="distributed"/>
    </xf>
    <xf numFmtId="38" fontId="49" fillId="0" borderId="21" xfId="48" applyFont="1" applyFill="1" applyBorder="1" applyAlignment="1">
      <alignment horizontal="right" vertical="distributed"/>
    </xf>
    <xf numFmtId="38" fontId="4" fillId="12" borderId="0" xfId="0" applyNumberFormat="1" applyFont="1" applyFill="1" applyAlignment="1">
      <alignment vertical="center"/>
    </xf>
    <xf numFmtId="38" fontId="4" fillId="37" borderId="0" xfId="0" applyNumberFormat="1" applyFont="1" applyFill="1" applyAlignment="1">
      <alignment vertical="center"/>
    </xf>
    <xf numFmtId="0" fontId="4" fillId="18" borderId="0" xfId="0" applyFont="1" applyFill="1" applyAlignment="1">
      <alignment vertical="center"/>
    </xf>
    <xf numFmtId="0" fontId="4" fillId="38" borderId="0" xfId="0" applyFont="1" applyFill="1" applyAlignment="1">
      <alignment vertical="center"/>
    </xf>
    <xf numFmtId="0" fontId="4" fillId="39" borderId="0" xfId="0" applyFont="1" applyFill="1" applyAlignment="1">
      <alignment vertical="center"/>
    </xf>
    <xf numFmtId="0" fontId="2" fillId="0" borderId="17" xfId="0" applyFont="1" applyFill="1" applyBorder="1" applyAlignment="1">
      <alignment horizontal="distributed" vertical="distributed"/>
    </xf>
    <xf numFmtId="0" fontId="2" fillId="0" borderId="18" xfId="0" applyFont="1" applyFill="1" applyBorder="1" applyAlignment="1">
      <alignment horizontal="distributed" vertical="distributed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/>
    </xf>
    <xf numFmtId="38" fontId="2" fillId="34" borderId="25" xfId="48" applyFont="1" applyFill="1" applyBorder="1" applyAlignment="1">
      <alignment horizontal="left" vertical="distributed" wrapText="1"/>
    </xf>
    <xf numFmtId="38" fontId="2" fillId="34" borderId="25" xfId="48" applyFont="1" applyFill="1" applyBorder="1" applyAlignment="1">
      <alignment horizontal="left" vertical="distributed"/>
    </xf>
    <xf numFmtId="0" fontId="2" fillId="0" borderId="10" xfId="0" applyFont="1" applyFill="1" applyBorder="1" applyAlignment="1">
      <alignment horizontal="distributed" vertical="distributed"/>
    </xf>
    <xf numFmtId="0" fontId="2" fillId="0" borderId="10" xfId="0" applyFont="1" applyFill="1" applyBorder="1" applyAlignment="1">
      <alignment horizontal="center" vertical="distributed"/>
    </xf>
    <xf numFmtId="0" fontId="2" fillId="36" borderId="10" xfId="0" applyFont="1" applyFill="1" applyBorder="1" applyAlignment="1">
      <alignment horizontal="distributed" vertical="distributed"/>
    </xf>
    <xf numFmtId="0" fontId="2" fillId="0" borderId="10" xfId="0" applyFont="1" applyFill="1" applyBorder="1" applyAlignment="1">
      <alignment horizontal="distributed" vertical="center" textRotation="255"/>
    </xf>
    <xf numFmtId="0" fontId="2" fillId="0" borderId="17" xfId="0" applyFont="1" applyFill="1" applyBorder="1" applyAlignment="1">
      <alignment horizontal="center" vertical="distributed"/>
    </xf>
    <xf numFmtId="0" fontId="2" fillId="0" borderId="18" xfId="0" applyFont="1" applyFill="1" applyBorder="1" applyAlignment="1">
      <alignment horizontal="center" vertical="distributed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38" fontId="2" fillId="0" borderId="17" xfId="48" applyFont="1" applyBorder="1" applyAlignment="1">
      <alignment horizontal="distributed" vertical="distributed"/>
    </xf>
    <xf numFmtId="38" fontId="2" fillId="0" borderId="28" xfId="48" applyFont="1" applyBorder="1" applyAlignment="1">
      <alignment horizontal="distributed" vertical="distributed"/>
    </xf>
    <xf numFmtId="38" fontId="2" fillId="0" borderId="18" xfId="48" applyFont="1" applyBorder="1" applyAlignment="1">
      <alignment horizontal="distributed" vertical="distributed"/>
    </xf>
    <xf numFmtId="38" fontId="2" fillId="34" borderId="17" xfId="48" applyFont="1" applyFill="1" applyBorder="1" applyAlignment="1">
      <alignment horizontal="center" vertical="distributed"/>
    </xf>
    <xf numFmtId="38" fontId="2" fillId="34" borderId="28" xfId="48" applyFont="1" applyFill="1" applyBorder="1" applyAlignment="1">
      <alignment horizontal="center" vertical="distributed"/>
    </xf>
    <xf numFmtId="38" fontId="9" fillId="0" borderId="0" xfId="48" applyFont="1" applyAlignment="1" quotePrefix="1">
      <alignment horizontal="center" vertical="center"/>
    </xf>
    <xf numFmtId="38" fontId="2" fillId="34" borderId="18" xfId="48" applyFont="1" applyFill="1" applyBorder="1" applyAlignment="1">
      <alignment horizontal="center" vertical="distributed"/>
    </xf>
    <xf numFmtId="38" fontId="2" fillId="34" borderId="26" xfId="48" applyFont="1" applyFill="1" applyBorder="1" applyAlignment="1">
      <alignment horizontal="center" vertical="center" wrapText="1"/>
    </xf>
    <xf numFmtId="38" fontId="2" fillId="34" borderId="21" xfId="48" applyFont="1" applyFill="1" applyBorder="1" applyAlignment="1">
      <alignment horizontal="center" vertical="center" wrapText="1"/>
    </xf>
    <xf numFmtId="38" fontId="5" fillId="34" borderId="29" xfId="48" applyFont="1" applyFill="1" applyBorder="1" applyAlignment="1">
      <alignment horizontal="center" vertical="center"/>
    </xf>
    <xf numFmtId="38" fontId="5" fillId="34" borderId="30" xfId="48" applyFont="1" applyFill="1" applyBorder="1" applyAlignment="1">
      <alignment horizontal="center" vertical="center"/>
    </xf>
    <xf numFmtId="38" fontId="5" fillId="34" borderId="31" xfId="48" applyFont="1" applyFill="1" applyBorder="1" applyAlignment="1">
      <alignment horizontal="center" vertical="center"/>
    </xf>
    <xf numFmtId="38" fontId="5" fillId="34" borderId="32" xfId="48" applyFont="1" applyFill="1" applyBorder="1" applyAlignment="1">
      <alignment horizontal="center" vertical="center"/>
    </xf>
    <xf numFmtId="38" fontId="5" fillId="34" borderId="33" xfId="48" applyFont="1" applyFill="1" applyBorder="1" applyAlignment="1">
      <alignment horizontal="center" vertical="center"/>
    </xf>
    <xf numFmtId="38" fontId="5" fillId="34" borderId="34" xfId="48" applyFont="1" applyFill="1" applyBorder="1" applyAlignment="1">
      <alignment horizontal="center" vertical="center"/>
    </xf>
    <xf numFmtId="38" fontId="2" fillId="34" borderId="24" xfId="48" applyFont="1" applyFill="1" applyBorder="1" applyAlignment="1">
      <alignment horizontal="center" vertical="center" wrapText="1"/>
    </xf>
    <xf numFmtId="38" fontId="2" fillId="34" borderId="19" xfId="48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left" vertical="center" wrapText="1"/>
    </xf>
    <xf numFmtId="0" fontId="4" fillId="34" borderId="25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textRotation="255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3</xdr:row>
      <xdr:rowOff>66675</xdr:rowOff>
    </xdr:from>
    <xdr:to>
      <xdr:col>18</xdr:col>
      <xdr:colOff>361950</xdr:colOff>
      <xdr:row>4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22612350" y="981075"/>
          <a:ext cx="14192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別紙１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43"/>
  <sheetViews>
    <sheetView showGridLines="0" tabSelected="1" view="pageBreakPreview" zoomScale="70" zoomScaleNormal="75" zoomScaleSheetLayoutView="70" zoomScalePageLayoutView="60" workbookViewId="0" topLeftCell="A1">
      <selection activeCell="E12" sqref="E12:E13"/>
    </sheetView>
  </sheetViews>
  <sheetFormatPr defaultColWidth="8.796875" defaultRowHeight="15"/>
  <cols>
    <col min="1" max="2" width="3.5" style="2" customWidth="1"/>
    <col min="3" max="3" width="22.69921875" style="2" bestFit="1" customWidth="1"/>
    <col min="4" max="6" width="15" style="2" customWidth="1"/>
    <col min="7" max="9" width="16.59765625" style="2" customWidth="1"/>
    <col min="10" max="10" width="13.3984375" style="2" customWidth="1"/>
    <col min="11" max="13" width="15.69921875" style="2" customWidth="1"/>
    <col min="14" max="14" width="13.3984375" style="2" customWidth="1"/>
    <col min="15" max="15" width="15" style="2" customWidth="1"/>
    <col min="16" max="16" width="12.09765625" style="2" customWidth="1"/>
    <col min="17" max="18" width="11.5" style="2" customWidth="1"/>
    <col min="19" max="19" width="5" style="2" customWidth="1"/>
    <col min="20" max="21" width="11.5" style="2" customWidth="1"/>
    <col min="22" max="16384" width="9" style="2" customWidth="1"/>
  </cols>
  <sheetData>
    <row r="1" spans="1:21" ht="45" customHeight="1">
      <c r="A1" s="91" t="s">
        <v>145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56"/>
      <c r="U1" s="56"/>
    </row>
    <row r="2" spans="1:3" ht="27" customHeight="1" hidden="1">
      <c r="A2" s="42" t="s">
        <v>97</v>
      </c>
      <c r="B2" s="4"/>
      <c r="C2" s="3"/>
    </row>
    <row r="3" spans="1:3" ht="27" customHeight="1">
      <c r="A3" s="4"/>
      <c r="B3" s="4"/>
      <c r="C3" s="3"/>
    </row>
    <row r="4" spans="1:8" ht="17.25" customHeight="1">
      <c r="A4" s="95"/>
      <c r="B4" s="96"/>
      <c r="C4" s="97"/>
      <c r="D4" s="101" t="s">
        <v>152</v>
      </c>
      <c r="E4" s="57"/>
      <c r="F4" s="58"/>
      <c r="G4" s="93" t="s">
        <v>153</v>
      </c>
      <c r="H4" s="93" t="s">
        <v>111</v>
      </c>
    </row>
    <row r="5" spans="1:8" ht="42.75">
      <c r="A5" s="98"/>
      <c r="B5" s="99"/>
      <c r="C5" s="100"/>
      <c r="D5" s="102"/>
      <c r="E5" s="51" t="s">
        <v>3</v>
      </c>
      <c r="F5" s="51" t="s">
        <v>5</v>
      </c>
      <c r="G5" s="94"/>
      <c r="H5" s="94"/>
    </row>
    <row r="6" spans="1:8" ht="30" customHeight="1">
      <c r="A6" s="86" t="s">
        <v>0</v>
      </c>
      <c r="B6" s="87"/>
      <c r="C6" s="88"/>
      <c r="D6" s="53">
        <f>'内訳（納税義務者）○'!C48</f>
        <v>403229</v>
      </c>
      <c r="E6" s="53">
        <f>'内訳（納税義務者）○'!D48</f>
        <v>97648</v>
      </c>
      <c r="F6" s="53">
        <f>'内訳（納税義務者）○'!E48</f>
        <v>305581</v>
      </c>
      <c r="G6" s="64">
        <v>401443</v>
      </c>
      <c r="H6" s="59">
        <f>(D6-G6)/G6</f>
        <v>0.004448950411390908</v>
      </c>
    </row>
    <row r="7" spans="1:6" ht="34.5" customHeight="1">
      <c r="A7" s="3"/>
      <c r="B7" s="3"/>
      <c r="C7" s="3"/>
      <c r="D7" s="1"/>
      <c r="E7" s="1"/>
      <c r="F7" s="1"/>
    </row>
    <row r="8" spans="1:18" ht="15.75" customHeight="1">
      <c r="A8" s="75" t="s">
        <v>7</v>
      </c>
      <c r="B8" s="75"/>
      <c r="C8" s="76"/>
      <c r="D8" s="89" t="s">
        <v>34</v>
      </c>
      <c r="E8" s="90"/>
      <c r="F8" s="90"/>
      <c r="G8" s="89" t="s">
        <v>35</v>
      </c>
      <c r="H8" s="90"/>
      <c r="I8" s="90"/>
      <c r="J8" s="90"/>
      <c r="K8" s="89" t="s">
        <v>100</v>
      </c>
      <c r="L8" s="90"/>
      <c r="M8" s="90"/>
      <c r="N8" s="92"/>
      <c r="O8" s="89" t="s">
        <v>36</v>
      </c>
      <c r="P8" s="90"/>
      <c r="Q8" s="90"/>
      <c r="R8" s="52" t="s">
        <v>6</v>
      </c>
    </row>
    <row r="9" spans="1:18" ht="45" customHeight="1">
      <c r="A9" s="76"/>
      <c r="B9" s="76"/>
      <c r="C9" s="76"/>
      <c r="D9" s="51" t="s">
        <v>1</v>
      </c>
      <c r="E9" s="51" t="s">
        <v>2</v>
      </c>
      <c r="F9" s="51" t="s">
        <v>104</v>
      </c>
      <c r="G9" s="51" t="s">
        <v>148</v>
      </c>
      <c r="H9" s="51" t="s">
        <v>147</v>
      </c>
      <c r="I9" s="51" t="s">
        <v>146</v>
      </c>
      <c r="J9" s="51" t="s">
        <v>105</v>
      </c>
      <c r="K9" s="51" t="s">
        <v>150</v>
      </c>
      <c r="L9" s="51" t="s">
        <v>151</v>
      </c>
      <c r="M9" s="51" t="s">
        <v>149</v>
      </c>
      <c r="N9" s="51" t="s">
        <v>106</v>
      </c>
      <c r="O9" s="51" t="s">
        <v>107</v>
      </c>
      <c r="P9" s="51" t="s">
        <v>108</v>
      </c>
      <c r="Q9" s="51" t="s">
        <v>109</v>
      </c>
      <c r="R9" s="51" t="s">
        <v>110</v>
      </c>
    </row>
    <row r="10" spans="1:18" ht="30" customHeight="1">
      <c r="A10" s="72" t="s">
        <v>28</v>
      </c>
      <c r="B10" s="77" t="s">
        <v>8</v>
      </c>
      <c r="C10" s="77"/>
      <c r="D10" s="53">
        <f>'内訳（地積等１）○'!C48</f>
        <v>547830</v>
      </c>
      <c r="E10" s="53">
        <f>'内訳（地積等１）○'!D48</f>
        <v>12226763</v>
      </c>
      <c r="F10" s="53">
        <f>'内訳（地積等１）○'!E48</f>
        <v>9628257</v>
      </c>
      <c r="G10" s="53">
        <f>'内訳（地積等１）○'!F48</f>
        <v>466831</v>
      </c>
      <c r="H10" s="53">
        <f>'内訳（地積等１）○'!G48</f>
        <v>369706</v>
      </c>
      <c r="I10" s="63">
        <v>469229</v>
      </c>
      <c r="J10" s="54">
        <f>(G10-I10)/I10</f>
        <v>-0.005110511072418797</v>
      </c>
      <c r="K10" s="53">
        <f>'内訳（地積等１）○'!H48</f>
        <v>466705</v>
      </c>
      <c r="L10" s="53">
        <f>'内訳（地積等１）○'!I48</f>
        <v>369583</v>
      </c>
      <c r="M10" s="63">
        <v>469042</v>
      </c>
      <c r="N10" s="54">
        <f>(K10-M10)/M10</f>
        <v>-0.004982496237010758</v>
      </c>
      <c r="O10" s="53">
        <f>'内訳（地積等１）○'!J48</f>
        <v>1595</v>
      </c>
      <c r="P10" s="53">
        <f>'内訳（地積等１）○'!K48</f>
        <v>14413</v>
      </c>
      <c r="Q10" s="53">
        <f>'内訳（地積等１）○'!L48</f>
        <v>10143</v>
      </c>
      <c r="R10" s="53">
        <f aca="true" t="shared" si="0" ref="R10:R30">IF(G10&gt;0,ROUND(G10/E10*1000,1),0)</f>
        <v>38.2</v>
      </c>
    </row>
    <row r="11" spans="1:18" ht="30" customHeight="1">
      <c r="A11" s="73"/>
      <c r="B11" s="70" t="s">
        <v>143</v>
      </c>
      <c r="C11" s="71"/>
      <c r="D11" s="53">
        <f>'内訳（地積等１）○'!P48</f>
        <v>0</v>
      </c>
      <c r="E11" s="53">
        <f>'内訳（地積等１）○'!Q48</f>
        <v>0</v>
      </c>
      <c r="F11" s="53">
        <f>'内訳（地積等１）○'!R48</f>
        <v>0</v>
      </c>
      <c r="G11" s="53">
        <f>'内訳（地積等１）○'!S48</f>
        <v>0</v>
      </c>
      <c r="H11" s="53">
        <f>'内訳（地積等１）○'!T48</f>
        <v>0</v>
      </c>
      <c r="I11" s="63">
        <v>0</v>
      </c>
      <c r="J11" s="54">
        <v>0</v>
      </c>
      <c r="K11" s="53">
        <f>'内訳（地積等１）○'!U48</f>
        <v>0</v>
      </c>
      <c r="L11" s="53">
        <f>'内訳（地積等１）○'!V48</f>
        <v>0</v>
      </c>
      <c r="M11" s="63">
        <v>0</v>
      </c>
      <c r="N11" s="54">
        <v>0</v>
      </c>
      <c r="O11" s="53">
        <f>'内訳（地積等１）○'!W48</f>
        <v>0</v>
      </c>
      <c r="P11" s="53">
        <f>'内訳（地積等１）○'!X48</f>
        <v>0</v>
      </c>
      <c r="Q11" s="53">
        <f>'内訳（地積等１）○'!Y48</f>
        <v>0</v>
      </c>
      <c r="R11" s="53">
        <f>IF(G11&gt;0,ROUND(G11/E11*1000,1),0)</f>
        <v>0</v>
      </c>
    </row>
    <row r="12" spans="1:18" ht="30" customHeight="1">
      <c r="A12" s="74"/>
      <c r="B12" s="77" t="s">
        <v>9</v>
      </c>
      <c r="C12" s="77"/>
      <c r="D12" s="53">
        <f>'内訳（地積等１）○'!AC48</f>
        <v>6334</v>
      </c>
      <c r="E12" s="53">
        <f>'内訳（地積等１）○'!AD48</f>
        <v>228555</v>
      </c>
      <c r="F12" s="53">
        <f>'内訳（地積等１）○'!AE48</f>
        <v>227432</v>
      </c>
      <c r="G12" s="53">
        <f>'内訳（地積等１）○'!AF48</f>
        <v>1028931</v>
      </c>
      <c r="H12" s="53">
        <f>'内訳（地積等１）○'!AG48</f>
        <v>1024144</v>
      </c>
      <c r="I12" s="63">
        <v>1041645</v>
      </c>
      <c r="J12" s="54">
        <f>(G12-I12)/I12</f>
        <v>-0.012205693878432672</v>
      </c>
      <c r="K12" s="53">
        <f>'内訳（地積等１）○'!AH48</f>
        <v>352144</v>
      </c>
      <c r="L12" s="53">
        <f>'内訳（地積等１）○'!AI48</f>
        <v>350549</v>
      </c>
      <c r="M12" s="63">
        <v>350863</v>
      </c>
      <c r="N12" s="54">
        <f>(K12-M12)/M12</f>
        <v>0.0036509976828562715</v>
      </c>
      <c r="O12" s="53">
        <f>'内訳（地積等１）○'!AJ48</f>
        <v>37</v>
      </c>
      <c r="P12" s="53">
        <f>'内訳（地積等１）○'!AK48</f>
        <v>510</v>
      </c>
      <c r="Q12" s="53">
        <f>'内訳（地積等１）○'!AL48</f>
        <v>500</v>
      </c>
      <c r="R12" s="53">
        <f>IF(G12&gt;0,ROUND(G12/E12*1000,1),0)</f>
        <v>4501.9</v>
      </c>
    </row>
    <row r="13" spans="1:18" ht="30" customHeight="1">
      <c r="A13" s="72" t="s">
        <v>29</v>
      </c>
      <c r="B13" s="77" t="s">
        <v>10</v>
      </c>
      <c r="C13" s="77"/>
      <c r="D13" s="53">
        <f>'内訳（地積等１）○'!AP48</f>
        <v>19392973</v>
      </c>
      <c r="E13" s="53">
        <f>'内訳（地積等１）○'!AQ48</f>
        <v>438157980</v>
      </c>
      <c r="F13" s="53">
        <f>'内訳（地積等１）○'!AR48</f>
        <v>353113858</v>
      </c>
      <c r="G13" s="53">
        <f>'内訳（地積等１）○'!AS48</f>
        <v>15942734</v>
      </c>
      <c r="H13" s="53">
        <f>'内訳（地積等１）○'!AT48</f>
        <v>12850589</v>
      </c>
      <c r="I13" s="63">
        <v>15989559</v>
      </c>
      <c r="J13" s="54">
        <f>(G13-I13)/I13</f>
        <v>-0.002928473511996172</v>
      </c>
      <c r="K13" s="53">
        <f>'内訳（地積等１）○'!AU48</f>
        <v>15924939</v>
      </c>
      <c r="L13" s="53">
        <f>'内訳（地積等１）○'!AV48</f>
        <v>12833819</v>
      </c>
      <c r="M13" s="63">
        <v>15968274</v>
      </c>
      <c r="N13" s="54">
        <f>(K13-M13)/M13</f>
        <v>-0.0027138186631817567</v>
      </c>
      <c r="O13" s="53">
        <f>'内訳（地積等１）○'!AW48</f>
        <v>30656</v>
      </c>
      <c r="P13" s="53">
        <f>'内訳（地積等１）○'!AX48</f>
        <v>372215</v>
      </c>
      <c r="Q13" s="53">
        <f>'内訳（地積等１）○'!AY48</f>
        <v>257225</v>
      </c>
      <c r="R13" s="53">
        <f>IF(G13&gt;0,ROUND(G13/E13*1000,1),0)</f>
        <v>36.4</v>
      </c>
    </row>
    <row r="14" spans="1:18" ht="30" customHeight="1">
      <c r="A14" s="73"/>
      <c r="B14" s="70" t="s">
        <v>144</v>
      </c>
      <c r="C14" s="71"/>
      <c r="D14" s="53">
        <f>'内訳（地積等１）○'!BC48</f>
        <v>0</v>
      </c>
      <c r="E14" s="53">
        <f>'内訳（地積等１）○'!BD48</f>
        <v>2588</v>
      </c>
      <c r="F14" s="53">
        <f>'内訳（地積等１）○'!BE48</f>
        <v>0</v>
      </c>
      <c r="G14" s="53">
        <f>'内訳（地積等１）○'!BF48</f>
        <v>221</v>
      </c>
      <c r="H14" s="53">
        <f>'内訳（地積等１）○'!BG48</f>
        <v>0</v>
      </c>
      <c r="I14" s="63">
        <v>450</v>
      </c>
      <c r="J14" s="54">
        <f>(G14-I14)/I14</f>
        <v>-0.5088888888888888</v>
      </c>
      <c r="K14" s="53">
        <f>'内訳（地積等１）○'!BH48</f>
        <v>221</v>
      </c>
      <c r="L14" s="53">
        <f>'内訳（地積等１）○'!BI48</f>
        <v>0</v>
      </c>
      <c r="M14" s="63">
        <v>450</v>
      </c>
      <c r="N14" s="54">
        <f>(K14-M14)/M14</f>
        <v>-0.5088888888888888</v>
      </c>
      <c r="O14" s="53">
        <f>'内訳（地積等１）○'!BJ48</f>
        <v>0</v>
      </c>
      <c r="P14" s="53">
        <f>'内訳（地積等１）○'!BK48</f>
        <v>2</v>
      </c>
      <c r="Q14" s="53">
        <f>'内訳（地積等１）○'!BL48</f>
        <v>0</v>
      </c>
      <c r="R14" s="53">
        <f>IF(G14&gt;0,ROUND(G14/E14*1000,1),0)</f>
        <v>85.4</v>
      </c>
    </row>
    <row r="15" spans="1:18" ht="30" customHeight="1">
      <c r="A15" s="74"/>
      <c r="B15" s="77" t="s">
        <v>11</v>
      </c>
      <c r="C15" s="77"/>
      <c r="D15" s="53">
        <f>'内訳（地積等１）○'!BP48</f>
        <v>173048</v>
      </c>
      <c r="E15" s="53">
        <f>'内訳（地積等１）○'!BQ48</f>
        <v>3431004</v>
      </c>
      <c r="F15" s="53">
        <f>'内訳（地積等１）○'!BR48</f>
        <v>3302919</v>
      </c>
      <c r="G15" s="53">
        <f>'内訳（地積等１）○'!BS48</f>
        <v>33911998</v>
      </c>
      <c r="H15" s="53">
        <f>'内訳（地積等１）○'!BT48</f>
        <v>33387326</v>
      </c>
      <c r="I15" s="63">
        <v>35472898</v>
      </c>
      <c r="J15" s="54">
        <f aca="true" t="shared" si="1" ref="J15:J33">(G15-I15)/I15</f>
        <v>-0.04400260728627246</v>
      </c>
      <c r="K15" s="53">
        <f>'内訳（地積等１）○'!BU48</f>
        <v>10031581</v>
      </c>
      <c r="L15" s="53">
        <f>'内訳（地積等１）○'!BV48</f>
        <v>9963120</v>
      </c>
      <c r="M15" s="63">
        <v>10078700</v>
      </c>
      <c r="N15" s="54">
        <f aca="true" t="shared" si="2" ref="N15:N35">(K15-M15)/M15</f>
        <v>-0.004675106908629089</v>
      </c>
      <c r="O15" s="53">
        <f>'内訳（地積等１）○'!BW48</f>
        <v>611</v>
      </c>
      <c r="P15" s="53">
        <f>'内訳（地積等１）○'!BX48</f>
        <v>8534</v>
      </c>
      <c r="Q15" s="53">
        <f>'内訳（地積等１）○'!BY48</f>
        <v>7845</v>
      </c>
      <c r="R15" s="53">
        <f>IF(G15&gt;0,ROUND(G15/E15*1000,1),0)</f>
        <v>9884</v>
      </c>
    </row>
    <row r="16" spans="1:18" ht="30" customHeight="1">
      <c r="A16" s="72" t="s">
        <v>30</v>
      </c>
      <c r="B16" s="77" t="s">
        <v>12</v>
      </c>
      <c r="C16" s="77"/>
      <c r="D16" s="55"/>
      <c r="E16" s="53">
        <f>'内訳（地積等１）○'!CD48</f>
        <v>70535667</v>
      </c>
      <c r="F16" s="53">
        <f>'内訳（地積等１）○'!CE48</f>
        <v>68849806</v>
      </c>
      <c r="G16" s="53">
        <f>'内訳（地積等１）○'!CF48</f>
        <v>2679605573</v>
      </c>
      <c r="H16" s="53">
        <f>'内訳（地積等１）○'!CG48</f>
        <v>2671054658</v>
      </c>
      <c r="I16" s="63">
        <v>2658736986</v>
      </c>
      <c r="J16" s="54">
        <f t="shared" si="1"/>
        <v>0.007849060328226088</v>
      </c>
      <c r="K16" s="53">
        <f>'内訳（地積等１）○'!CH48</f>
        <v>441523931</v>
      </c>
      <c r="L16" s="53">
        <f>'内訳（地積等１）○'!CI48</f>
        <v>440106793</v>
      </c>
      <c r="M16" s="63">
        <v>433677560</v>
      </c>
      <c r="N16" s="54">
        <f t="shared" si="2"/>
        <v>0.018092637765255826</v>
      </c>
      <c r="O16" s="55"/>
      <c r="P16" s="53">
        <f>'内訳（地積等１）○'!CK48</f>
        <v>367674</v>
      </c>
      <c r="Q16" s="53">
        <f>'内訳（地積等１）○'!CL48</f>
        <v>353725</v>
      </c>
      <c r="R16" s="53">
        <f t="shared" si="0"/>
        <v>37989.4</v>
      </c>
    </row>
    <row r="17" spans="1:18" ht="30" customHeight="1">
      <c r="A17" s="73"/>
      <c r="B17" s="77" t="s">
        <v>13</v>
      </c>
      <c r="C17" s="77"/>
      <c r="D17" s="55"/>
      <c r="E17" s="53">
        <f>'内訳（地積等１）○'!CQ48</f>
        <v>32688821</v>
      </c>
      <c r="F17" s="53">
        <f>'内訳（地積等１）○'!CR48</f>
        <v>32194172</v>
      </c>
      <c r="G17" s="53">
        <f>'内訳（地積等１）○'!CS48</f>
        <v>689717664</v>
      </c>
      <c r="H17" s="53">
        <f>'内訳（地積等１）○'!CT48</f>
        <v>688411132</v>
      </c>
      <c r="I17" s="63">
        <v>694477163</v>
      </c>
      <c r="J17" s="54">
        <f t="shared" si="1"/>
        <v>-0.006853355666066733</v>
      </c>
      <c r="K17" s="53">
        <f>'内訳（地積等１）○'!CU48</f>
        <v>228057921</v>
      </c>
      <c r="L17" s="53">
        <f>'内訳（地積等１）○'!CV48</f>
        <v>227625318</v>
      </c>
      <c r="M17" s="63">
        <v>227834175</v>
      </c>
      <c r="N17" s="54">
        <f t="shared" si="2"/>
        <v>0.00098205635743628</v>
      </c>
      <c r="O17" s="55"/>
      <c r="P17" s="53">
        <f>'内訳（地積等１）○'!CX48</f>
        <v>201314</v>
      </c>
      <c r="Q17" s="53">
        <f>'内訳（地積等１）○'!CY48</f>
        <v>194956</v>
      </c>
      <c r="R17" s="53">
        <f t="shared" si="0"/>
        <v>21099.5</v>
      </c>
    </row>
    <row r="18" spans="1:18" ht="30" customHeight="1">
      <c r="A18" s="73"/>
      <c r="B18" s="77" t="s">
        <v>14</v>
      </c>
      <c r="C18" s="77"/>
      <c r="D18" s="55"/>
      <c r="E18" s="53">
        <f>'内訳（地積等１）○'!DD48</f>
        <v>42852932</v>
      </c>
      <c r="F18" s="53">
        <f>'内訳（地積等１）○'!DE48</f>
        <v>42757921</v>
      </c>
      <c r="G18" s="53">
        <f>'内訳（地積等１）○'!DF48</f>
        <v>1398511225</v>
      </c>
      <c r="H18" s="53">
        <f>'内訳（地積等１）○'!DG48</f>
        <v>1398295715</v>
      </c>
      <c r="I18" s="63">
        <v>1381923286</v>
      </c>
      <c r="J18" s="54">
        <f t="shared" si="1"/>
        <v>0.01200351652515681</v>
      </c>
      <c r="K18" s="53">
        <f>'内訳（地積等１）○'!DH48</f>
        <v>858484781</v>
      </c>
      <c r="L18" s="53">
        <f>'内訳（地積等１）○'!DI48</f>
        <v>858351030</v>
      </c>
      <c r="M18" s="63">
        <v>844717860</v>
      </c>
      <c r="N18" s="54">
        <f t="shared" si="2"/>
        <v>0.016297655882403148</v>
      </c>
      <c r="O18" s="55"/>
      <c r="P18" s="53">
        <f>'内訳（地積等１）○'!DK48</f>
        <v>85087</v>
      </c>
      <c r="Q18" s="53">
        <f>'内訳（地積等１）○'!DL48</f>
        <v>84019</v>
      </c>
      <c r="R18" s="53">
        <f t="shared" si="0"/>
        <v>32635.1</v>
      </c>
    </row>
    <row r="19" spans="1:18" ht="30" customHeight="1">
      <c r="A19" s="74"/>
      <c r="B19" s="78" t="s">
        <v>15</v>
      </c>
      <c r="C19" s="78"/>
      <c r="D19" s="53">
        <f>'内訳（地積等１）○'!DP48</f>
        <v>17119487</v>
      </c>
      <c r="E19" s="53">
        <f>'内訳（地積等１）○'!DQ48</f>
        <v>146077420</v>
      </c>
      <c r="F19" s="53">
        <f>'内訳（地積等１）○'!DR48</f>
        <v>143801899</v>
      </c>
      <c r="G19" s="53">
        <f>'内訳（地積等１）○'!DS48</f>
        <v>4767834462</v>
      </c>
      <c r="H19" s="53">
        <f>'内訳（地積等１）○'!DT48</f>
        <v>4757761505</v>
      </c>
      <c r="I19" s="63">
        <v>4735137435</v>
      </c>
      <c r="J19" s="54">
        <f t="shared" si="1"/>
        <v>0.006905190704353865</v>
      </c>
      <c r="K19" s="53">
        <f>'内訳（地積等１）○'!DU48</f>
        <v>1528066633</v>
      </c>
      <c r="L19" s="53">
        <f>'内訳（地積等１）○'!DV48</f>
        <v>1526083141</v>
      </c>
      <c r="M19" s="63">
        <v>1506229595</v>
      </c>
      <c r="N19" s="54">
        <f t="shared" si="2"/>
        <v>0.014497814989487044</v>
      </c>
      <c r="O19" s="53">
        <f>'内訳（地積等１）○'!DW48</f>
        <v>24432</v>
      </c>
      <c r="P19" s="53">
        <f>'内訳（地積等１）○'!DX48</f>
        <v>654075</v>
      </c>
      <c r="Q19" s="53">
        <f>'内訳（地積等１）○'!DY48</f>
        <v>632700</v>
      </c>
      <c r="R19" s="53">
        <f>IF(G19&gt;0,ROUND(G19/E19*1000,1),0)</f>
        <v>32639.1</v>
      </c>
    </row>
    <row r="20" spans="1:18" ht="30" customHeight="1">
      <c r="A20" s="77" t="s">
        <v>16</v>
      </c>
      <c r="B20" s="77"/>
      <c r="C20" s="77"/>
      <c r="D20" s="53">
        <f>'内訳（地積等１）○'!EC48</f>
        <v>0</v>
      </c>
      <c r="E20" s="53">
        <f>'内訳（地積等１）○'!ED48</f>
        <v>0</v>
      </c>
      <c r="F20" s="53">
        <f>'内訳（地積等１）○'!EE48</f>
        <v>0</v>
      </c>
      <c r="G20" s="53">
        <f>'内訳（地積等１）○'!EF48</f>
        <v>0</v>
      </c>
      <c r="H20" s="53">
        <f>'内訳（地積等１）○'!EG48</f>
        <v>0</v>
      </c>
      <c r="I20" s="63">
        <v>0</v>
      </c>
      <c r="J20" s="54">
        <v>0</v>
      </c>
      <c r="K20" s="53">
        <f>'内訳（地積等１）○'!EH48</f>
        <v>0</v>
      </c>
      <c r="L20" s="53">
        <f>'内訳（地積等１）○'!EI48</f>
        <v>0</v>
      </c>
      <c r="M20" s="63">
        <v>0</v>
      </c>
      <c r="N20" s="54">
        <v>0</v>
      </c>
      <c r="O20" s="53">
        <f>'内訳（地積等１）○'!EJ48</f>
        <v>0</v>
      </c>
      <c r="P20" s="53">
        <f>'内訳（地積等１）○'!EK48</f>
        <v>0</v>
      </c>
      <c r="Q20" s="53">
        <f>'内訳（地積等１）○'!EL48</f>
        <v>0</v>
      </c>
      <c r="R20" s="53">
        <f t="shared" si="0"/>
        <v>0</v>
      </c>
    </row>
    <row r="21" spans="1:18" ht="30" customHeight="1">
      <c r="A21" s="77" t="s">
        <v>17</v>
      </c>
      <c r="B21" s="77"/>
      <c r="C21" s="77"/>
      <c r="D21" s="53">
        <f>'内訳（地積等１）○'!EP48</f>
        <v>0</v>
      </c>
      <c r="E21" s="53">
        <f>'内訳（地積等１）○'!EQ48</f>
        <v>0</v>
      </c>
      <c r="F21" s="53">
        <f>'内訳（地積等１）○'!ER48</f>
        <v>0</v>
      </c>
      <c r="G21" s="53">
        <f>'内訳（地積等１）○'!ES48</f>
        <v>0</v>
      </c>
      <c r="H21" s="53">
        <f>'内訳（地積等１）○'!ET48</f>
        <v>0</v>
      </c>
      <c r="I21" s="63">
        <v>0</v>
      </c>
      <c r="J21" s="54">
        <v>0</v>
      </c>
      <c r="K21" s="53">
        <f>'内訳（地積等１）○'!EU48</f>
        <v>0</v>
      </c>
      <c r="L21" s="53">
        <f>'内訳（地積等１）○'!EV48</f>
        <v>0</v>
      </c>
      <c r="M21" s="63">
        <v>0</v>
      </c>
      <c r="N21" s="54">
        <v>0</v>
      </c>
      <c r="O21" s="53">
        <f>'内訳（地積等１）○'!EW48</f>
        <v>0</v>
      </c>
      <c r="P21" s="53">
        <f>'内訳（地積等１）○'!EX48</f>
        <v>0</v>
      </c>
      <c r="Q21" s="53">
        <f>'内訳（地積等１）○'!EY48</f>
        <v>0</v>
      </c>
      <c r="R21" s="53">
        <f t="shared" si="0"/>
        <v>0</v>
      </c>
    </row>
    <row r="22" spans="1:18" ht="30" customHeight="1">
      <c r="A22" s="77" t="s">
        <v>18</v>
      </c>
      <c r="B22" s="77"/>
      <c r="C22" s="77"/>
      <c r="D22" s="53">
        <f>'内訳（地積等１）○'!FC48</f>
        <v>3747518</v>
      </c>
      <c r="E22" s="53">
        <f>'内訳（地積等１）○'!FD48</f>
        <v>864877</v>
      </c>
      <c r="F22" s="53">
        <f>'内訳（地積等１）○'!FE48</f>
        <v>703226</v>
      </c>
      <c r="G22" s="53">
        <f>'内訳（地積等１）○'!FF48</f>
        <v>114155</v>
      </c>
      <c r="H22" s="53">
        <f>'内訳（地積等１）○'!FG48</f>
        <v>111924</v>
      </c>
      <c r="I22" s="63">
        <v>114499</v>
      </c>
      <c r="J22" s="54">
        <f t="shared" si="1"/>
        <v>-0.0030043930514676983</v>
      </c>
      <c r="K22" s="53">
        <f>'内訳（地積等１）○'!FH48</f>
        <v>76121</v>
      </c>
      <c r="L22" s="53">
        <f>'内訳（地積等１）○'!FI48</f>
        <v>73895</v>
      </c>
      <c r="M22" s="63">
        <v>75220</v>
      </c>
      <c r="N22" s="54">
        <f t="shared" si="2"/>
        <v>0.011978197287955331</v>
      </c>
      <c r="O22" s="53">
        <f>'内訳（地積等１）○'!FJ48</f>
        <v>2019</v>
      </c>
      <c r="P22" s="53">
        <f>'内訳（地積等１）○'!FK48</f>
        <v>698</v>
      </c>
      <c r="Q22" s="53">
        <f>'内訳（地積等１）○'!FL48</f>
        <v>472</v>
      </c>
      <c r="R22" s="53">
        <f t="shared" si="0"/>
        <v>132</v>
      </c>
    </row>
    <row r="23" spans="1:18" ht="30" customHeight="1">
      <c r="A23" s="72" t="s">
        <v>31</v>
      </c>
      <c r="B23" s="77" t="s">
        <v>19</v>
      </c>
      <c r="C23" s="77"/>
      <c r="D23" s="53">
        <f>'内訳（地積等１）○'!FP48</f>
        <v>556922593</v>
      </c>
      <c r="E23" s="53">
        <f>'内訳（地積等１）○'!FQ48</f>
        <v>76991046</v>
      </c>
      <c r="F23" s="53">
        <f>'内訳（地積等１）○'!FR48</f>
        <v>57221125</v>
      </c>
      <c r="G23" s="53">
        <f>'内訳（地積等１）○'!FS48</f>
        <v>657850</v>
      </c>
      <c r="H23" s="53">
        <f>'内訳（地積等１）○'!FT48</f>
        <v>509090</v>
      </c>
      <c r="I23" s="63">
        <v>661904</v>
      </c>
      <c r="J23" s="54">
        <f t="shared" si="1"/>
        <v>-0.006124755251516836</v>
      </c>
      <c r="K23" s="53">
        <f>'内訳（地積等１）○'!FU48</f>
        <v>657826</v>
      </c>
      <c r="L23" s="53">
        <f>'内訳（地積等１）○'!FV48</f>
        <v>509071</v>
      </c>
      <c r="M23" s="63">
        <v>661868</v>
      </c>
      <c r="N23" s="54">
        <f t="shared" si="2"/>
        <v>-0.006106957882840687</v>
      </c>
      <c r="O23" s="53">
        <f>'内訳（地積等１）○'!FW48</f>
        <v>5789</v>
      </c>
      <c r="P23" s="53">
        <f>'内訳（地積等１）○'!FX48</f>
        <v>19574</v>
      </c>
      <c r="Q23" s="53">
        <f>'内訳（地積等１）○'!FY48</f>
        <v>11448</v>
      </c>
      <c r="R23" s="53">
        <f t="shared" si="0"/>
        <v>8.5</v>
      </c>
    </row>
    <row r="24" spans="1:18" ht="30" customHeight="1">
      <c r="A24" s="74"/>
      <c r="B24" s="77" t="s">
        <v>20</v>
      </c>
      <c r="C24" s="77"/>
      <c r="D24" s="53">
        <f>'内訳（地積等１）○'!GC48</f>
        <v>12029</v>
      </c>
      <c r="E24" s="53">
        <f>'内訳（地積等１）○'!GD48</f>
        <v>55013</v>
      </c>
      <c r="F24" s="53">
        <f>'内訳（地積等１）○'!GE48</f>
        <v>39245</v>
      </c>
      <c r="G24" s="53">
        <f>'内訳（地積等１）○'!GF48</f>
        <v>163650</v>
      </c>
      <c r="H24" s="53">
        <f>'内訳（地積等１）○'!GG48</f>
        <v>162170</v>
      </c>
      <c r="I24" s="63">
        <v>174971</v>
      </c>
      <c r="J24" s="54">
        <f t="shared" si="1"/>
        <v>-0.06470215064210641</v>
      </c>
      <c r="K24" s="53">
        <f>'内訳（地積等１）○'!GH48</f>
        <v>100965</v>
      </c>
      <c r="L24" s="53">
        <f>'内訳（地積等１）○'!GI48</f>
        <v>100052</v>
      </c>
      <c r="M24" s="63">
        <v>105650</v>
      </c>
      <c r="N24" s="54">
        <f t="shared" si="2"/>
        <v>-0.044344533838144816</v>
      </c>
      <c r="O24" s="53">
        <f>'内訳（地積等１）○'!GJ48</f>
        <v>36</v>
      </c>
      <c r="P24" s="53">
        <f>'内訳（地積等１）○'!GK48</f>
        <v>101</v>
      </c>
      <c r="Q24" s="53">
        <f>'内訳（地積等１）○'!GL48</f>
        <v>59</v>
      </c>
      <c r="R24" s="53">
        <f t="shared" si="0"/>
        <v>2974.8</v>
      </c>
    </row>
    <row r="25" spans="1:18" ht="30" customHeight="1">
      <c r="A25" s="77" t="s">
        <v>21</v>
      </c>
      <c r="B25" s="77"/>
      <c r="C25" s="77"/>
      <c r="D25" s="53">
        <f>'内訳（地積等１）○'!GP48</f>
        <v>32794023</v>
      </c>
      <c r="E25" s="53">
        <f>'内訳（地積等１）○'!GQ48</f>
        <v>20100301</v>
      </c>
      <c r="F25" s="53">
        <f>'内訳（地積等１）○'!GR48</f>
        <v>17980838</v>
      </c>
      <c r="G25" s="53">
        <f>'内訳（地積等１）○'!GS48</f>
        <v>273502</v>
      </c>
      <c r="H25" s="53">
        <f>'内訳（地積等１）○'!GT48</f>
        <v>245774</v>
      </c>
      <c r="I25" s="63">
        <v>274107</v>
      </c>
      <c r="J25" s="54">
        <f t="shared" si="1"/>
        <v>-0.0022071672740936934</v>
      </c>
      <c r="K25" s="53">
        <f>'内訳（地積等１）○'!GU48</f>
        <v>273426</v>
      </c>
      <c r="L25" s="53">
        <f>'内訳（地積等１）○'!GV48</f>
        <v>245698</v>
      </c>
      <c r="M25" s="63">
        <v>273950</v>
      </c>
      <c r="N25" s="54">
        <f t="shared" si="2"/>
        <v>-0.0019127578025187077</v>
      </c>
      <c r="O25" s="53">
        <f>'内訳（地積等１）○'!GW48</f>
        <v>1229</v>
      </c>
      <c r="P25" s="53">
        <f>'内訳（地積等１）○'!GX48</f>
        <v>5415</v>
      </c>
      <c r="Q25" s="53">
        <f>'内訳（地積等１）○'!GY48</f>
        <v>4223</v>
      </c>
      <c r="R25" s="53">
        <f t="shared" si="0"/>
        <v>13.6</v>
      </c>
    </row>
    <row r="26" spans="1:18" ht="30" customHeight="1">
      <c r="A26" s="77" t="s">
        <v>22</v>
      </c>
      <c r="B26" s="77"/>
      <c r="C26" s="77"/>
      <c r="D26" s="53">
        <f>'内訳（地積等１）○'!HC48</f>
        <v>169431066</v>
      </c>
      <c r="E26" s="53">
        <f>'内訳（地積等１）○'!HD48</f>
        <v>200430276</v>
      </c>
      <c r="F26" s="53">
        <f>'内訳（地積等１）○'!HE48</f>
        <v>144659411</v>
      </c>
      <c r="G26" s="53">
        <f>'内訳（地積等１）○'!HF48</f>
        <v>8118812</v>
      </c>
      <c r="H26" s="53">
        <f>'内訳（地積等１）○'!HG48</f>
        <v>7392474</v>
      </c>
      <c r="I26" s="63">
        <v>8342516</v>
      </c>
      <c r="J26" s="54">
        <f t="shared" si="1"/>
        <v>-0.026814932090031354</v>
      </c>
      <c r="K26" s="53">
        <f>'内訳（地積等１）○'!HH48</f>
        <v>6021967</v>
      </c>
      <c r="L26" s="53">
        <f>'内訳（地積等１）○'!HI48</f>
        <v>5319270</v>
      </c>
      <c r="M26" s="63">
        <v>6135884</v>
      </c>
      <c r="N26" s="54">
        <f t="shared" si="2"/>
        <v>-0.018565703002207994</v>
      </c>
      <c r="O26" s="53">
        <f>'内訳（地積等１）○'!HJ48</f>
        <v>34848</v>
      </c>
      <c r="P26" s="53">
        <f>'内訳（地積等１）○'!HK48</f>
        <v>181026</v>
      </c>
      <c r="Q26" s="53">
        <f>'内訳（地積等１）○'!HL48</f>
        <v>110458</v>
      </c>
      <c r="R26" s="53">
        <f t="shared" si="0"/>
        <v>40.5</v>
      </c>
    </row>
    <row r="27" spans="1:18" ht="30" customHeight="1">
      <c r="A27" s="80" t="s">
        <v>32</v>
      </c>
      <c r="B27" s="70" t="s">
        <v>23</v>
      </c>
      <c r="C27" s="71"/>
      <c r="D27" s="53">
        <f>'内訳（地積等１）○'!HP48</f>
        <v>5689006</v>
      </c>
      <c r="E27" s="53">
        <f>'内訳（地積等１）○'!HQ48</f>
        <v>15940700</v>
      </c>
      <c r="F27" s="53">
        <f>'内訳（地積等１）○'!HR48</f>
        <v>15932699</v>
      </c>
      <c r="G27" s="53">
        <f>'内訳（地積等１）○'!HS48</f>
        <v>27523793</v>
      </c>
      <c r="H27" s="53">
        <f>'内訳（地積等１）○'!HT48</f>
        <v>27511784</v>
      </c>
      <c r="I27" s="63">
        <v>27554407</v>
      </c>
      <c r="J27" s="54">
        <f>(G27-I27)/I27</f>
        <v>-0.0011110382451707272</v>
      </c>
      <c r="K27" s="53">
        <f>'内訳（地積等１）○'!HU48</f>
        <v>22742371</v>
      </c>
      <c r="L27" s="53">
        <f>'内訳（地積等１）○'!HV48</f>
        <v>22732407</v>
      </c>
      <c r="M27" s="63">
        <v>22430874</v>
      </c>
      <c r="N27" s="54">
        <f t="shared" si="2"/>
        <v>0.013886975603358121</v>
      </c>
      <c r="O27" s="53">
        <f>'内訳（地積等１）○'!HW48</f>
        <v>389</v>
      </c>
      <c r="P27" s="53">
        <f>'内訳（地積等１）○'!HX48</f>
        <v>6849</v>
      </c>
      <c r="Q27" s="53">
        <f>'内訳（地積等１）○'!HY48</f>
        <v>6760</v>
      </c>
      <c r="R27" s="53">
        <f t="shared" si="0"/>
        <v>1726.6</v>
      </c>
    </row>
    <row r="28" spans="1:18" ht="30" customHeight="1">
      <c r="A28" s="80"/>
      <c r="B28" s="70" t="s">
        <v>24</v>
      </c>
      <c r="C28" s="71"/>
      <c r="D28" s="53">
        <f>'内訳（地積等１）○'!IC48</f>
        <v>4553</v>
      </c>
      <c r="E28" s="53">
        <f>'内訳（地積等１）○'!ID48</f>
        <v>0</v>
      </c>
      <c r="F28" s="53">
        <f>'内訳（地積等１）○'!IE48</f>
        <v>0</v>
      </c>
      <c r="G28" s="53">
        <f>'内訳（地積等１）○'!IF48</f>
        <v>0</v>
      </c>
      <c r="H28" s="53">
        <f>'内訳（地積等１）○'!IG48</f>
        <v>0</v>
      </c>
      <c r="I28" s="63">
        <v>0</v>
      </c>
      <c r="J28" s="54">
        <v>0</v>
      </c>
      <c r="K28" s="53">
        <f>'内訳（地積等１）○'!IH48</f>
        <v>0</v>
      </c>
      <c r="L28" s="53">
        <f>'内訳（地積等１）○'!II48</f>
        <v>0</v>
      </c>
      <c r="M28" s="63">
        <v>0</v>
      </c>
      <c r="N28" s="54">
        <v>0</v>
      </c>
      <c r="O28" s="53">
        <f>'内訳（地積等１）○'!IJ48</f>
        <v>7</v>
      </c>
      <c r="P28" s="53">
        <f>'内訳（地積等１）○'!IK48</f>
        <v>0</v>
      </c>
      <c r="Q28" s="53">
        <f>'内訳（地積等１）○'!IL48</f>
        <v>0</v>
      </c>
      <c r="R28" s="53">
        <f>IF(G28&gt;0,ROUND(G28/E28*1000,1),0)</f>
        <v>0</v>
      </c>
    </row>
    <row r="29" spans="1:18" ht="30" customHeight="1">
      <c r="A29" s="80"/>
      <c r="B29" s="83" t="s">
        <v>49</v>
      </c>
      <c r="C29" s="10" t="s">
        <v>50</v>
      </c>
      <c r="D29" s="53">
        <f>'内訳（地積等２）○'!D48</f>
        <v>0</v>
      </c>
      <c r="E29" s="53">
        <f>'内訳（地積等２）○'!E48</f>
        <v>29516</v>
      </c>
      <c r="F29" s="53">
        <f>'内訳（地積等２）○'!F48</f>
        <v>29516</v>
      </c>
      <c r="G29" s="53">
        <f>'内訳（地積等２）○'!G48</f>
        <v>407207</v>
      </c>
      <c r="H29" s="53">
        <f>'内訳（地積等２）○'!H48</f>
        <v>407207</v>
      </c>
      <c r="I29" s="63">
        <v>407207</v>
      </c>
      <c r="J29" s="54">
        <f t="shared" si="1"/>
        <v>0</v>
      </c>
      <c r="K29" s="53">
        <f>'内訳（地積等２）○'!I48</f>
        <v>244324</v>
      </c>
      <c r="L29" s="53">
        <f>'内訳（地積等２）○'!J48</f>
        <v>244324</v>
      </c>
      <c r="M29" s="63">
        <v>244324</v>
      </c>
      <c r="N29" s="54">
        <f t="shared" si="2"/>
        <v>0</v>
      </c>
      <c r="O29" s="53">
        <f>'内訳（地積等２）○'!K48</f>
        <v>0</v>
      </c>
      <c r="P29" s="53">
        <f>'内訳（地積等２）○'!L48</f>
        <v>21</v>
      </c>
      <c r="Q29" s="53">
        <f>'内訳（地積等２）○'!M48</f>
        <v>21</v>
      </c>
      <c r="R29" s="53">
        <f t="shared" si="0"/>
        <v>13796.1</v>
      </c>
    </row>
    <row r="30" spans="1:18" ht="30" customHeight="1">
      <c r="A30" s="80"/>
      <c r="B30" s="84"/>
      <c r="C30" s="10" t="s">
        <v>51</v>
      </c>
      <c r="D30" s="53">
        <f>'内訳（地積等２）○'!Q48</f>
        <v>0</v>
      </c>
      <c r="E30" s="53">
        <f>'内訳（地積等２）○'!R48</f>
        <v>0</v>
      </c>
      <c r="F30" s="53">
        <f>'内訳（地積等２）○'!S48</f>
        <v>0</v>
      </c>
      <c r="G30" s="53">
        <f>'内訳（地積等２）○'!T48</f>
        <v>0</v>
      </c>
      <c r="H30" s="53">
        <f>'内訳（地積等２）○'!U48</f>
        <v>0</v>
      </c>
      <c r="I30" s="63">
        <v>0</v>
      </c>
      <c r="J30" s="54">
        <v>0</v>
      </c>
      <c r="K30" s="53">
        <f>'内訳（地積等２）○'!V48</f>
        <v>0</v>
      </c>
      <c r="L30" s="53">
        <f>'内訳（地積等２）○'!W48</f>
        <v>0</v>
      </c>
      <c r="M30" s="63">
        <v>0</v>
      </c>
      <c r="N30" s="54">
        <v>0</v>
      </c>
      <c r="O30" s="53">
        <f>'内訳（地積等２）○'!X48</f>
        <v>0</v>
      </c>
      <c r="P30" s="53">
        <f>'内訳（地積等２）○'!Y48</f>
        <v>0</v>
      </c>
      <c r="Q30" s="53">
        <f>'内訳（地積等２）○'!Z48</f>
        <v>0</v>
      </c>
      <c r="R30" s="53">
        <f t="shared" si="0"/>
        <v>0</v>
      </c>
    </row>
    <row r="31" spans="1:18" ht="30" customHeight="1">
      <c r="A31" s="80"/>
      <c r="B31" s="85"/>
      <c r="C31" s="10" t="s">
        <v>52</v>
      </c>
      <c r="D31" s="53">
        <f>D29+D30</f>
        <v>0</v>
      </c>
      <c r="E31" s="53">
        <f aca="true" t="shared" si="3" ref="E31:R31">E29+E30</f>
        <v>29516</v>
      </c>
      <c r="F31" s="53">
        <f t="shared" si="3"/>
        <v>29516</v>
      </c>
      <c r="G31" s="53">
        <f t="shared" si="3"/>
        <v>407207</v>
      </c>
      <c r="H31" s="53">
        <f t="shared" si="3"/>
        <v>407207</v>
      </c>
      <c r="I31" s="63">
        <v>407207</v>
      </c>
      <c r="J31" s="54">
        <f t="shared" si="1"/>
        <v>0</v>
      </c>
      <c r="K31" s="53">
        <f t="shared" si="3"/>
        <v>244324</v>
      </c>
      <c r="L31" s="53">
        <f t="shared" si="3"/>
        <v>244324</v>
      </c>
      <c r="M31" s="63">
        <v>244324</v>
      </c>
      <c r="N31" s="54">
        <f t="shared" si="2"/>
        <v>0</v>
      </c>
      <c r="O31" s="53">
        <f t="shared" si="3"/>
        <v>0</v>
      </c>
      <c r="P31" s="53">
        <f t="shared" si="3"/>
        <v>21</v>
      </c>
      <c r="Q31" s="53">
        <f t="shared" si="3"/>
        <v>21</v>
      </c>
      <c r="R31" s="53">
        <f t="shared" si="3"/>
        <v>13796.1</v>
      </c>
    </row>
    <row r="32" spans="1:18" ht="30" customHeight="1">
      <c r="A32" s="80"/>
      <c r="B32" s="70" t="s">
        <v>25</v>
      </c>
      <c r="C32" s="71"/>
      <c r="D32" s="53">
        <f>'内訳（地積等２）○'!AD48</f>
        <v>90553576</v>
      </c>
      <c r="E32" s="53">
        <f>'内訳（地積等２）○'!AE48</f>
        <v>116832944</v>
      </c>
      <c r="F32" s="53">
        <f>'内訳（地積等２）○'!AF48</f>
        <v>111850095</v>
      </c>
      <c r="G32" s="53">
        <f>'内訳（地積等２）○'!AG48</f>
        <v>1344875618</v>
      </c>
      <c r="H32" s="53">
        <f>'内訳（地積等２）○'!AH48</f>
        <v>1344030446</v>
      </c>
      <c r="I32" s="63">
        <v>1350530661</v>
      </c>
      <c r="J32" s="54">
        <f t="shared" si="1"/>
        <v>-0.0041872747974583</v>
      </c>
      <c r="K32" s="53">
        <f>'内訳（地積等２）○'!AI48</f>
        <v>812614499</v>
      </c>
      <c r="L32" s="53">
        <f>'内訳（地積等２）○'!AJ48</f>
        <v>812001815</v>
      </c>
      <c r="M32" s="63">
        <v>811338011</v>
      </c>
      <c r="N32" s="54">
        <f t="shared" si="2"/>
        <v>0.001573312211055769</v>
      </c>
      <c r="O32" s="53">
        <f>'内訳（地積等２）○'!AK48</f>
        <v>51938</v>
      </c>
      <c r="P32" s="53">
        <f>'内訳（地積等２）○'!AL48</f>
        <v>173037</v>
      </c>
      <c r="Q32" s="53">
        <f>'内訳（地積等２）○'!AM48</f>
        <v>160542</v>
      </c>
      <c r="R32" s="53">
        <f>IF(G32&gt;0,ROUND(G32/E32*1000,1),0)</f>
        <v>11511.1</v>
      </c>
    </row>
    <row r="33" spans="1:18" ht="30" customHeight="1">
      <c r="A33" s="80"/>
      <c r="B33" s="81" t="s">
        <v>15</v>
      </c>
      <c r="C33" s="82"/>
      <c r="D33" s="53">
        <f>D27+D28+D31+D32</f>
        <v>96247135</v>
      </c>
      <c r="E33" s="53">
        <f>E27+E28+E31+E32</f>
        <v>132803160</v>
      </c>
      <c r="F33" s="53">
        <f aca="true" t="shared" si="4" ref="F33:R33">F27+F28+F31+F32</f>
        <v>127812310</v>
      </c>
      <c r="G33" s="53">
        <f t="shared" si="4"/>
        <v>1372806618</v>
      </c>
      <c r="H33" s="53">
        <f t="shared" si="4"/>
        <v>1371949437</v>
      </c>
      <c r="I33" s="63">
        <v>1378492275</v>
      </c>
      <c r="J33" s="54">
        <f t="shared" si="1"/>
        <v>-0.0041245475967574795</v>
      </c>
      <c r="K33" s="53">
        <f t="shared" si="4"/>
        <v>835601194</v>
      </c>
      <c r="L33" s="53">
        <f t="shared" si="4"/>
        <v>834978546</v>
      </c>
      <c r="M33" s="63">
        <v>834013209</v>
      </c>
      <c r="N33" s="54">
        <f t="shared" si="2"/>
        <v>0.0019040285967461218</v>
      </c>
      <c r="O33" s="53">
        <f t="shared" si="4"/>
        <v>52334</v>
      </c>
      <c r="P33" s="53">
        <f t="shared" si="4"/>
        <v>179907</v>
      </c>
      <c r="Q33" s="53">
        <f t="shared" si="4"/>
        <v>167323</v>
      </c>
      <c r="R33" s="53">
        <f t="shared" si="4"/>
        <v>27033.800000000003</v>
      </c>
    </row>
    <row r="34" spans="1:18" ht="30" customHeight="1">
      <c r="A34" s="77" t="s">
        <v>26</v>
      </c>
      <c r="B34" s="77"/>
      <c r="C34" s="77"/>
      <c r="D34" s="53">
        <f>'内訳（地積等２）○'!AQ48</f>
        <v>249182157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3">
        <f>'内訳（地積等２）○'!AX48</f>
        <v>654942</v>
      </c>
      <c r="P34" s="55"/>
      <c r="Q34" s="55"/>
      <c r="R34" s="55"/>
    </row>
    <row r="35" spans="1:18" ht="30" customHeight="1">
      <c r="A35" s="79" t="s">
        <v>27</v>
      </c>
      <c r="B35" s="79"/>
      <c r="C35" s="79"/>
      <c r="D35" s="60">
        <f aca="true" t="shared" si="5" ref="D35:I35">SUM(D10,D12,D13,D15,D19,D20,D21,D22,D23,D24,D25,D26,D33,D34,D11,D14)</f>
        <v>1145576193</v>
      </c>
      <c r="E35" s="60">
        <f t="shared" si="5"/>
        <v>1031368983</v>
      </c>
      <c r="F35" s="60">
        <f t="shared" si="5"/>
        <v>858490520</v>
      </c>
      <c r="G35" s="60">
        <f t="shared" si="5"/>
        <v>6201319764</v>
      </c>
      <c r="H35" s="60">
        <f t="shared" si="5"/>
        <v>6185764139</v>
      </c>
      <c r="I35" s="60">
        <f t="shared" si="5"/>
        <v>6176171488</v>
      </c>
      <c r="J35" s="61">
        <f>(G35-I35)/I35</f>
        <v>0.004071822819178819</v>
      </c>
      <c r="K35" s="60">
        <f>SUM(K10,K12,K13,K15,K19,K20,K21,K22,K23,K24,K25,K26,K33,K34,K11,K14)</f>
        <v>2397573722</v>
      </c>
      <c r="L35" s="60">
        <f>SUM(L10,L12,L13,L15,L19,L20,L21,L22,L23,L24,L25,L26,L33,L34,L11,L14)</f>
        <v>2390826744</v>
      </c>
      <c r="M35" s="60">
        <f>SUM(M10,M12,M13,M15,M19,M20,M21,M22,M23,M24,M25,M26,M33,M34,M11,M14)</f>
        <v>2374362705</v>
      </c>
      <c r="N35" s="61">
        <f t="shared" si="2"/>
        <v>0.009775682944784125</v>
      </c>
      <c r="O35" s="60">
        <f>SUM(O10,O12,O13,O15,O19,O20,O21,O22,O23,O24,O25,O26,O33,O34,O11,O14)</f>
        <v>808528</v>
      </c>
      <c r="P35" s="60">
        <f>SUM(P10,P12,P13,P15,P19,P20,P21,P22,P23,P24,P25,P26,P33,P34,P11,P14)</f>
        <v>1436470</v>
      </c>
      <c r="Q35" s="60">
        <f>SUM(Q10,Q12,Q13,Q15,Q19,Q20,Q21,Q22,Q23,Q24,Q25,Q26,Q33,Q34,Q11,Q14)</f>
        <v>1202396</v>
      </c>
      <c r="R35" s="60">
        <f>IF(G35&gt;0,ROUND(G35/E35*1000,1),0)</f>
        <v>6012.7</v>
      </c>
    </row>
    <row r="37" ht="14.25" hidden="1"/>
    <row r="38" spans="4:20" ht="14.25" hidden="1">
      <c r="D38" s="5">
        <f>D10+D12+D13+D15+D19+D20+D21+D22+D23+D24+D25+D26+D33+D34</f>
        <v>1145576193</v>
      </c>
      <c r="E38" s="5">
        <f>E10+E12+E13+E15+E19+E20+E21+E22+E23+E24+E25+E26+E33+E34</f>
        <v>1031366395</v>
      </c>
      <c r="F38" s="5" t="e">
        <f>#REF!+#REF!+#REF!+#REF!+#REF!+#REF!+#REF!+#REF!+#REF!+#REF!+#REF!+#REF!+#REF!+#REF!</f>
        <v>#REF!</v>
      </c>
      <c r="G38" s="5">
        <f>F10+F12+F13+F15+F19+F20+F21+F22+F23+F24+F25+F26+F33+F34</f>
        <v>858490520</v>
      </c>
      <c r="H38" s="5">
        <f>G10+G12+G13+G15+G19+G20+G21+G22+G23+G24+G25+G26+G33+G34</f>
        <v>6201319543</v>
      </c>
      <c r="I38" s="5" t="e">
        <f>#REF!+#REF!+#REF!+#REF!+#REF!+#REF!+#REF!+#REF!+#REF!+#REF!+#REF!+#REF!+#REF!+#REF!</f>
        <v>#REF!</v>
      </c>
      <c r="J38" s="5">
        <f>H10+H12+H13+H15+H19+H20+H21+H22+H23+H24+H25+H26+H33+H34</f>
        <v>6185764139</v>
      </c>
      <c r="K38" s="5"/>
      <c r="L38" s="5"/>
      <c r="M38" s="5"/>
      <c r="N38" s="5">
        <f>L10+L12+L13+L15+L19+L20+L21+L22+L23+L24+L25+L26+L33+L34</f>
        <v>2390826744</v>
      </c>
      <c r="O38" s="5"/>
      <c r="P38" s="5"/>
      <c r="Q38" s="5">
        <f>O10+O12+O13+O15+O19+O20+O21+O22+O23+O24+O25+O26+O33+O34</f>
        <v>808528</v>
      </c>
      <c r="R38" s="5">
        <f>P10+P12+P13+P15+P19+P20+P21+P22+P23+P24+P25+P26+P33+P34</f>
        <v>1436468</v>
      </c>
      <c r="S38" s="5" t="e">
        <f>#REF!+#REF!+#REF!+#REF!+#REF!+#REF!+#REF!+#REF!+#REF!+#REF!+#REF!+#REF!+#REF!+#REF!</f>
        <v>#REF!</v>
      </c>
      <c r="T38" s="5">
        <f>Q10+Q12+Q13+Q15+Q19+Q20+Q21+Q22+Q23+Q24+Q25+Q26+Q33+Q34</f>
        <v>1202396</v>
      </c>
    </row>
    <row r="39" ht="14.25" hidden="1"/>
    <row r="41" spans="4:21" ht="14.25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4:21" ht="14.25"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4:21" ht="14.25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</sheetData>
  <sheetProtection/>
  <mergeCells count="40">
    <mergeCell ref="A6:C6"/>
    <mergeCell ref="D8:F8"/>
    <mergeCell ref="A1:S1"/>
    <mergeCell ref="G8:J8"/>
    <mergeCell ref="K8:N8"/>
    <mergeCell ref="O8:Q8"/>
    <mergeCell ref="H4:H5"/>
    <mergeCell ref="A4:C5"/>
    <mergeCell ref="D4:D5"/>
    <mergeCell ref="G4:G5"/>
    <mergeCell ref="A35:C35"/>
    <mergeCell ref="A27:A33"/>
    <mergeCell ref="A34:C34"/>
    <mergeCell ref="A25:C25"/>
    <mergeCell ref="A26:C26"/>
    <mergeCell ref="A23:A24"/>
    <mergeCell ref="B33:C33"/>
    <mergeCell ref="B27:C27"/>
    <mergeCell ref="B28:C28"/>
    <mergeCell ref="B29:B31"/>
    <mergeCell ref="B16:C16"/>
    <mergeCell ref="B18:C18"/>
    <mergeCell ref="B32:C32"/>
    <mergeCell ref="B17:C17"/>
    <mergeCell ref="A20:C20"/>
    <mergeCell ref="A21:C21"/>
    <mergeCell ref="A22:C22"/>
    <mergeCell ref="B23:C23"/>
    <mergeCell ref="B24:C24"/>
    <mergeCell ref="B19:C19"/>
    <mergeCell ref="B11:C11"/>
    <mergeCell ref="B14:C14"/>
    <mergeCell ref="A10:A12"/>
    <mergeCell ref="A13:A15"/>
    <mergeCell ref="A16:A19"/>
    <mergeCell ref="A8:C9"/>
    <mergeCell ref="B10:C10"/>
    <mergeCell ref="B12:C12"/>
    <mergeCell ref="B13:C13"/>
    <mergeCell ref="B15:C15"/>
  </mergeCells>
  <printOptions horizontalCentered="1"/>
  <pageMargins left="0.4330708661417323" right="0.31496062992125984" top="0.8267716535433072" bottom="0.7480314960629921" header="0.5118110236220472" footer="0.5118110236220472"/>
  <pageSetup horizontalDpi="600" verticalDpi="600" orientation="landscape" paperSize="9" scale="49" r:id="rId2"/>
  <headerFooter alignWithMargins="0">
    <oddFooter>&amp;R
R2概要調書（土地概況）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8"/>
  <sheetViews>
    <sheetView showGridLines="0" view="pageBreakPreview" zoomScale="80" zoomScaleNormal="80" zoomScaleSheetLayoutView="80" zoomScalePageLayoutView="0" workbookViewId="0" topLeftCell="A1">
      <selection activeCell="J27" sqref="J27"/>
    </sheetView>
  </sheetViews>
  <sheetFormatPr defaultColWidth="8.796875" defaultRowHeight="15"/>
  <cols>
    <col min="1" max="1" width="3.5" style="6" customWidth="1"/>
    <col min="2" max="2" width="14.69921875" style="6" customWidth="1"/>
    <col min="3" max="11" width="14.59765625" style="6" customWidth="1"/>
    <col min="12" max="16384" width="9" style="6" customWidth="1"/>
  </cols>
  <sheetData>
    <row r="1" ht="18.75">
      <c r="A1" s="43" t="s">
        <v>98</v>
      </c>
    </row>
    <row r="2" s="28" customFormat="1" ht="17.25"/>
    <row r="3" spans="1:11" s="7" customFormat="1" ht="17.25" customHeight="1">
      <c r="A3" s="106" t="s">
        <v>37</v>
      </c>
      <c r="B3" s="104" t="s">
        <v>39</v>
      </c>
      <c r="C3" s="103" t="s">
        <v>115</v>
      </c>
      <c r="D3" s="103"/>
      <c r="E3" s="103"/>
      <c r="F3" s="103" t="s">
        <v>116</v>
      </c>
      <c r="G3" s="103"/>
      <c r="H3" s="103"/>
      <c r="I3" s="103" t="s">
        <v>117</v>
      </c>
      <c r="J3" s="103"/>
      <c r="K3" s="103"/>
    </row>
    <row r="4" spans="1:11" s="7" customFormat="1" ht="54" customHeight="1">
      <c r="A4" s="106"/>
      <c r="B4" s="105"/>
      <c r="C4" s="44" t="s">
        <v>4</v>
      </c>
      <c r="D4" s="44" t="s">
        <v>3</v>
      </c>
      <c r="E4" s="44" t="s">
        <v>5</v>
      </c>
      <c r="F4" s="44" t="s">
        <v>4</v>
      </c>
      <c r="G4" s="44" t="s">
        <v>3</v>
      </c>
      <c r="H4" s="44" t="s">
        <v>5</v>
      </c>
      <c r="I4" s="44" t="s">
        <v>4</v>
      </c>
      <c r="J4" s="44" t="s">
        <v>3</v>
      </c>
      <c r="K4" s="44" t="s">
        <v>5</v>
      </c>
    </row>
    <row r="5" spans="1:14" s="7" customFormat="1" ht="15" customHeight="1">
      <c r="A5" s="13">
        <v>1</v>
      </c>
      <c r="B5" s="14" t="s">
        <v>54</v>
      </c>
      <c r="C5" s="15">
        <v>46330</v>
      </c>
      <c r="D5" s="15">
        <v>910</v>
      </c>
      <c r="E5" s="15">
        <v>45420</v>
      </c>
      <c r="F5" s="15">
        <v>44055</v>
      </c>
      <c r="G5" s="15">
        <v>855</v>
      </c>
      <c r="H5" s="15">
        <v>43200</v>
      </c>
      <c r="I5" s="15">
        <v>2275</v>
      </c>
      <c r="J5" s="15">
        <v>55</v>
      </c>
      <c r="K5" s="15">
        <v>2220</v>
      </c>
      <c r="L5" s="7" t="str">
        <f>IF(F5+I5=C5,"○","×")</f>
        <v>○</v>
      </c>
      <c r="M5" s="7" t="str">
        <f>IF(G5+J5=D5,"○","×")</f>
        <v>○</v>
      </c>
      <c r="N5" s="7" t="str">
        <f>IF(H5+K5=E5,"○","×")</f>
        <v>○</v>
      </c>
    </row>
    <row r="6" spans="1:14" s="7" customFormat="1" ht="15" customHeight="1">
      <c r="A6" s="18">
        <v>2</v>
      </c>
      <c r="B6" s="19" t="s">
        <v>55</v>
      </c>
      <c r="C6" s="20">
        <v>16959</v>
      </c>
      <c r="D6" s="20">
        <v>404</v>
      </c>
      <c r="E6" s="20">
        <v>16555</v>
      </c>
      <c r="F6" s="20">
        <v>16301</v>
      </c>
      <c r="G6" s="20">
        <v>375</v>
      </c>
      <c r="H6" s="20">
        <v>15926</v>
      </c>
      <c r="I6" s="20">
        <v>658</v>
      </c>
      <c r="J6" s="20">
        <v>29</v>
      </c>
      <c r="K6" s="20">
        <v>629</v>
      </c>
      <c r="L6" s="7" t="str">
        <f aca="true" t="shared" si="0" ref="L6:L48">IF(F6+I6=C6,"○","×")</f>
        <v>○</v>
      </c>
      <c r="M6" s="7" t="str">
        <f aca="true" t="shared" si="1" ref="M6:M48">IF(G6+J6=D6,"○","×")</f>
        <v>○</v>
      </c>
      <c r="N6" s="7" t="str">
        <f aca="true" t="shared" si="2" ref="N6:N48">IF(H6+K6=E6,"○","×")</f>
        <v>○</v>
      </c>
    </row>
    <row r="7" spans="1:14" s="7" customFormat="1" ht="15" customHeight="1">
      <c r="A7" s="18">
        <v>3</v>
      </c>
      <c r="B7" s="19" t="s">
        <v>56</v>
      </c>
      <c r="C7" s="20">
        <v>15879</v>
      </c>
      <c r="D7" s="20">
        <v>3705</v>
      </c>
      <c r="E7" s="20">
        <v>12174</v>
      </c>
      <c r="F7" s="20">
        <v>14922</v>
      </c>
      <c r="G7" s="20">
        <v>3538</v>
      </c>
      <c r="H7" s="20">
        <v>11384</v>
      </c>
      <c r="I7" s="20">
        <v>957</v>
      </c>
      <c r="J7" s="20">
        <v>167</v>
      </c>
      <c r="K7" s="20">
        <v>790</v>
      </c>
      <c r="L7" s="7" t="str">
        <f t="shared" si="0"/>
        <v>○</v>
      </c>
      <c r="M7" s="7" t="str">
        <f t="shared" si="1"/>
        <v>○</v>
      </c>
      <c r="N7" s="7" t="str">
        <f t="shared" si="2"/>
        <v>○</v>
      </c>
    </row>
    <row r="8" spans="1:14" s="7" customFormat="1" ht="15" customHeight="1">
      <c r="A8" s="18">
        <v>4</v>
      </c>
      <c r="B8" s="19" t="s">
        <v>57</v>
      </c>
      <c r="C8" s="20">
        <v>17777</v>
      </c>
      <c r="D8" s="20">
        <v>487</v>
      </c>
      <c r="E8" s="20">
        <v>17290</v>
      </c>
      <c r="F8" s="20">
        <v>16862</v>
      </c>
      <c r="G8" s="20">
        <v>448</v>
      </c>
      <c r="H8" s="20">
        <v>16414</v>
      </c>
      <c r="I8" s="20">
        <v>915</v>
      </c>
      <c r="J8" s="20">
        <v>39</v>
      </c>
      <c r="K8" s="20">
        <v>876</v>
      </c>
      <c r="L8" s="7" t="str">
        <f t="shared" si="0"/>
        <v>○</v>
      </c>
      <c r="M8" s="7" t="str">
        <f t="shared" si="1"/>
        <v>○</v>
      </c>
      <c r="N8" s="7" t="str">
        <f t="shared" si="2"/>
        <v>○</v>
      </c>
    </row>
    <row r="9" spans="1:14" s="7" customFormat="1" ht="15" customHeight="1">
      <c r="A9" s="18">
        <v>5</v>
      </c>
      <c r="B9" s="19" t="s">
        <v>58</v>
      </c>
      <c r="C9" s="20">
        <v>20828</v>
      </c>
      <c r="D9" s="20">
        <v>6574</v>
      </c>
      <c r="E9" s="20">
        <v>14254</v>
      </c>
      <c r="F9" s="20">
        <v>19912</v>
      </c>
      <c r="G9" s="20">
        <v>6345</v>
      </c>
      <c r="H9" s="20">
        <v>13567</v>
      </c>
      <c r="I9" s="20">
        <v>916</v>
      </c>
      <c r="J9" s="20">
        <v>229</v>
      </c>
      <c r="K9" s="20">
        <v>687</v>
      </c>
      <c r="L9" s="7" t="str">
        <f t="shared" si="0"/>
        <v>○</v>
      </c>
      <c r="M9" s="7" t="str">
        <f t="shared" si="1"/>
        <v>○</v>
      </c>
      <c r="N9" s="7" t="str">
        <f t="shared" si="2"/>
        <v>○</v>
      </c>
    </row>
    <row r="10" spans="1:14" s="7" customFormat="1" ht="15" customHeight="1">
      <c r="A10" s="18">
        <v>6</v>
      </c>
      <c r="B10" s="19" t="s">
        <v>59</v>
      </c>
      <c r="C10" s="20">
        <v>17878</v>
      </c>
      <c r="D10" s="20">
        <v>3786</v>
      </c>
      <c r="E10" s="20">
        <v>14092</v>
      </c>
      <c r="F10" s="20">
        <v>17155</v>
      </c>
      <c r="G10" s="20">
        <v>3713</v>
      </c>
      <c r="H10" s="20">
        <v>13442</v>
      </c>
      <c r="I10" s="20">
        <v>723</v>
      </c>
      <c r="J10" s="20">
        <v>73</v>
      </c>
      <c r="K10" s="20">
        <v>650</v>
      </c>
      <c r="L10" s="7" t="str">
        <f t="shared" si="0"/>
        <v>○</v>
      </c>
      <c r="M10" s="7" t="str">
        <f t="shared" si="1"/>
        <v>○</v>
      </c>
      <c r="N10" s="7" t="str">
        <f t="shared" si="2"/>
        <v>○</v>
      </c>
    </row>
    <row r="11" spans="1:14" s="7" customFormat="1" ht="15" customHeight="1">
      <c r="A11" s="18">
        <v>7</v>
      </c>
      <c r="B11" s="19" t="s">
        <v>60</v>
      </c>
      <c r="C11" s="20">
        <v>28477</v>
      </c>
      <c r="D11" s="20">
        <v>1616</v>
      </c>
      <c r="E11" s="20">
        <v>26861</v>
      </c>
      <c r="F11" s="20">
        <v>27367</v>
      </c>
      <c r="G11" s="20">
        <v>1558</v>
      </c>
      <c r="H11" s="20">
        <v>25809</v>
      </c>
      <c r="I11" s="20">
        <v>1110</v>
      </c>
      <c r="J11" s="20">
        <v>58</v>
      </c>
      <c r="K11" s="20">
        <v>1052</v>
      </c>
      <c r="L11" s="7" t="str">
        <f t="shared" si="0"/>
        <v>○</v>
      </c>
      <c r="M11" s="7" t="str">
        <f t="shared" si="1"/>
        <v>○</v>
      </c>
      <c r="N11" s="7" t="str">
        <f t="shared" si="2"/>
        <v>○</v>
      </c>
    </row>
    <row r="12" spans="1:14" s="7" customFormat="1" ht="15" customHeight="1">
      <c r="A12" s="18">
        <v>8</v>
      </c>
      <c r="B12" s="19" t="s">
        <v>61</v>
      </c>
      <c r="C12" s="20">
        <v>13877</v>
      </c>
      <c r="D12" s="20">
        <v>1890</v>
      </c>
      <c r="E12" s="20">
        <v>11987</v>
      </c>
      <c r="F12" s="20">
        <v>13423</v>
      </c>
      <c r="G12" s="20">
        <v>1841</v>
      </c>
      <c r="H12" s="20">
        <v>11582</v>
      </c>
      <c r="I12" s="20">
        <v>454</v>
      </c>
      <c r="J12" s="20">
        <v>49</v>
      </c>
      <c r="K12" s="20">
        <v>405</v>
      </c>
      <c r="L12" s="7" t="str">
        <f t="shared" si="0"/>
        <v>○</v>
      </c>
      <c r="M12" s="7" t="str">
        <f t="shared" si="1"/>
        <v>○</v>
      </c>
      <c r="N12" s="7" t="str">
        <f t="shared" si="2"/>
        <v>○</v>
      </c>
    </row>
    <row r="13" spans="1:14" s="7" customFormat="1" ht="15" customHeight="1">
      <c r="A13" s="18">
        <v>9</v>
      </c>
      <c r="B13" s="19" t="s">
        <v>62</v>
      </c>
      <c r="C13" s="20">
        <v>37535</v>
      </c>
      <c r="D13" s="20">
        <v>9075</v>
      </c>
      <c r="E13" s="20">
        <v>28460</v>
      </c>
      <c r="F13" s="20">
        <v>36545</v>
      </c>
      <c r="G13" s="20">
        <v>8942</v>
      </c>
      <c r="H13" s="20">
        <v>27603</v>
      </c>
      <c r="I13" s="20">
        <v>990</v>
      </c>
      <c r="J13" s="20">
        <v>133</v>
      </c>
      <c r="K13" s="20">
        <v>857</v>
      </c>
      <c r="L13" s="7" t="str">
        <f t="shared" si="0"/>
        <v>○</v>
      </c>
      <c r="M13" s="7" t="str">
        <f t="shared" si="1"/>
        <v>○</v>
      </c>
      <c r="N13" s="7" t="str">
        <f t="shared" si="2"/>
        <v>○</v>
      </c>
    </row>
    <row r="14" spans="1:14" s="7" customFormat="1" ht="15" customHeight="1">
      <c r="A14" s="18">
        <v>10</v>
      </c>
      <c r="B14" s="19" t="s">
        <v>63</v>
      </c>
      <c r="C14" s="20">
        <v>27883</v>
      </c>
      <c r="D14" s="20">
        <v>12821</v>
      </c>
      <c r="E14" s="20">
        <v>15062</v>
      </c>
      <c r="F14" s="20">
        <v>26884</v>
      </c>
      <c r="G14" s="20">
        <v>12611</v>
      </c>
      <c r="H14" s="20">
        <v>14273</v>
      </c>
      <c r="I14" s="20">
        <v>999</v>
      </c>
      <c r="J14" s="20">
        <v>210</v>
      </c>
      <c r="K14" s="20">
        <v>789</v>
      </c>
      <c r="L14" s="7" t="str">
        <f t="shared" si="0"/>
        <v>○</v>
      </c>
      <c r="M14" s="7" t="str">
        <f t="shared" si="1"/>
        <v>○</v>
      </c>
      <c r="N14" s="7" t="str">
        <f t="shared" si="2"/>
        <v>○</v>
      </c>
    </row>
    <row r="15" spans="1:14" s="7" customFormat="1" ht="15" customHeight="1">
      <c r="A15" s="22">
        <v>11</v>
      </c>
      <c r="B15" s="23" t="s">
        <v>64</v>
      </c>
      <c r="C15" s="24">
        <v>18096</v>
      </c>
      <c r="D15" s="24">
        <v>5889</v>
      </c>
      <c r="E15" s="24">
        <v>12207</v>
      </c>
      <c r="F15" s="24">
        <v>17697</v>
      </c>
      <c r="G15" s="24">
        <v>5786</v>
      </c>
      <c r="H15" s="24">
        <v>11911</v>
      </c>
      <c r="I15" s="24">
        <v>399</v>
      </c>
      <c r="J15" s="24">
        <v>103</v>
      </c>
      <c r="K15" s="24">
        <v>296</v>
      </c>
      <c r="L15" s="7" t="str">
        <f t="shared" si="0"/>
        <v>○</v>
      </c>
      <c r="M15" s="7" t="str">
        <f t="shared" si="1"/>
        <v>○</v>
      </c>
      <c r="N15" s="7" t="str">
        <f t="shared" si="2"/>
        <v>○</v>
      </c>
    </row>
    <row r="16" spans="1:14" s="7" customFormat="1" ht="15" customHeight="1">
      <c r="A16" s="35"/>
      <c r="B16" s="36" t="s">
        <v>96</v>
      </c>
      <c r="C16" s="34">
        <f>SUM(C5:C15)</f>
        <v>261519</v>
      </c>
      <c r="D16" s="34">
        <f aca="true" t="shared" si="3" ref="D16:K16">SUM(D5:D15)</f>
        <v>47157</v>
      </c>
      <c r="E16" s="34">
        <f t="shared" si="3"/>
        <v>214362</v>
      </c>
      <c r="F16" s="34">
        <f t="shared" si="3"/>
        <v>251123</v>
      </c>
      <c r="G16" s="34">
        <f t="shared" si="3"/>
        <v>46012</v>
      </c>
      <c r="H16" s="34">
        <f t="shared" si="3"/>
        <v>205111</v>
      </c>
      <c r="I16" s="34">
        <f t="shared" si="3"/>
        <v>10396</v>
      </c>
      <c r="J16" s="34">
        <f t="shared" si="3"/>
        <v>1145</v>
      </c>
      <c r="K16" s="34">
        <f t="shared" si="3"/>
        <v>9251</v>
      </c>
      <c r="L16" s="7" t="str">
        <f>IF(F16+I16=C16,"○","×")</f>
        <v>○</v>
      </c>
      <c r="M16" s="7" t="str">
        <f>IF(G16+J16=D16,"○","×")</f>
        <v>○</v>
      </c>
      <c r="N16" s="7" t="str">
        <f>IF(H16+K16=E16,"○","×")</f>
        <v>○</v>
      </c>
    </row>
    <row r="17" spans="1:14" s="7" customFormat="1" ht="15" customHeight="1">
      <c r="A17" s="25">
        <v>12</v>
      </c>
      <c r="B17" s="26" t="s">
        <v>65</v>
      </c>
      <c r="C17" s="27">
        <v>6347</v>
      </c>
      <c r="D17" s="27">
        <v>4767</v>
      </c>
      <c r="E17" s="27">
        <v>1580</v>
      </c>
      <c r="F17" s="27">
        <v>6187</v>
      </c>
      <c r="G17" s="27">
        <v>4672</v>
      </c>
      <c r="H17" s="27">
        <v>1515</v>
      </c>
      <c r="I17" s="27">
        <v>160</v>
      </c>
      <c r="J17" s="27">
        <v>95</v>
      </c>
      <c r="K17" s="27">
        <v>65</v>
      </c>
      <c r="L17" s="7" t="str">
        <f t="shared" si="0"/>
        <v>○</v>
      </c>
      <c r="M17" s="7" t="str">
        <f t="shared" si="1"/>
        <v>○</v>
      </c>
      <c r="N17" s="7" t="str">
        <f t="shared" si="2"/>
        <v>○</v>
      </c>
    </row>
    <row r="18" spans="1:14" s="7" customFormat="1" ht="15" customHeight="1">
      <c r="A18" s="18">
        <v>13</v>
      </c>
      <c r="B18" s="19" t="s">
        <v>66</v>
      </c>
      <c r="C18" s="20">
        <v>4243</v>
      </c>
      <c r="D18" s="20">
        <v>2821</v>
      </c>
      <c r="E18" s="20">
        <v>1422</v>
      </c>
      <c r="F18" s="20">
        <v>4164</v>
      </c>
      <c r="G18" s="20">
        <v>2783</v>
      </c>
      <c r="H18" s="20">
        <v>1381</v>
      </c>
      <c r="I18" s="20">
        <v>79</v>
      </c>
      <c r="J18" s="20">
        <v>38</v>
      </c>
      <c r="K18" s="20">
        <v>41</v>
      </c>
      <c r="L18" s="7" t="str">
        <f t="shared" si="0"/>
        <v>○</v>
      </c>
      <c r="M18" s="7" t="str">
        <f t="shared" si="1"/>
        <v>○</v>
      </c>
      <c r="N18" s="7" t="str">
        <f t="shared" si="2"/>
        <v>○</v>
      </c>
    </row>
    <row r="19" spans="1:14" s="7" customFormat="1" ht="15" customHeight="1">
      <c r="A19" s="18">
        <v>14</v>
      </c>
      <c r="B19" s="19" t="s">
        <v>67</v>
      </c>
      <c r="C19" s="20">
        <v>1917</v>
      </c>
      <c r="D19" s="20">
        <v>1219</v>
      </c>
      <c r="E19" s="20">
        <v>698</v>
      </c>
      <c r="F19" s="20">
        <v>1807</v>
      </c>
      <c r="G19" s="20">
        <v>1152</v>
      </c>
      <c r="H19" s="20">
        <v>655</v>
      </c>
      <c r="I19" s="20">
        <v>110</v>
      </c>
      <c r="J19" s="20">
        <v>67</v>
      </c>
      <c r="K19" s="20">
        <v>43</v>
      </c>
      <c r="L19" s="7" t="str">
        <f t="shared" si="0"/>
        <v>○</v>
      </c>
      <c r="M19" s="7" t="str">
        <f t="shared" si="1"/>
        <v>○</v>
      </c>
      <c r="N19" s="7" t="str">
        <f t="shared" si="2"/>
        <v>○</v>
      </c>
    </row>
    <row r="20" spans="1:14" s="7" customFormat="1" ht="15" customHeight="1">
      <c r="A20" s="18">
        <v>15</v>
      </c>
      <c r="B20" s="19" t="s">
        <v>68</v>
      </c>
      <c r="C20" s="20">
        <v>8295</v>
      </c>
      <c r="D20" s="20">
        <v>4841</v>
      </c>
      <c r="E20" s="20">
        <v>3454</v>
      </c>
      <c r="F20" s="20">
        <v>7954</v>
      </c>
      <c r="G20" s="20">
        <v>4656</v>
      </c>
      <c r="H20" s="20">
        <v>3298</v>
      </c>
      <c r="I20" s="20">
        <v>341</v>
      </c>
      <c r="J20" s="20">
        <v>185</v>
      </c>
      <c r="K20" s="20">
        <v>156</v>
      </c>
      <c r="L20" s="7" t="str">
        <f t="shared" si="0"/>
        <v>○</v>
      </c>
      <c r="M20" s="7" t="str">
        <f t="shared" si="1"/>
        <v>○</v>
      </c>
      <c r="N20" s="7" t="str">
        <f t="shared" si="2"/>
        <v>○</v>
      </c>
    </row>
    <row r="21" spans="1:14" s="7" customFormat="1" ht="15" customHeight="1">
      <c r="A21" s="18">
        <v>16</v>
      </c>
      <c r="B21" s="19" t="s">
        <v>69</v>
      </c>
      <c r="C21" s="20">
        <v>10389</v>
      </c>
      <c r="D21" s="20">
        <v>5411</v>
      </c>
      <c r="E21" s="20">
        <v>4978</v>
      </c>
      <c r="F21" s="20">
        <v>9955</v>
      </c>
      <c r="G21" s="20">
        <v>5227</v>
      </c>
      <c r="H21" s="20">
        <v>4728</v>
      </c>
      <c r="I21" s="20">
        <v>434</v>
      </c>
      <c r="J21" s="20">
        <v>184</v>
      </c>
      <c r="K21" s="20">
        <v>250</v>
      </c>
      <c r="L21" s="7" t="str">
        <f t="shared" si="0"/>
        <v>○</v>
      </c>
      <c r="M21" s="7" t="str">
        <f t="shared" si="1"/>
        <v>○</v>
      </c>
      <c r="N21" s="7" t="str">
        <f t="shared" si="2"/>
        <v>○</v>
      </c>
    </row>
    <row r="22" spans="1:14" s="7" customFormat="1" ht="15" customHeight="1">
      <c r="A22" s="18">
        <v>17</v>
      </c>
      <c r="B22" s="19" t="s">
        <v>70</v>
      </c>
      <c r="C22" s="20">
        <v>6283</v>
      </c>
      <c r="D22" s="20">
        <v>2955</v>
      </c>
      <c r="E22" s="20">
        <v>3328</v>
      </c>
      <c r="F22" s="20">
        <v>5862</v>
      </c>
      <c r="G22" s="20">
        <v>2788</v>
      </c>
      <c r="H22" s="20">
        <v>3074</v>
      </c>
      <c r="I22" s="20">
        <v>421</v>
      </c>
      <c r="J22" s="20">
        <v>167</v>
      </c>
      <c r="K22" s="20">
        <v>254</v>
      </c>
      <c r="L22" s="7" t="str">
        <f t="shared" si="0"/>
        <v>○</v>
      </c>
      <c r="M22" s="7" t="str">
        <f t="shared" si="1"/>
        <v>○</v>
      </c>
      <c r="N22" s="7" t="str">
        <f t="shared" si="2"/>
        <v>○</v>
      </c>
    </row>
    <row r="23" spans="1:14" s="7" customFormat="1" ht="15" customHeight="1">
      <c r="A23" s="18">
        <v>18</v>
      </c>
      <c r="B23" s="19" t="s">
        <v>71</v>
      </c>
      <c r="C23" s="20">
        <v>2802</v>
      </c>
      <c r="D23" s="20">
        <v>1346</v>
      </c>
      <c r="E23" s="20">
        <v>1456</v>
      </c>
      <c r="F23" s="20">
        <v>2689</v>
      </c>
      <c r="G23" s="20">
        <v>1283</v>
      </c>
      <c r="H23" s="20">
        <v>1406</v>
      </c>
      <c r="I23" s="20">
        <v>113</v>
      </c>
      <c r="J23" s="20">
        <v>63</v>
      </c>
      <c r="K23" s="20">
        <v>50</v>
      </c>
      <c r="L23" s="7" t="str">
        <f t="shared" si="0"/>
        <v>○</v>
      </c>
      <c r="M23" s="7" t="str">
        <f t="shared" si="1"/>
        <v>○</v>
      </c>
      <c r="N23" s="7" t="str">
        <f t="shared" si="2"/>
        <v>○</v>
      </c>
    </row>
    <row r="24" spans="1:14" s="7" customFormat="1" ht="15" customHeight="1">
      <c r="A24" s="18">
        <v>19</v>
      </c>
      <c r="B24" s="19" t="s">
        <v>72</v>
      </c>
      <c r="C24" s="20">
        <v>4625</v>
      </c>
      <c r="D24" s="20">
        <v>1164</v>
      </c>
      <c r="E24" s="20">
        <v>3461</v>
      </c>
      <c r="F24" s="20">
        <v>4481</v>
      </c>
      <c r="G24" s="20">
        <v>1129</v>
      </c>
      <c r="H24" s="20">
        <v>3352</v>
      </c>
      <c r="I24" s="20">
        <v>144</v>
      </c>
      <c r="J24" s="20">
        <v>35</v>
      </c>
      <c r="K24" s="20">
        <v>109</v>
      </c>
      <c r="L24" s="7" t="str">
        <f t="shared" si="0"/>
        <v>○</v>
      </c>
      <c r="M24" s="7" t="str">
        <f t="shared" si="1"/>
        <v>○</v>
      </c>
      <c r="N24" s="7" t="str">
        <f t="shared" si="2"/>
        <v>○</v>
      </c>
    </row>
    <row r="25" spans="1:14" s="7" customFormat="1" ht="15" customHeight="1">
      <c r="A25" s="18">
        <v>20</v>
      </c>
      <c r="B25" s="19" t="s">
        <v>73</v>
      </c>
      <c r="C25" s="20">
        <v>3001</v>
      </c>
      <c r="D25" s="20">
        <v>1495</v>
      </c>
      <c r="E25" s="20">
        <v>1506</v>
      </c>
      <c r="F25" s="20">
        <v>2960</v>
      </c>
      <c r="G25" s="20">
        <v>1481</v>
      </c>
      <c r="H25" s="20">
        <v>1479</v>
      </c>
      <c r="I25" s="20">
        <v>41</v>
      </c>
      <c r="J25" s="20">
        <v>14</v>
      </c>
      <c r="K25" s="20">
        <v>27</v>
      </c>
      <c r="L25" s="7" t="str">
        <f t="shared" si="0"/>
        <v>○</v>
      </c>
      <c r="M25" s="7" t="str">
        <f t="shared" si="1"/>
        <v>○</v>
      </c>
      <c r="N25" s="7" t="str">
        <f t="shared" si="2"/>
        <v>○</v>
      </c>
    </row>
    <row r="26" spans="1:14" s="7" customFormat="1" ht="15" customHeight="1">
      <c r="A26" s="18">
        <v>21</v>
      </c>
      <c r="B26" s="19" t="s">
        <v>74</v>
      </c>
      <c r="C26" s="20">
        <v>13835</v>
      </c>
      <c r="D26" s="20">
        <v>2334</v>
      </c>
      <c r="E26" s="20">
        <v>11501</v>
      </c>
      <c r="F26" s="20">
        <v>13425</v>
      </c>
      <c r="G26" s="20">
        <v>2269</v>
      </c>
      <c r="H26" s="20">
        <v>11156</v>
      </c>
      <c r="I26" s="20">
        <v>410</v>
      </c>
      <c r="J26" s="20">
        <v>65</v>
      </c>
      <c r="K26" s="20">
        <v>345</v>
      </c>
      <c r="L26" s="7" t="str">
        <f t="shared" si="0"/>
        <v>○</v>
      </c>
      <c r="M26" s="7" t="str">
        <f t="shared" si="1"/>
        <v>○</v>
      </c>
      <c r="N26" s="7" t="str">
        <f t="shared" si="2"/>
        <v>○</v>
      </c>
    </row>
    <row r="27" spans="1:14" s="7" customFormat="1" ht="15" customHeight="1">
      <c r="A27" s="18">
        <v>22</v>
      </c>
      <c r="B27" s="19" t="s">
        <v>75</v>
      </c>
      <c r="C27" s="20">
        <v>6011</v>
      </c>
      <c r="D27" s="20">
        <v>78</v>
      </c>
      <c r="E27" s="20">
        <v>5933</v>
      </c>
      <c r="F27" s="20">
        <v>5821</v>
      </c>
      <c r="G27" s="20">
        <v>74</v>
      </c>
      <c r="H27" s="20">
        <v>5747</v>
      </c>
      <c r="I27" s="20">
        <v>190</v>
      </c>
      <c r="J27" s="20">
        <v>4</v>
      </c>
      <c r="K27" s="20">
        <v>186</v>
      </c>
      <c r="L27" s="7" t="str">
        <f t="shared" si="0"/>
        <v>○</v>
      </c>
      <c r="M27" s="7" t="str">
        <f t="shared" si="1"/>
        <v>○</v>
      </c>
      <c r="N27" s="7" t="str">
        <f t="shared" si="2"/>
        <v>○</v>
      </c>
    </row>
    <row r="28" spans="1:14" s="7" customFormat="1" ht="15" customHeight="1">
      <c r="A28" s="21">
        <v>23</v>
      </c>
      <c r="B28" s="19" t="s">
        <v>76</v>
      </c>
      <c r="C28" s="20">
        <v>8806</v>
      </c>
      <c r="D28" s="20">
        <v>213</v>
      </c>
      <c r="E28" s="20">
        <v>8593</v>
      </c>
      <c r="F28" s="20">
        <v>8377</v>
      </c>
      <c r="G28" s="20">
        <v>201</v>
      </c>
      <c r="H28" s="20">
        <v>8176</v>
      </c>
      <c r="I28" s="20">
        <v>429</v>
      </c>
      <c r="J28" s="20">
        <v>12</v>
      </c>
      <c r="K28" s="20">
        <v>417</v>
      </c>
      <c r="L28" s="7" t="str">
        <f t="shared" si="0"/>
        <v>○</v>
      </c>
      <c r="M28" s="7" t="str">
        <f t="shared" si="1"/>
        <v>○</v>
      </c>
      <c r="N28" s="7" t="str">
        <f t="shared" si="2"/>
        <v>○</v>
      </c>
    </row>
    <row r="29" spans="1:14" s="7" customFormat="1" ht="15" customHeight="1">
      <c r="A29" s="18">
        <v>24</v>
      </c>
      <c r="B29" s="19" t="s">
        <v>77</v>
      </c>
      <c r="C29" s="20">
        <v>6189</v>
      </c>
      <c r="D29" s="20">
        <v>1297</v>
      </c>
      <c r="E29" s="20">
        <v>4892</v>
      </c>
      <c r="F29" s="20">
        <v>6012</v>
      </c>
      <c r="G29" s="20">
        <v>1269</v>
      </c>
      <c r="H29" s="20">
        <v>4743</v>
      </c>
      <c r="I29" s="20">
        <v>177</v>
      </c>
      <c r="J29" s="20">
        <v>28</v>
      </c>
      <c r="K29" s="20">
        <v>149</v>
      </c>
      <c r="L29" s="7" t="str">
        <f t="shared" si="0"/>
        <v>○</v>
      </c>
      <c r="M29" s="7" t="str">
        <f t="shared" si="1"/>
        <v>○</v>
      </c>
      <c r="N29" s="7" t="str">
        <f t="shared" si="2"/>
        <v>○</v>
      </c>
    </row>
    <row r="30" spans="1:14" s="7" customFormat="1" ht="15" customHeight="1">
      <c r="A30" s="18">
        <v>25</v>
      </c>
      <c r="B30" s="19" t="s">
        <v>78</v>
      </c>
      <c r="C30" s="20">
        <v>7602</v>
      </c>
      <c r="D30" s="20">
        <v>2417</v>
      </c>
      <c r="E30" s="20">
        <v>5185</v>
      </c>
      <c r="F30" s="20">
        <v>7333</v>
      </c>
      <c r="G30" s="20">
        <v>2354</v>
      </c>
      <c r="H30" s="20">
        <v>4979</v>
      </c>
      <c r="I30" s="20">
        <v>269</v>
      </c>
      <c r="J30" s="20">
        <v>63</v>
      </c>
      <c r="K30" s="20">
        <v>206</v>
      </c>
      <c r="L30" s="7" t="str">
        <f t="shared" si="0"/>
        <v>○</v>
      </c>
      <c r="M30" s="7" t="str">
        <f t="shared" si="1"/>
        <v>○</v>
      </c>
      <c r="N30" s="7" t="str">
        <f t="shared" si="2"/>
        <v>○</v>
      </c>
    </row>
    <row r="31" spans="1:14" s="7" customFormat="1" ht="15" customHeight="1">
      <c r="A31" s="18">
        <v>26</v>
      </c>
      <c r="B31" s="19" t="s">
        <v>79</v>
      </c>
      <c r="C31" s="20">
        <v>9395</v>
      </c>
      <c r="D31" s="20">
        <v>1770</v>
      </c>
      <c r="E31" s="20">
        <v>7625</v>
      </c>
      <c r="F31" s="20">
        <v>9009</v>
      </c>
      <c r="G31" s="20">
        <v>1724</v>
      </c>
      <c r="H31" s="20">
        <v>7285</v>
      </c>
      <c r="I31" s="20">
        <v>386</v>
      </c>
      <c r="J31" s="20">
        <v>46</v>
      </c>
      <c r="K31" s="20">
        <v>340</v>
      </c>
      <c r="L31" s="7" t="str">
        <f t="shared" si="0"/>
        <v>○</v>
      </c>
      <c r="M31" s="7" t="str">
        <f t="shared" si="1"/>
        <v>○</v>
      </c>
      <c r="N31" s="7" t="str">
        <f t="shared" si="2"/>
        <v>○</v>
      </c>
    </row>
    <row r="32" spans="1:14" s="7" customFormat="1" ht="15" customHeight="1">
      <c r="A32" s="18">
        <v>27</v>
      </c>
      <c r="B32" s="19" t="s">
        <v>80</v>
      </c>
      <c r="C32" s="20">
        <v>4313</v>
      </c>
      <c r="D32" s="20">
        <v>702</v>
      </c>
      <c r="E32" s="20">
        <v>3611</v>
      </c>
      <c r="F32" s="20">
        <v>4129</v>
      </c>
      <c r="G32" s="20">
        <v>669</v>
      </c>
      <c r="H32" s="20">
        <v>3460</v>
      </c>
      <c r="I32" s="20">
        <v>184</v>
      </c>
      <c r="J32" s="20">
        <v>33</v>
      </c>
      <c r="K32" s="20">
        <v>151</v>
      </c>
      <c r="L32" s="7" t="str">
        <f t="shared" si="0"/>
        <v>○</v>
      </c>
      <c r="M32" s="7" t="str">
        <f t="shared" si="1"/>
        <v>○</v>
      </c>
      <c r="N32" s="7" t="str">
        <f t="shared" si="2"/>
        <v>○</v>
      </c>
    </row>
    <row r="33" spans="1:14" s="7" customFormat="1" ht="15" customHeight="1">
      <c r="A33" s="18">
        <v>28</v>
      </c>
      <c r="B33" s="19" t="s">
        <v>81</v>
      </c>
      <c r="C33" s="20">
        <v>7647</v>
      </c>
      <c r="D33" s="20">
        <v>942</v>
      </c>
      <c r="E33" s="20">
        <v>6705</v>
      </c>
      <c r="F33" s="20">
        <v>7369</v>
      </c>
      <c r="G33" s="20">
        <v>906</v>
      </c>
      <c r="H33" s="20">
        <v>6463</v>
      </c>
      <c r="I33" s="20">
        <v>278</v>
      </c>
      <c r="J33" s="20">
        <v>36</v>
      </c>
      <c r="K33" s="20">
        <v>242</v>
      </c>
      <c r="L33" s="7" t="str">
        <f t="shared" si="0"/>
        <v>○</v>
      </c>
      <c r="M33" s="7" t="str">
        <f t="shared" si="1"/>
        <v>○</v>
      </c>
      <c r="N33" s="7" t="str">
        <f t="shared" si="2"/>
        <v>○</v>
      </c>
    </row>
    <row r="34" spans="1:14" s="7" customFormat="1" ht="15" customHeight="1">
      <c r="A34" s="18">
        <v>29</v>
      </c>
      <c r="B34" s="19" t="s">
        <v>82</v>
      </c>
      <c r="C34" s="20">
        <v>564</v>
      </c>
      <c r="D34" s="20">
        <v>276</v>
      </c>
      <c r="E34" s="20">
        <v>288</v>
      </c>
      <c r="F34" s="20">
        <v>548</v>
      </c>
      <c r="G34" s="20">
        <v>265</v>
      </c>
      <c r="H34" s="20">
        <v>283</v>
      </c>
      <c r="I34" s="20">
        <v>16</v>
      </c>
      <c r="J34" s="20">
        <v>11</v>
      </c>
      <c r="K34" s="20">
        <v>5</v>
      </c>
      <c r="L34" s="7" t="str">
        <f t="shared" si="0"/>
        <v>○</v>
      </c>
      <c r="M34" s="7" t="str">
        <f t="shared" si="1"/>
        <v>○</v>
      </c>
      <c r="N34" s="7" t="str">
        <f t="shared" si="2"/>
        <v>○</v>
      </c>
    </row>
    <row r="35" spans="1:14" s="7" customFormat="1" ht="15" customHeight="1">
      <c r="A35" s="22">
        <v>30</v>
      </c>
      <c r="B35" s="23" t="s">
        <v>83</v>
      </c>
      <c r="C35" s="24">
        <v>720</v>
      </c>
      <c r="D35" s="24">
        <v>406</v>
      </c>
      <c r="E35" s="24">
        <v>314</v>
      </c>
      <c r="F35" s="24">
        <v>679</v>
      </c>
      <c r="G35" s="24">
        <v>373</v>
      </c>
      <c r="H35" s="24">
        <v>306</v>
      </c>
      <c r="I35" s="24">
        <v>41</v>
      </c>
      <c r="J35" s="24">
        <v>33</v>
      </c>
      <c r="K35" s="24">
        <v>8</v>
      </c>
      <c r="L35" s="7" t="str">
        <f t="shared" si="0"/>
        <v>○</v>
      </c>
      <c r="M35" s="7" t="str">
        <f t="shared" si="1"/>
        <v>○</v>
      </c>
      <c r="N35" s="7" t="str">
        <f t="shared" si="2"/>
        <v>○</v>
      </c>
    </row>
    <row r="36" spans="1:14" s="7" customFormat="1" ht="15" customHeight="1">
      <c r="A36" s="22">
        <v>31</v>
      </c>
      <c r="B36" s="23" t="s">
        <v>84</v>
      </c>
      <c r="C36" s="24">
        <v>1427</v>
      </c>
      <c r="D36" s="24">
        <v>1158</v>
      </c>
      <c r="E36" s="24">
        <v>269</v>
      </c>
      <c r="F36" s="24">
        <v>1417</v>
      </c>
      <c r="G36" s="24">
        <v>1150</v>
      </c>
      <c r="H36" s="24">
        <v>267</v>
      </c>
      <c r="I36" s="24">
        <v>10</v>
      </c>
      <c r="J36" s="24">
        <v>8</v>
      </c>
      <c r="K36" s="24">
        <v>2</v>
      </c>
      <c r="L36" s="7" t="str">
        <f t="shared" si="0"/>
        <v>○</v>
      </c>
      <c r="M36" s="7" t="str">
        <f t="shared" si="1"/>
        <v>○</v>
      </c>
      <c r="N36" s="7" t="str">
        <f t="shared" si="2"/>
        <v>○</v>
      </c>
    </row>
    <row r="37" spans="1:14" s="7" customFormat="1" ht="15" customHeight="1">
      <c r="A37" s="18">
        <v>32</v>
      </c>
      <c r="B37" s="19" t="s">
        <v>85</v>
      </c>
      <c r="C37" s="20">
        <v>320</v>
      </c>
      <c r="D37" s="20">
        <v>258</v>
      </c>
      <c r="E37" s="20">
        <v>62</v>
      </c>
      <c r="F37" s="20">
        <v>318</v>
      </c>
      <c r="G37" s="20">
        <v>258</v>
      </c>
      <c r="H37" s="20">
        <v>60</v>
      </c>
      <c r="I37" s="20">
        <v>2</v>
      </c>
      <c r="J37" s="20">
        <v>0</v>
      </c>
      <c r="K37" s="20">
        <v>2</v>
      </c>
      <c r="L37" s="7" t="str">
        <f t="shared" si="0"/>
        <v>○</v>
      </c>
      <c r="M37" s="7" t="str">
        <f t="shared" si="1"/>
        <v>○</v>
      </c>
      <c r="N37" s="7" t="str">
        <f t="shared" si="2"/>
        <v>○</v>
      </c>
    </row>
    <row r="38" spans="1:14" s="7" customFormat="1" ht="15" customHeight="1">
      <c r="A38" s="25">
        <v>33</v>
      </c>
      <c r="B38" s="26" t="s">
        <v>86</v>
      </c>
      <c r="C38" s="27">
        <v>713</v>
      </c>
      <c r="D38" s="27">
        <v>353</v>
      </c>
      <c r="E38" s="27">
        <v>360</v>
      </c>
      <c r="F38" s="27">
        <v>685</v>
      </c>
      <c r="G38" s="27">
        <v>346</v>
      </c>
      <c r="H38" s="27">
        <v>339</v>
      </c>
      <c r="I38" s="27">
        <v>28</v>
      </c>
      <c r="J38" s="27">
        <v>7</v>
      </c>
      <c r="K38" s="27">
        <v>21</v>
      </c>
      <c r="L38" s="7" t="str">
        <f t="shared" si="0"/>
        <v>○</v>
      </c>
      <c r="M38" s="7" t="str">
        <f t="shared" si="1"/>
        <v>○</v>
      </c>
      <c r="N38" s="7" t="str">
        <f t="shared" si="2"/>
        <v>○</v>
      </c>
    </row>
    <row r="39" spans="1:14" s="7" customFormat="1" ht="15" customHeight="1">
      <c r="A39" s="18">
        <v>34</v>
      </c>
      <c r="B39" s="19" t="s">
        <v>87</v>
      </c>
      <c r="C39" s="27">
        <v>158</v>
      </c>
      <c r="D39" s="27">
        <v>53</v>
      </c>
      <c r="E39" s="27">
        <v>105</v>
      </c>
      <c r="F39" s="27">
        <v>151</v>
      </c>
      <c r="G39" s="27">
        <v>52</v>
      </c>
      <c r="H39" s="27">
        <v>99</v>
      </c>
      <c r="I39" s="27">
        <v>7</v>
      </c>
      <c r="J39" s="27">
        <v>1</v>
      </c>
      <c r="K39" s="27">
        <v>6</v>
      </c>
      <c r="L39" s="7" t="str">
        <f t="shared" si="0"/>
        <v>○</v>
      </c>
      <c r="M39" s="7" t="str">
        <f t="shared" si="1"/>
        <v>○</v>
      </c>
      <c r="N39" s="7" t="str">
        <f t="shared" si="2"/>
        <v>○</v>
      </c>
    </row>
    <row r="40" spans="1:14" s="7" customFormat="1" ht="15" customHeight="1">
      <c r="A40" s="18">
        <v>35</v>
      </c>
      <c r="B40" s="19" t="s">
        <v>88</v>
      </c>
      <c r="C40" s="27">
        <v>1386</v>
      </c>
      <c r="D40" s="27">
        <v>995</v>
      </c>
      <c r="E40" s="27">
        <v>391</v>
      </c>
      <c r="F40" s="20">
        <v>1377</v>
      </c>
      <c r="G40" s="20">
        <v>991</v>
      </c>
      <c r="H40" s="20">
        <v>386</v>
      </c>
      <c r="I40" s="27">
        <v>9</v>
      </c>
      <c r="J40" s="27">
        <v>4</v>
      </c>
      <c r="K40" s="27">
        <v>5</v>
      </c>
      <c r="L40" s="7" t="str">
        <f t="shared" si="0"/>
        <v>○</v>
      </c>
      <c r="M40" s="7" t="str">
        <f t="shared" si="1"/>
        <v>○</v>
      </c>
      <c r="N40" s="7" t="str">
        <f t="shared" si="2"/>
        <v>○</v>
      </c>
    </row>
    <row r="41" spans="1:14" s="7" customFormat="1" ht="15" customHeight="1">
      <c r="A41" s="18">
        <v>36</v>
      </c>
      <c r="B41" s="19" t="s">
        <v>89</v>
      </c>
      <c r="C41" s="20">
        <v>1733</v>
      </c>
      <c r="D41" s="20">
        <v>1250</v>
      </c>
      <c r="E41" s="20">
        <v>483</v>
      </c>
      <c r="F41" s="20">
        <v>1692</v>
      </c>
      <c r="G41" s="20">
        <v>1221</v>
      </c>
      <c r="H41" s="20">
        <v>471</v>
      </c>
      <c r="I41" s="20">
        <v>41</v>
      </c>
      <c r="J41" s="20">
        <v>29</v>
      </c>
      <c r="K41" s="20">
        <v>12</v>
      </c>
      <c r="L41" s="7" t="str">
        <f t="shared" si="0"/>
        <v>○</v>
      </c>
      <c r="M41" s="7" t="str">
        <f t="shared" si="1"/>
        <v>○</v>
      </c>
      <c r="N41" s="7" t="str">
        <f t="shared" si="2"/>
        <v>○</v>
      </c>
    </row>
    <row r="42" spans="1:14" s="7" customFormat="1" ht="15" customHeight="1">
      <c r="A42" s="18">
        <v>37</v>
      </c>
      <c r="B42" s="19" t="s">
        <v>90</v>
      </c>
      <c r="C42" s="20">
        <v>6477</v>
      </c>
      <c r="D42" s="20">
        <v>3853</v>
      </c>
      <c r="E42" s="20">
        <v>2624</v>
      </c>
      <c r="F42" s="20">
        <v>6394</v>
      </c>
      <c r="G42" s="20">
        <v>3830</v>
      </c>
      <c r="H42" s="20">
        <v>2564</v>
      </c>
      <c r="I42" s="20">
        <v>83</v>
      </c>
      <c r="J42" s="20">
        <v>23</v>
      </c>
      <c r="K42" s="20">
        <v>60</v>
      </c>
      <c r="L42" s="7" t="str">
        <f t="shared" si="0"/>
        <v>○</v>
      </c>
      <c r="M42" s="7" t="str">
        <f t="shared" si="1"/>
        <v>○</v>
      </c>
      <c r="N42" s="7" t="str">
        <f t="shared" si="2"/>
        <v>○</v>
      </c>
    </row>
    <row r="43" spans="1:14" s="7" customFormat="1" ht="15" customHeight="1">
      <c r="A43" s="18">
        <v>38</v>
      </c>
      <c r="B43" s="19" t="s">
        <v>91</v>
      </c>
      <c r="C43" s="20">
        <v>10660</v>
      </c>
      <c r="D43" s="20">
        <v>3015</v>
      </c>
      <c r="E43" s="20">
        <v>7645</v>
      </c>
      <c r="F43" s="20">
        <v>10413</v>
      </c>
      <c r="G43" s="20">
        <v>2947</v>
      </c>
      <c r="H43" s="20">
        <v>7466</v>
      </c>
      <c r="I43" s="20">
        <v>247</v>
      </c>
      <c r="J43" s="20">
        <v>68</v>
      </c>
      <c r="K43" s="20">
        <v>179</v>
      </c>
      <c r="L43" s="7" t="str">
        <f t="shared" si="0"/>
        <v>○</v>
      </c>
      <c r="M43" s="7" t="str">
        <f t="shared" si="1"/>
        <v>○</v>
      </c>
      <c r="N43" s="7" t="str">
        <f t="shared" si="2"/>
        <v>○</v>
      </c>
    </row>
    <row r="44" spans="1:14" s="7" customFormat="1" ht="15" customHeight="1">
      <c r="A44" s="18">
        <v>39</v>
      </c>
      <c r="B44" s="19" t="s">
        <v>92</v>
      </c>
      <c r="C44" s="20">
        <v>808</v>
      </c>
      <c r="D44" s="20">
        <v>307</v>
      </c>
      <c r="E44" s="20">
        <v>501</v>
      </c>
      <c r="F44" s="20">
        <v>783</v>
      </c>
      <c r="G44" s="20">
        <v>298</v>
      </c>
      <c r="H44" s="20">
        <v>485</v>
      </c>
      <c r="I44" s="20">
        <v>25</v>
      </c>
      <c r="J44" s="20">
        <v>9</v>
      </c>
      <c r="K44" s="20">
        <v>16</v>
      </c>
      <c r="L44" s="7" t="str">
        <f t="shared" si="0"/>
        <v>○</v>
      </c>
      <c r="M44" s="7" t="str">
        <f t="shared" si="1"/>
        <v>○</v>
      </c>
      <c r="N44" s="7" t="str">
        <f t="shared" si="2"/>
        <v>○</v>
      </c>
    </row>
    <row r="45" spans="1:14" s="7" customFormat="1" ht="15" customHeight="1">
      <c r="A45" s="18">
        <v>40</v>
      </c>
      <c r="B45" s="19" t="s">
        <v>93</v>
      </c>
      <c r="C45" s="20">
        <v>3722</v>
      </c>
      <c r="D45" s="20">
        <v>2072</v>
      </c>
      <c r="E45" s="20">
        <v>1650</v>
      </c>
      <c r="F45" s="20">
        <v>3573</v>
      </c>
      <c r="G45" s="20">
        <v>2010</v>
      </c>
      <c r="H45" s="20">
        <v>1563</v>
      </c>
      <c r="I45" s="20">
        <v>149</v>
      </c>
      <c r="J45" s="20">
        <v>62</v>
      </c>
      <c r="K45" s="20">
        <v>87</v>
      </c>
      <c r="L45" s="7" t="str">
        <f t="shared" si="0"/>
        <v>○</v>
      </c>
      <c r="M45" s="7" t="str">
        <f t="shared" si="1"/>
        <v>○</v>
      </c>
      <c r="N45" s="7" t="str">
        <f t="shared" si="2"/>
        <v>○</v>
      </c>
    </row>
    <row r="46" spans="1:14" s="7" customFormat="1" ht="15" customHeight="1">
      <c r="A46" s="22">
        <v>41</v>
      </c>
      <c r="B46" s="23" t="s">
        <v>94</v>
      </c>
      <c r="C46" s="24">
        <v>1322</v>
      </c>
      <c r="D46" s="24">
        <v>723</v>
      </c>
      <c r="E46" s="24">
        <v>599</v>
      </c>
      <c r="F46" s="24">
        <v>1281</v>
      </c>
      <c r="G46" s="24">
        <v>707</v>
      </c>
      <c r="H46" s="24">
        <v>574</v>
      </c>
      <c r="I46" s="24">
        <v>41</v>
      </c>
      <c r="J46" s="24">
        <v>16</v>
      </c>
      <c r="K46" s="24">
        <v>25</v>
      </c>
      <c r="L46" s="7" t="str">
        <f t="shared" si="0"/>
        <v>○</v>
      </c>
      <c r="M46" s="7" t="str">
        <f t="shared" si="1"/>
        <v>○</v>
      </c>
      <c r="N46" s="7" t="str">
        <f t="shared" si="2"/>
        <v>○</v>
      </c>
    </row>
    <row r="47" spans="1:14" s="7" customFormat="1" ht="15" customHeight="1">
      <c r="A47" s="35"/>
      <c r="B47" s="36" t="s">
        <v>44</v>
      </c>
      <c r="C47" s="37">
        <f>SUM(C17:C46)</f>
        <v>141710</v>
      </c>
      <c r="D47" s="37">
        <f aca="true" t="shared" si="4" ref="D47:K47">SUM(D17:D46)</f>
        <v>50491</v>
      </c>
      <c r="E47" s="37">
        <f t="shared" si="4"/>
        <v>91219</v>
      </c>
      <c r="F47" s="37">
        <f t="shared" si="4"/>
        <v>136845</v>
      </c>
      <c r="G47" s="37">
        <f t="shared" si="4"/>
        <v>49085</v>
      </c>
      <c r="H47" s="37">
        <f t="shared" si="4"/>
        <v>87760</v>
      </c>
      <c r="I47" s="37">
        <f t="shared" si="4"/>
        <v>4865</v>
      </c>
      <c r="J47" s="37">
        <f t="shared" si="4"/>
        <v>1406</v>
      </c>
      <c r="K47" s="37">
        <f t="shared" si="4"/>
        <v>3459</v>
      </c>
      <c r="L47" s="7" t="str">
        <f t="shared" si="0"/>
        <v>○</v>
      </c>
      <c r="M47" s="7" t="str">
        <f t="shared" si="1"/>
        <v>○</v>
      </c>
      <c r="N47" s="7" t="str">
        <f t="shared" si="2"/>
        <v>○</v>
      </c>
    </row>
    <row r="48" spans="1:14" s="7" customFormat="1" ht="15" customHeight="1">
      <c r="A48" s="38"/>
      <c r="B48" s="39" t="s">
        <v>45</v>
      </c>
      <c r="C48" s="40">
        <f>C16+C47</f>
        <v>403229</v>
      </c>
      <c r="D48" s="40">
        <f aca="true" t="shared" si="5" ref="D48:K48">D16+D47</f>
        <v>97648</v>
      </c>
      <c r="E48" s="40">
        <f t="shared" si="5"/>
        <v>305581</v>
      </c>
      <c r="F48" s="40">
        <f t="shared" si="5"/>
        <v>387968</v>
      </c>
      <c r="G48" s="40">
        <f t="shared" si="5"/>
        <v>95097</v>
      </c>
      <c r="H48" s="40">
        <f t="shared" si="5"/>
        <v>292871</v>
      </c>
      <c r="I48" s="40">
        <f t="shared" si="5"/>
        <v>15261</v>
      </c>
      <c r="J48" s="40">
        <f t="shared" si="5"/>
        <v>2551</v>
      </c>
      <c r="K48" s="40">
        <f t="shared" si="5"/>
        <v>12710</v>
      </c>
      <c r="L48" s="7" t="str">
        <f t="shared" si="0"/>
        <v>○</v>
      </c>
      <c r="M48" s="7" t="str">
        <f t="shared" si="1"/>
        <v>○</v>
      </c>
      <c r="N48" s="7" t="str">
        <f t="shared" si="2"/>
        <v>○</v>
      </c>
    </row>
  </sheetData>
  <sheetProtection/>
  <mergeCells count="5">
    <mergeCell ref="I3:K3"/>
    <mergeCell ref="C3:E3"/>
    <mergeCell ref="B3:B4"/>
    <mergeCell ref="A3:A4"/>
    <mergeCell ref="F3:H3"/>
  </mergeCells>
  <printOptions horizontalCentered="1"/>
  <pageMargins left="0.4330708661417323" right="0.31496062992125984" top="0.8267716535433072" bottom="0.7480314960629921" header="0.5118110236220472" footer="0.5118110236220472"/>
  <pageSetup fitToWidth="0" fitToHeight="1" horizontalDpi="600" verticalDpi="600" orientation="landscape" paperSize="9" scale="68" r:id="rId1"/>
  <headerFooter alignWithMargins="0">
    <oddFooter>&amp;R
R2概要調書（土地概況）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50"/>
  <sheetViews>
    <sheetView showGridLines="0" view="pageBreakPreview" zoomScale="75" zoomScaleNormal="70" zoomScaleSheetLayoutView="75" zoomScalePageLayoutView="0" workbookViewId="0" topLeftCell="A1">
      <selection activeCell="D10" sqref="D10"/>
    </sheetView>
  </sheetViews>
  <sheetFormatPr defaultColWidth="12.59765625" defaultRowHeight="15"/>
  <cols>
    <col min="1" max="1" width="3.5" style="6" customWidth="1"/>
    <col min="2" max="2" width="14.69921875" style="6" customWidth="1"/>
    <col min="3" max="9" width="15.59765625" style="6" customWidth="1"/>
    <col min="10" max="11" width="12.3984375" style="6" customWidth="1"/>
    <col min="12" max="12" width="15.5" style="6" bestFit="1" customWidth="1"/>
    <col min="13" max="13" width="2.59765625" style="6" customWidth="1"/>
    <col min="14" max="14" width="3.5" style="6" customWidth="1"/>
    <col min="15" max="15" width="14.69921875" style="6" customWidth="1"/>
    <col min="16" max="22" width="15.59765625" style="6" customWidth="1"/>
    <col min="23" max="24" width="12.3984375" style="6" customWidth="1"/>
    <col min="25" max="25" width="15.5" style="6" bestFit="1" customWidth="1"/>
    <col min="26" max="26" width="1.69921875" style="32" customWidth="1"/>
    <col min="27" max="27" width="3.5" style="6" customWidth="1"/>
    <col min="28" max="28" width="14.59765625" style="6" customWidth="1"/>
    <col min="29" max="38" width="15.59765625" style="6" customWidth="1"/>
    <col min="39" max="39" width="2.59765625" style="32" customWidth="1"/>
    <col min="40" max="40" width="3.5" style="6" customWidth="1"/>
    <col min="41" max="41" width="14.59765625" style="6" customWidth="1"/>
    <col min="42" max="51" width="15.59765625" style="6" customWidth="1"/>
    <col min="52" max="52" width="3" style="32" customWidth="1"/>
    <col min="53" max="53" width="3.5" style="6" customWidth="1"/>
    <col min="54" max="54" width="14.59765625" style="6" customWidth="1"/>
    <col min="55" max="64" width="15.59765625" style="6" customWidth="1"/>
    <col min="65" max="65" width="3.3984375" style="32" customWidth="1"/>
    <col min="66" max="66" width="3.5" style="6" customWidth="1"/>
    <col min="67" max="67" width="14.59765625" style="6" customWidth="1"/>
    <col min="68" max="77" width="15.59765625" style="6" customWidth="1"/>
    <col min="78" max="78" width="3.19921875" style="32" customWidth="1"/>
    <col min="79" max="79" width="3.5" style="6" customWidth="1"/>
    <col min="80" max="80" width="14.59765625" style="6" customWidth="1"/>
    <col min="81" max="90" width="15.59765625" style="6" customWidth="1"/>
    <col min="91" max="91" width="5.69921875" style="32" customWidth="1"/>
    <col min="92" max="92" width="3.5" style="6" customWidth="1"/>
    <col min="93" max="93" width="14.59765625" style="6" customWidth="1"/>
    <col min="94" max="103" width="15.59765625" style="6" customWidth="1"/>
    <col min="104" max="104" width="2.59765625" style="32" customWidth="1"/>
    <col min="105" max="105" width="3.5" style="6" customWidth="1"/>
    <col min="106" max="106" width="14.59765625" style="6" customWidth="1"/>
    <col min="107" max="116" width="15.59765625" style="6" customWidth="1"/>
    <col min="117" max="117" width="2.59765625" style="6" customWidth="1"/>
    <col min="118" max="118" width="3.5" style="6" customWidth="1"/>
    <col min="119" max="126" width="14.59765625" style="6" customWidth="1"/>
    <col min="127" max="129" width="15.59765625" style="6" customWidth="1"/>
    <col min="130" max="130" width="2.59765625" style="6" customWidth="1"/>
    <col min="131" max="131" width="3.5" style="6" customWidth="1"/>
    <col min="132" max="132" width="14.59765625" style="6" customWidth="1"/>
    <col min="133" max="139" width="15.59765625" style="8" customWidth="1"/>
    <col min="140" max="142" width="15.59765625" style="6" customWidth="1"/>
    <col min="143" max="143" width="2.59765625" style="8" customWidth="1"/>
    <col min="144" max="144" width="3.5" style="6" customWidth="1"/>
    <col min="145" max="145" width="14.59765625" style="6" customWidth="1"/>
    <col min="146" max="152" width="15.59765625" style="8" customWidth="1"/>
    <col min="153" max="155" width="15.59765625" style="6" customWidth="1"/>
    <col min="156" max="156" width="2.59765625" style="6" customWidth="1"/>
    <col min="157" max="157" width="3.5" style="6" customWidth="1"/>
    <col min="158" max="158" width="14.59765625" style="6" customWidth="1"/>
    <col min="159" max="165" width="15.59765625" style="8" customWidth="1"/>
    <col min="166" max="168" width="15.59765625" style="6" customWidth="1"/>
    <col min="169" max="169" width="3.09765625" style="6" customWidth="1"/>
    <col min="170" max="170" width="3.5" style="6" customWidth="1"/>
    <col min="171" max="171" width="14.59765625" style="6" customWidth="1"/>
    <col min="172" max="178" width="15.59765625" style="8" customWidth="1"/>
    <col min="179" max="181" width="15.59765625" style="6" customWidth="1"/>
    <col min="182" max="182" width="2.5" style="6" customWidth="1"/>
    <col min="183" max="183" width="3.5" style="6" customWidth="1"/>
    <col min="184" max="184" width="14.59765625" style="6" customWidth="1"/>
    <col min="185" max="191" width="15.59765625" style="8" customWidth="1"/>
    <col min="192" max="194" width="15.59765625" style="6" customWidth="1"/>
    <col min="195" max="195" width="3.09765625" style="6" customWidth="1"/>
    <col min="196" max="196" width="3.5" style="6" customWidth="1"/>
    <col min="197" max="197" width="14.59765625" style="6" customWidth="1"/>
    <col min="198" max="204" width="15.59765625" style="8" customWidth="1"/>
    <col min="205" max="207" width="15.59765625" style="6" customWidth="1"/>
    <col min="208" max="208" width="2.19921875" style="6" customWidth="1"/>
    <col min="209" max="209" width="3.5" style="6" customWidth="1"/>
    <col min="210" max="210" width="14.59765625" style="6" customWidth="1"/>
    <col min="211" max="217" width="15.59765625" style="8" customWidth="1"/>
    <col min="218" max="220" width="15.59765625" style="6" customWidth="1"/>
    <col min="221" max="221" width="2.59765625" style="6" customWidth="1"/>
    <col min="222" max="222" width="3.5" style="6" customWidth="1"/>
    <col min="223" max="223" width="14.59765625" style="6" customWidth="1"/>
    <col min="224" max="230" width="15.59765625" style="8" customWidth="1"/>
    <col min="231" max="233" width="15.59765625" style="6" customWidth="1"/>
    <col min="234" max="235" width="3.5" style="6" customWidth="1"/>
    <col min="236" max="236" width="14.59765625" style="6" customWidth="1"/>
    <col min="237" max="243" width="15.59765625" style="8" customWidth="1"/>
    <col min="244" max="246" width="15.59765625" style="6" customWidth="1"/>
    <col min="247" max="247" width="4.59765625" style="6" customWidth="1"/>
    <col min="248" max="254" width="12.59765625" style="6" customWidth="1"/>
    <col min="255" max="255" width="9" style="6" bestFit="1" customWidth="1"/>
    <col min="256" max="16384" width="12.59765625" style="6" customWidth="1"/>
  </cols>
  <sheetData>
    <row r="1" spans="1:235" ht="18.75">
      <c r="A1" s="43" t="s">
        <v>99</v>
      </c>
      <c r="N1" s="43" t="s">
        <v>99</v>
      </c>
      <c r="AA1" s="43" t="s">
        <v>99</v>
      </c>
      <c r="AN1" s="43" t="s">
        <v>99</v>
      </c>
      <c r="BA1" s="43" t="s">
        <v>99</v>
      </c>
      <c r="BN1" s="43" t="s">
        <v>99</v>
      </c>
      <c r="CA1" s="43" t="s">
        <v>99</v>
      </c>
      <c r="CN1" s="43" t="s">
        <v>99</v>
      </c>
      <c r="DA1" s="43" t="s">
        <v>99</v>
      </c>
      <c r="DN1" s="43" t="s">
        <v>99</v>
      </c>
      <c r="EA1" s="43" t="s">
        <v>99</v>
      </c>
      <c r="EN1" s="43" t="s">
        <v>99</v>
      </c>
      <c r="FA1" s="43" t="s">
        <v>99</v>
      </c>
      <c r="FN1" s="43" t="s">
        <v>99</v>
      </c>
      <c r="GA1" s="43" t="s">
        <v>99</v>
      </c>
      <c r="GN1" s="43" t="s">
        <v>99</v>
      </c>
      <c r="HA1" s="43" t="s">
        <v>99</v>
      </c>
      <c r="HN1" s="43" t="s">
        <v>99</v>
      </c>
      <c r="IA1" s="43" t="s">
        <v>99</v>
      </c>
    </row>
    <row r="2" spans="1:243" s="28" customFormat="1" ht="17.25">
      <c r="A2" s="28" t="s">
        <v>95</v>
      </c>
      <c r="N2" s="28" t="s">
        <v>118</v>
      </c>
      <c r="Z2" s="31"/>
      <c r="AA2" s="28" t="s">
        <v>119</v>
      </c>
      <c r="AM2" s="31"/>
      <c r="AN2" s="28" t="s">
        <v>120</v>
      </c>
      <c r="AZ2" s="31"/>
      <c r="BA2" s="28" t="s">
        <v>121</v>
      </c>
      <c r="BM2" s="31"/>
      <c r="BN2" s="28" t="s">
        <v>122</v>
      </c>
      <c r="BZ2" s="31"/>
      <c r="CA2" s="28" t="s">
        <v>123</v>
      </c>
      <c r="CM2" s="31"/>
      <c r="CN2" s="28" t="s">
        <v>124</v>
      </c>
      <c r="CZ2" s="31"/>
      <c r="DA2" s="28" t="s">
        <v>125</v>
      </c>
      <c r="DN2" s="28" t="s">
        <v>126</v>
      </c>
      <c r="EA2" s="29" t="s">
        <v>127</v>
      </c>
      <c r="EC2" s="29"/>
      <c r="ED2" s="29"/>
      <c r="EE2" s="29"/>
      <c r="EF2" s="29"/>
      <c r="EG2" s="29"/>
      <c r="EH2" s="29"/>
      <c r="EI2" s="29"/>
      <c r="EM2" s="29"/>
      <c r="EN2" s="29" t="s">
        <v>128</v>
      </c>
      <c r="EP2" s="29"/>
      <c r="EQ2" s="29"/>
      <c r="ER2" s="29"/>
      <c r="ES2" s="29"/>
      <c r="ET2" s="29"/>
      <c r="EU2" s="29"/>
      <c r="EV2" s="29"/>
      <c r="FA2" s="29" t="s">
        <v>129</v>
      </c>
      <c r="FC2" s="29"/>
      <c r="FD2" s="29"/>
      <c r="FE2" s="29"/>
      <c r="FF2" s="29"/>
      <c r="FG2" s="29"/>
      <c r="FH2" s="29"/>
      <c r="FI2" s="29"/>
      <c r="FN2" s="29" t="s">
        <v>130</v>
      </c>
      <c r="FP2" s="29"/>
      <c r="FQ2" s="29"/>
      <c r="FR2" s="29"/>
      <c r="FS2" s="29"/>
      <c r="FT2" s="29"/>
      <c r="FU2" s="29"/>
      <c r="FV2" s="29"/>
      <c r="GA2" s="29" t="s">
        <v>131</v>
      </c>
      <c r="GC2" s="29"/>
      <c r="GD2" s="29"/>
      <c r="GE2" s="29"/>
      <c r="GF2" s="29"/>
      <c r="GG2" s="29"/>
      <c r="GH2" s="29"/>
      <c r="GI2" s="29"/>
      <c r="GN2" s="29" t="s">
        <v>132</v>
      </c>
      <c r="GP2" s="29"/>
      <c r="GQ2" s="29"/>
      <c r="GR2" s="29"/>
      <c r="GS2" s="29"/>
      <c r="GT2" s="29"/>
      <c r="GU2" s="29"/>
      <c r="GV2" s="29"/>
      <c r="HA2" s="29" t="s">
        <v>133</v>
      </c>
      <c r="HC2" s="29"/>
      <c r="HD2" s="29"/>
      <c r="HE2" s="29"/>
      <c r="HF2" s="29"/>
      <c r="HG2" s="29"/>
      <c r="HH2" s="29"/>
      <c r="HI2" s="29"/>
      <c r="HN2" s="29" t="s">
        <v>134</v>
      </c>
      <c r="HP2" s="29"/>
      <c r="HQ2" s="29"/>
      <c r="HR2" s="29"/>
      <c r="HS2" s="29"/>
      <c r="HT2" s="29"/>
      <c r="HU2" s="29"/>
      <c r="HV2" s="29"/>
      <c r="IA2" s="29" t="s">
        <v>135</v>
      </c>
      <c r="IC2" s="29"/>
      <c r="ID2" s="29"/>
      <c r="IE2" s="29"/>
      <c r="IF2" s="29"/>
      <c r="IG2" s="29"/>
      <c r="IH2" s="29"/>
      <c r="II2" s="29"/>
    </row>
    <row r="3" spans="1:246" s="7" customFormat="1" ht="17.25" customHeight="1">
      <c r="A3" s="106" t="s">
        <v>37</v>
      </c>
      <c r="B3" s="104" t="s">
        <v>39</v>
      </c>
      <c r="C3" s="103" t="s">
        <v>40</v>
      </c>
      <c r="D3" s="103"/>
      <c r="E3" s="103"/>
      <c r="F3" s="107" t="s">
        <v>41</v>
      </c>
      <c r="G3" s="109"/>
      <c r="H3" s="107" t="s">
        <v>101</v>
      </c>
      <c r="I3" s="108"/>
      <c r="J3" s="103" t="s">
        <v>46</v>
      </c>
      <c r="K3" s="103"/>
      <c r="L3" s="103"/>
      <c r="N3" s="106" t="s">
        <v>37</v>
      </c>
      <c r="O3" s="104" t="s">
        <v>39</v>
      </c>
      <c r="P3" s="103" t="s">
        <v>40</v>
      </c>
      <c r="Q3" s="103"/>
      <c r="R3" s="103"/>
      <c r="S3" s="107" t="s">
        <v>41</v>
      </c>
      <c r="T3" s="109"/>
      <c r="U3" s="107" t="s">
        <v>101</v>
      </c>
      <c r="V3" s="108"/>
      <c r="W3" s="103" t="s">
        <v>46</v>
      </c>
      <c r="X3" s="103"/>
      <c r="Y3" s="103"/>
      <c r="Z3" s="46"/>
      <c r="AA3" s="106" t="s">
        <v>37</v>
      </c>
      <c r="AB3" s="104" t="s">
        <v>38</v>
      </c>
      <c r="AC3" s="103" t="s">
        <v>40</v>
      </c>
      <c r="AD3" s="103"/>
      <c r="AE3" s="103"/>
      <c r="AF3" s="107" t="s">
        <v>41</v>
      </c>
      <c r="AG3" s="109"/>
      <c r="AH3" s="107" t="s">
        <v>101</v>
      </c>
      <c r="AI3" s="108"/>
      <c r="AJ3" s="103" t="s">
        <v>46</v>
      </c>
      <c r="AK3" s="103"/>
      <c r="AL3" s="103"/>
      <c r="AM3" s="48"/>
      <c r="AN3" s="106" t="s">
        <v>37</v>
      </c>
      <c r="AO3" s="104" t="s">
        <v>38</v>
      </c>
      <c r="AP3" s="103" t="s">
        <v>40</v>
      </c>
      <c r="AQ3" s="103"/>
      <c r="AR3" s="103"/>
      <c r="AS3" s="107" t="s">
        <v>41</v>
      </c>
      <c r="AT3" s="109"/>
      <c r="AU3" s="107" t="s">
        <v>101</v>
      </c>
      <c r="AV3" s="108"/>
      <c r="AW3" s="103" t="s">
        <v>46</v>
      </c>
      <c r="AX3" s="103"/>
      <c r="AY3" s="103"/>
      <c r="AZ3" s="46"/>
      <c r="BA3" s="106" t="s">
        <v>37</v>
      </c>
      <c r="BB3" s="104" t="s">
        <v>38</v>
      </c>
      <c r="BC3" s="103" t="s">
        <v>40</v>
      </c>
      <c r="BD3" s="103"/>
      <c r="BE3" s="103"/>
      <c r="BF3" s="107" t="s">
        <v>41</v>
      </c>
      <c r="BG3" s="109"/>
      <c r="BH3" s="107" t="s">
        <v>101</v>
      </c>
      <c r="BI3" s="108"/>
      <c r="BJ3" s="103" t="s">
        <v>46</v>
      </c>
      <c r="BK3" s="103"/>
      <c r="BL3" s="103"/>
      <c r="BM3" s="46"/>
      <c r="BN3" s="106" t="s">
        <v>37</v>
      </c>
      <c r="BO3" s="104" t="s">
        <v>38</v>
      </c>
      <c r="BP3" s="103" t="s">
        <v>40</v>
      </c>
      <c r="BQ3" s="103"/>
      <c r="BR3" s="103"/>
      <c r="BS3" s="107" t="s">
        <v>41</v>
      </c>
      <c r="BT3" s="109"/>
      <c r="BU3" s="107" t="s">
        <v>101</v>
      </c>
      <c r="BV3" s="108"/>
      <c r="BW3" s="103" t="s">
        <v>46</v>
      </c>
      <c r="BX3" s="103"/>
      <c r="BY3" s="103"/>
      <c r="BZ3" s="46"/>
      <c r="CA3" s="106" t="s">
        <v>37</v>
      </c>
      <c r="CB3" s="104" t="s">
        <v>38</v>
      </c>
      <c r="CC3" s="103" t="s">
        <v>40</v>
      </c>
      <c r="CD3" s="103"/>
      <c r="CE3" s="103"/>
      <c r="CF3" s="107" t="s">
        <v>41</v>
      </c>
      <c r="CG3" s="109"/>
      <c r="CH3" s="107" t="s">
        <v>101</v>
      </c>
      <c r="CI3" s="108"/>
      <c r="CJ3" s="103" t="s">
        <v>46</v>
      </c>
      <c r="CK3" s="103"/>
      <c r="CL3" s="103"/>
      <c r="CM3" s="46"/>
      <c r="CN3" s="106" t="s">
        <v>37</v>
      </c>
      <c r="CO3" s="104" t="s">
        <v>38</v>
      </c>
      <c r="CP3" s="103" t="s">
        <v>40</v>
      </c>
      <c r="CQ3" s="103"/>
      <c r="CR3" s="103"/>
      <c r="CS3" s="107" t="s">
        <v>41</v>
      </c>
      <c r="CT3" s="109"/>
      <c r="CU3" s="107" t="s">
        <v>101</v>
      </c>
      <c r="CV3" s="108"/>
      <c r="CW3" s="103" t="s">
        <v>46</v>
      </c>
      <c r="CX3" s="103"/>
      <c r="CY3" s="103"/>
      <c r="CZ3" s="48"/>
      <c r="DA3" s="106" t="s">
        <v>37</v>
      </c>
      <c r="DB3" s="104" t="s">
        <v>38</v>
      </c>
      <c r="DC3" s="103" t="s">
        <v>40</v>
      </c>
      <c r="DD3" s="103"/>
      <c r="DE3" s="103"/>
      <c r="DF3" s="107" t="s">
        <v>41</v>
      </c>
      <c r="DG3" s="109"/>
      <c r="DH3" s="107" t="s">
        <v>101</v>
      </c>
      <c r="DI3" s="108"/>
      <c r="DJ3" s="103" t="s">
        <v>46</v>
      </c>
      <c r="DK3" s="103"/>
      <c r="DL3" s="103"/>
      <c r="DN3" s="106" t="s">
        <v>37</v>
      </c>
      <c r="DO3" s="104" t="s">
        <v>38</v>
      </c>
      <c r="DP3" s="103" t="s">
        <v>40</v>
      </c>
      <c r="DQ3" s="103"/>
      <c r="DR3" s="103"/>
      <c r="DS3" s="107" t="s">
        <v>41</v>
      </c>
      <c r="DT3" s="109"/>
      <c r="DU3" s="107" t="s">
        <v>101</v>
      </c>
      <c r="DV3" s="108"/>
      <c r="DW3" s="103" t="s">
        <v>46</v>
      </c>
      <c r="DX3" s="103"/>
      <c r="DY3" s="103"/>
      <c r="EA3" s="106" t="s">
        <v>37</v>
      </c>
      <c r="EB3" s="104" t="s">
        <v>38</v>
      </c>
      <c r="EC3" s="103" t="s">
        <v>40</v>
      </c>
      <c r="ED3" s="103"/>
      <c r="EE3" s="103"/>
      <c r="EF3" s="107" t="s">
        <v>41</v>
      </c>
      <c r="EG3" s="109"/>
      <c r="EH3" s="107" t="s">
        <v>101</v>
      </c>
      <c r="EI3" s="108"/>
      <c r="EJ3" s="103" t="s">
        <v>46</v>
      </c>
      <c r="EK3" s="103"/>
      <c r="EL3" s="103"/>
      <c r="EN3" s="106" t="s">
        <v>37</v>
      </c>
      <c r="EO3" s="104" t="s">
        <v>38</v>
      </c>
      <c r="EP3" s="103" t="s">
        <v>40</v>
      </c>
      <c r="EQ3" s="103"/>
      <c r="ER3" s="103"/>
      <c r="ES3" s="107" t="s">
        <v>41</v>
      </c>
      <c r="ET3" s="109"/>
      <c r="EU3" s="107" t="s">
        <v>101</v>
      </c>
      <c r="EV3" s="108"/>
      <c r="EW3" s="103" t="s">
        <v>46</v>
      </c>
      <c r="EX3" s="103"/>
      <c r="EY3" s="103"/>
      <c r="FA3" s="106" t="s">
        <v>37</v>
      </c>
      <c r="FB3" s="104" t="s">
        <v>38</v>
      </c>
      <c r="FC3" s="103" t="s">
        <v>40</v>
      </c>
      <c r="FD3" s="103"/>
      <c r="FE3" s="103"/>
      <c r="FF3" s="107" t="s">
        <v>41</v>
      </c>
      <c r="FG3" s="109"/>
      <c r="FH3" s="107" t="s">
        <v>101</v>
      </c>
      <c r="FI3" s="108"/>
      <c r="FJ3" s="103" t="s">
        <v>46</v>
      </c>
      <c r="FK3" s="103"/>
      <c r="FL3" s="103"/>
      <c r="FN3" s="106" t="s">
        <v>37</v>
      </c>
      <c r="FO3" s="104" t="s">
        <v>38</v>
      </c>
      <c r="FP3" s="103" t="s">
        <v>40</v>
      </c>
      <c r="FQ3" s="103"/>
      <c r="FR3" s="103"/>
      <c r="FS3" s="107" t="s">
        <v>41</v>
      </c>
      <c r="FT3" s="109"/>
      <c r="FU3" s="107" t="s">
        <v>101</v>
      </c>
      <c r="FV3" s="108"/>
      <c r="FW3" s="103" t="s">
        <v>46</v>
      </c>
      <c r="FX3" s="103"/>
      <c r="FY3" s="103"/>
      <c r="GA3" s="106" t="s">
        <v>37</v>
      </c>
      <c r="GB3" s="104" t="s">
        <v>38</v>
      </c>
      <c r="GC3" s="103" t="s">
        <v>40</v>
      </c>
      <c r="GD3" s="103"/>
      <c r="GE3" s="103"/>
      <c r="GF3" s="107" t="s">
        <v>41</v>
      </c>
      <c r="GG3" s="109"/>
      <c r="GH3" s="107" t="s">
        <v>101</v>
      </c>
      <c r="GI3" s="108"/>
      <c r="GJ3" s="103" t="s">
        <v>46</v>
      </c>
      <c r="GK3" s="103"/>
      <c r="GL3" s="103"/>
      <c r="GN3" s="106" t="s">
        <v>37</v>
      </c>
      <c r="GO3" s="104" t="s">
        <v>38</v>
      </c>
      <c r="GP3" s="103" t="s">
        <v>40</v>
      </c>
      <c r="GQ3" s="103"/>
      <c r="GR3" s="103"/>
      <c r="GS3" s="107" t="s">
        <v>41</v>
      </c>
      <c r="GT3" s="109"/>
      <c r="GU3" s="107" t="s">
        <v>101</v>
      </c>
      <c r="GV3" s="108"/>
      <c r="GW3" s="103" t="s">
        <v>46</v>
      </c>
      <c r="GX3" s="103"/>
      <c r="GY3" s="103"/>
      <c r="HA3" s="106" t="s">
        <v>37</v>
      </c>
      <c r="HB3" s="104" t="s">
        <v>38</v>
      </c>
      <c r="HC3" s="103" t="s">
        <v>40</v>
      </c>
      <c r="HD3" s="103"/>
      <c r="HE3" s="103"/>
      <c r="HF3" s="107" t="s">
        <v>41</v>
      </c>
      <c r="HG3" s="109"/>
      <c r="HH3" s="107" t="s">
        <v>101</v>
      </c>
      <c r="HI3" s="108"/>
      <c r="HJ3" s="103" t="s">
        <v>46</v>
      </c>
      <c r="HK3" s="103"/>
      <c r="HL3" s="103"/>
      <c r="HN3" s="106" t="s">
        <v>37</v>
      </c>
      <c r="HO3" s="104" t="s">
        <v>38</v>
      </c>
      <c r="HP3" s="103" t="s">
        <v>40</v>
      </c>
      <c r="HQ3" s="103"/>
      <c r="HR3" s="103"/>
      <c r="HS3" s="107" t="s">
        <v>41</v>
      </c>
      <c r="HT3" s="109"/>
      <c r="HU3" s="107" t="s">
        <v>101</v>
      </c>
      <c r="HV3" s="108"/>
      <c r="HW3" s="103" t="s">
        <v>46</v>
      </c>
      <c r="HX3" s="103"/>
      <c r="HY3" s="103"/>
      <c r="IA3" s="106" t="s">
        <v>37</v>
      </c>
      <c r="IB3" s="104" t="s">
        <v>38</v>
      </c>
      <c r="IC3" s="103" t="s">
        <v>40</v>
      </c>
      <c r="ID3" s="103"/>
      <c r="IE3" s="103"/>
      <c r="IF3" s="107" t="s">
        <v>41</v>
      </c>
      <c r="IG3" s="109"/>
      <c r="IH3" s="107" t="s">
        <v>101</v>
      </c>
      <c r="II3" s="108"/>
      <c r="IJ3" s="103" t="s">
        <v>46</v>
      </c>
      <c r="IK3" s="103"/>
      <c r="IL3" s="103"/>
    </row>
    <row r="4" spans="1:246" s="7" customFormat="1" ht="54" customHeight="1">
      <c r="A4" s="106"/>
      <c r="B4" s="105"/>
      <c r="C4" s="44" t="s">
        <v>112</v>
      </c>
      <c r="D4" s="44" t="s">
        <v>113</v>
      </c>
      <c r="E4" s="44" t="s">
        <v>114</v>
      </c>
      <c r="F4" s="44" t="s">
        <v>33</v>
      </c>
      <c r="G4" s="44" t="s">
        <v>43</v>
      </c>
      <c r="H4" s="44" t="s">
        <v>102</v>
      </c>
      <c r="I4" s="44" t="s">
        <v>103</v>
      </c>
      <c r="J4" s="45" t="s">
        <v>48</v>
      </c>
      <c r="K4" s="45" t="s">
        <v>47</v>
      </c>
      <c r="L4" s="45" t="s">
        <v>42</v>
      </c>
      <c r="N4" s="106"/>
      <c r="O4" s="105"/>
      <c r="P4" s="44" t="s">
        <v>1</v>
      </c>
      <c r="Q4" s="44" t="s">
        <v>2</v>
      </c>
      <c r="R4" s="44" t="s">
        <v>42</v>
      </c>
      <c r="S4" s="44" t="s">
        <v>33</v>
      </c>
      <c r="T4" s="44" t="s">
        <v>43</v>
      </c>
      <c r="U4" s="44" t="s">
        <v>102</v>
      </c>
      <c r="V4" s="44" t="s">
        <v>103</v>
      </c>
      <c r="W4" s="45" t="s">
        <v>48</v>
      </c>
      <c r="X4" s="45" t="s">
        <v>47</v>
      </c>
      <c r="Y4" s="45" t="s">
        <v>42</v>
      </c>
      <c r="Z4" s="47"/>
      <c r="AA4" s="106"/>
      <c r="AB4" s="105"/>
      <c r="AC4" s="44" t="s">
        <v>1</v>
      </c>
      <c r="AD4" s="44" t="s">
        <v>2</v>
      </c>
      <c r="AE4" s="44" t="s">
        <v>42</v>
      </c>
      <c r="AF4" s="44" t="s">
        <v>33</v>
      </c>
      <c r="AG4" s="44" t="s">
        <v>43</v>
      </c>
      <c r="AH4" s="44" t="s">
        <v>102</v>
      </c>
      <c r="AI4" s="44" t="s">
        <v>103</v>
      </c>
      <c r="AJ4" s="45" t="s">
        <v>48</v>
      </c>
      <c r="AK4" s="45" t="s">
        <v>47</v>
      </c>
      <c r="AL4" s="45" t="s">
        <v>42</v>
      </c>
      <c r="AM4" s="48"/>
      <c r="AN4" s="106"/>
      <c r="AO4" s="105"/>
      <c r="AP4" s="44" t="s">
        <v>1</v>
      </c>
      <c r="AQ4" s="44" t="s">
        <v>2</v>
      </c>
      <c r="AR4" s="44" t="s">
        <v>42</v>
      </c>
      <c r="AS4" s="44" t="s">
        <v>33</v>
      </c>
      <c r="AT4" s="44" t="s">
        <v>43</v>
      </c>
      <c r="AU4" s="44" t="s">
        <v>102</v>
      </c>
      <c r="AV4" s="44" t="s">
        <v>103</v>
      </c>
      <c r="AW4" s="45" t="s">
        <v>48</v>
      </c>
      <c r="AX4" s="45" t="s">
        <v>47</v>
      </c>
      <c r="AY4" s="45" t="s">
        <v>42</v>
      </c>
      <c r="AZ4" s="47"/>
      <c r="BA4" s="106"/>
      <c r="BB4" s="105"/>
      <c r="BC4" s="44" t="s">
        <v>1</v>
      </c>
      <c r="BD4" s="44" t="s">
        <v>2</v>
      </c>
      <c r="BE4" s="44" t="s">
        <v>42</v>
      </c>
      <c r="BF4" s="44" t="s">
        <v>33</v>
      </c>
      <c r="BG4" s="44" t="s">
        <v>43</v>
      </c>
      <c r="BH4" s="44" t="s">
        <v>102</v>
      </c>
      <c r="BI4" s="44" t="s">
        <v>103</v>
      </c>
      <c r="BJ4" s="45" t="s">
        <v>48</v>
      </c>
      <c r="BK4" s="45" t="s">
        <v>47</v>
      </c>
      <c r="BL4" s="45" t="s">
        <v>42</v>
      </c>
      <c r="BM4" s="47"/>
      <c r="BN4" s="106"/>
      <c r="BO4" s="105"/>
      <c r="BP4" s="44" t="s">
        <v>1</v>
      </c>
      <c r="BQ4" s="44" t="s">
        <v>2</v>
      </c>
      <c r="BR4" s="44" t="s">
        <v>42</v>
      </c>
      <c r="BS4" s="44" t="s">
        <v>33</v>
      </c>
      <c r="BT4" s="44" t="s">
        <v>43</v>
      </c>
      <c r="BU4" s="44" t="s">
        <v>102</v>
      </c>
      <c r="BV4" s="44" t="s">
        <v>103</v>
      </c>
      <c r="BW4" s="45" t="s">
        <v>48</v>
      </c>
      <c r="BX4" s="45" t="s">
        <v>47</v>
      </c>
      <c r="BY4" s="45" t="s">
        <v>42</v>
      </c>
      <c r="BZ4" s="47"/>
      <c r="CA4" s="106"/>
      <c r="CB4" s="105"/>
      <c r="CC4" s="44" t="s">
        <v>1</v>
      </c>
      <c r="CD4" s="44" t="s">
        <v>2</v>
      </c>
      <c r="CE4" s="44" t="s">
        <v>42</v>
      </c>
      <c r="CF4" s="44" t="s">
        <v>33</v>
      </c>
      <c r="CG4" s="44" t="s">
        <v>43</v>
      </c>
      <c r="CH4" s="44" t="s">
        <v>102</v>
      </c>
      <c r="CI4" s="44" t="s">
        <v>103</v>
      </c>
      <c r="CJ4" s="45" t="s">
        <v>48</v>
      </c>
      <c r="CK4" s="45" t="s">
        <v>47</v>
      </c>
      <c r="CL4" s="45" t="s">
        <v>42</v>
      </c>
      <c r="CM4" s="47"/>
      <c r="CN4" s="106"/>
      <c r="CO4" s="105"/>
      <c r="CP4" s="44" t="s">
        <v>1</v>
      </c>
      <c r="CQ4" s="44" t="s">
        <v>2</v>
      </c>
      <c r="CR4" s="44" t="s">
        <v>42</v>
      </c>
      <c r="CS4" s="44" t="s">
        <v>33</v>
      </c>
      <c r="CT4" s="44" t="s">
        <v>43</v>
      </c>
      <c r="CU4" s="44" t="s">
        <v>102</v>
      </c>
      <c r="CV4" s="44" t="s">
        <v>103</v>
      </c>
      <c r="CW4" s="45" t="s">
        <v>48</v>
      </c>
      <c r="CX4" s="45" t="s">
        <v>47</v>
      </c>
      <c r="CY4" s="45" t="s">
        <v>42</v>
      </c>
      <c r="CZ4" s="48"/>
      <c r="DA4" s="106"/>
      <c r="DB4" s="105"/>
      <c r="DC4" s="44" t="s">
        <v>1</v>
      </c>
      <c r="DD4" s="44" t="s">
        <v>2</v>
      </c>
      <c r="DE4" s="44" t="s">
        <v>42</v>
      </c>
      <c r="DF4" s="44" t="s">
        <v>33</v>
      </c>
      <c r="DG4" s="44" t="s">
        <v>43</v>
      </c>
      <c r="DH4" s="44" t="s">
        <v>102</v>
      </c>
      <c r="DI4" s="44" t="s">
        <v>103</v>
      </c>
      <c r="DJ4" s="45" t="s">
        <v>48</v>
      </c>
      <c r="DK4" s="45" t="s">
        <v>47</v>
      </c>
      <c r="DL4" s="45" t="s">
        <v>42</v>
      </c>
      <c r="DN4" s="106"/>
      <c r="DO4" s="105"/>
      <c r="DP4" s="44" t="s">
        <v>1</v>
      </c>
      <c r="DQ4" s="44" t="s">
        <v>2</v>
      </c>
      <c r="DR4" s="44" t="s">
        <v>42</v>
      </c>
      <c r="DS4" s="44" t="s">
        <v>33</v>
      </c>
      <c r="DT4" s="44" t="s">
        <v>43</v>
      </c>
      <c r="DU4" s="44" t="s">
        <v>102</v>
      </c>
      <c r="DV4" s="44" t="s">
        <v>103</v>
      </c>
      <c r="DW4" s="45" t="s">
        <v>48</v>
      </c>
      <c r="DX4" s="45" t="s">
        <v>47</v>
      </c>
      <c r="DY4" s="45" t="s">
        <v>42</v>
      </c>
      <c r="EA4" s="106"/>
      <c r="EB4" s="105"/>
      <c r="EC4" s="44" t="s">
        <v>1</v>
      </c>
      <c r="ED4" s="44" t="s">
        <v>2</v>
      </c>
      <c r="EE4" s="44" t="s">
        <v>42</v>
      </c>
      <c r="EF4" s="44" t="s">
        <v>33</v>
      </c>
      <c r="EG4" s="44" t="s">
        <v>43</v>
      </c>
      <c r="EH4" s="44" t="s">
        <v>102</v>
      </c>
      <c r="EI4" s="44" t="s">
        <v>103</v>
      </c>
      <c r="EJ4" s="45" t="s">
        <v>48</v>
      </c>
      <c r="EK4" s="45" t="s">
        <v>47</v>
      </c>
      <c r="EL4" s="45" t="s">
        <v>42</v>
      </c>
      <c r="EN4" s="106"/>
      <c r="EO4" s="105"/>
      <c r="EP4" s="44" t="s">
        <v>1</v>
      </c>
      <c r="EQ4" s="44" t="s">
        <v>2</v>
      </c>
      <c r="ER4" s="44" t="s">
        <v>42</v>
      </c>
      <c r="ES4" s="44" t="s">
        <v>33</v>
      </c>
      <c r="ET4" s="44" t="s">
        <v>43</v>
      </c>
      <c r="EU4" s="44" t="s">
        <v>102</v>
      </c>
      <c r="EV4" s="44" t="s">
        <v>103</v>
      </c>
      <c r="EW4" s="45" t="s">
        <v>48</v>
      </c>
      <c r="EX4" s="45" t="s">
        <v>47</v>
      </c>
      <c r="EY4" s="45" t="s">
        <v>42</v>
      </c>
      <c r="FA4" s="106"/>
      <c r="FB4" s="105"/>
      <c r="FC4" s="44" t="s">
        <v>1</v>
      </c>
      <c r="FD4" s="44" t="s">
        <v>2</v>
      </c>
      <c r="FE4" s="44" t="s">
        <v>42</v>
      </c>
      <c r="FF4" s="44" t="s">
        <v>33</v>
      </c>
      <c r="FG4" s="44" t="s">
        <v>43</v>
      </c>
      <c r="FH4" s="44" t="s">
        <v>102</v>
      </c>
      <c r="FI4" s="44" t="s">
        <v>103</v>
      </c>
      <c r="FJ4" s="45" t="s">
        <v>48</v>
      </c>
      <c r="FK4" s="45" t="s">
        <v>47</v>
      </c>
      <c r="FL4" s="45" t="s">
        <v>42</v>
      </c>
      <c r="FN4" s="106"/>
      <c r="FO4" s="105"/>
      <c r="FP4" s="44" t="s">
        <v>1</v>
      </c>
      <c r="FQ4" s="44" t="s">
        <v>2</v>
      </c>
      <c r="FR4" s="44" t="s">
        <v>42</v>
      </c>
      <c r="FS4" s="44" t="s">
        <v>33</v>
      </c>
      <c r="FT4" s="44" t="s">
        <v>43</v>
      </c>
      <c r="FU4" s="44" t="s">
        <v>102</v>
      </c>
      <c r="FV4" s="44" t="s">
        <v>103</v>
      </c>
      <c r="FW4" s="45" t="s">
        <v>48</v>
      </c>
      <c r="FX4" s="45" t="s">
        <v>47</v>
      </c>
      <c r="FY4" s="45" t="s">
        <v>42</v>
      </c>
      <c r="GA4" s="106"/>
      <c r="GB4" s="105"/>
      <c r="GC4" s="44" t="s">
        <v>1</v>
      </c>
      <c r="GD4" s="44" t="s">
        <v>2</v>
      </c>
      <c r="GE4" s="44" t="s">
        <v>42</v>
      </c>
      <c r="GF4" s="44" t="s">
        <v>33</v>
      </c>
      <c r="GG4" s="44" t="s">
        <v>43</v>
      </c>
      <c r="GH4" s="44" t="s">
        <v>102</v>
      </c>
      <c r="GI4" s="44" t="s">
        <v>103</v>
      </c>
      <c r="GJ4" s="45" t="s">
        <v>48</v>
      </c>
      <c r="GK4" s="45" t="s">
        <v>47</v>
      </c>
      <c r="GL4" s="45" t="s">
        <v>42</v>
      </c>
      <c r="GN4" s="106"/>
      <c r="GO4" s="105"/>
      <c r="GP4" s="44" t="s">
        <v>1</v>
      </c>
      <c r="GQ4" s="44" t="s">
        <v>2</v>
      </c>
      <c r="GR4" s="44" t="s">
        <v>42</v>
      </c>
      <c r="GS4" s="44" t="s">
        <v>33</v>
      </c>
      <c r="GT4" s="44" t="s">
        <v>43</v>
      </c>
      <c r="GU4" s="44" t="s">
        <v>102</v>
      </c>
      <c r="GV4" s="44" t="s">
        <v>103</v>
      </c>
      <c r="GW4" s="45" t="s">
        <v>48</v>
      </c>
      <c r="GX4" s="45" t="s">
        <v>47</v>
      </c>
      <c r="GY4" s="45" t="s">
        <v>42</v>
      </c>
      <c r="HA4" s="106"/>
      <c r="HB4" s="105"/>
      <c r="HC4" s="44" t="s">
        <v>1</v>
      </c>
      <c r="HD4" s="44" t="s">
        <v>2</v>
      </c>
      <c r="HE4" s="44" t="s">
        <v>42</v>
      </c>
      <c r="HF4" s="44" t="s">
        <v>33</v>
      </c>
      <c r="HG4" s="44" t="s">
        <v>43</v>
      </c>
      <c r="HH4" s="44" t="s">
        <v>102</v>
      </c>
      <c r="HI4" s="44" t="s">
        <v>103</v>
      </c>
      <c r="HJ4" s="45" t="s">
        <v>48</v>
      </c>
      <c r="HK4" s="45" t="s">
        <v>47</v>
      </c>
      <c r="HL4" s="45" t="s">
        <v>42</v>
      </c>
      <c r="HN4" s="106"/>
      <c r="HO4" s="105"/>
      <c r="HP4" s="44" t="s">
        <v>1</v>
      </c>
      <c r="HQ4" s="44" t="s">
        <v>2</v>
      </c>
      <c r="HR4" s="44" t="s">
        <v>42</v>
      </c>
      <c r="HS4" s="44" t="s">
        <v>33</v>
      </c>
      <c r="HT4" s="44" t="s">
        <v>43</v>
      </c>
      <c r="HU4" s="44" t="s">
        <v>102</v>
      </c>
      <c r="HV4" s="44" t="s">
        <v>103</v>
      </c>
      <c r="HW4" s="45" t="s">
        <v>48</v>
      </c>
      <c r="HX4" s="45" t="s">
        <v>47</v>
      </c>
      <c r="HY4" s="45" t="s">
        <v>42</v>
      </c>
      <c r="IA4" s="106"/>
      <c r="IB4" s="105"/>
      <c r="IC4" s="44" t="s">
        <v>1</v>
      </c>
      <c r="ID4" s="44" t="s">
        <v>2</v>
      </c>
      <c r="IE4" s="44" t="s">
        <v>42</v>
      </c>
      <c r="IF4" s="44" t="s">
        <v>33</v>
      </c>
      <c r="IG4" s="44" t="s">
        <v>43</v>
      </c>
      <c r="IH4" s="44" t="s">
        <v>102</v>
      </c>
      <c r="II4" s="44" t="s">
        <v>103</v>
      </c>
      <c r="IJ4" s="45" t="s">
        <v>48</v>
      </c>
      <c r="IK4" s="45" t="s">
        <v>47</v>
      </c>
      <c r="IL4" s="45" t="s">
        <v>42</v>
      </c>
    </row>
    <row r="5" spans="1:256" s="7" customFormat="1" ht="15" customHeight="1">
      <c r="A5" s="13">
        <v>1</v>
      </c>
      <c r="B5" s="14" t="s">
        <v>54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6"/>
      <c r="N5" s="13">
        <v>1</v>
      </c>
      <c r="O5" s="14" t="str">
        <f>B5</f>
        <v>那 覇 市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30"/>
      <c r="AA5" s="13">
        <v>1</v>
      </c>
      <c r="AB5" s="14" t="str">
        <f>O5</f>
        <v>那 覇 市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49"/>
      <c r="AN5" s="13">
        <v>1</v>
      </c>
      <c r="AO5" s="14" t="str">
        <f>AB5</f>
        <v>那 覇 市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30"/>
      <c r="BA5" s="13">
        <v>1</v>
      </c>
      <c r="BB5" s="14" t="str">
        <f>AO5</f>
        <v>那 覇 市</v>
      </c>
      <c r="BC5" s="15">
        <v>0</v>
      </c>
      <c r="BD5" s="15">
        <v>0</v>
      </c>
      <c r="BE5" s="15">
        <v>0</v>
      </c>
      <c r="BF5" s="15">
        <v>0</v>
      </c>
      <c r="BG5" s="15">
        <v>0</v>
      </c>
      <c r="BH5" s="15">
        <v>0</v>
      </c>
      <c r="BI5" s="15">
        <v>0</v>
      </c>
      <c r="BJ5" s="15">
        <v>0</v>
      </c>
      <c r="BK5" s="15">
        <v>0</v>
      </c>
      <c r="BL5" s="15">
        <v>0</v>
      </c>
      <c r="BM5" s="30"/>
      <c r="BN5" s="13">
        <v>1</v>
      </c>
      <c r="BO5" s="14" t="str">
        <f>BB5</f>
        <v>那 覇 市</v>
      </c>
      <c r="BP5" s="15">
        <v>27216</v>
      </c>
      <c r="BQ5" s="15">
        <v>178987</v>
      </c>
      <c r="BR5" s="15">
        <v>178779</v>
      </c>
      <c r="BS5" s="15">
        <v>6065587</v>
      </c>
      <c r="BT5" s="15">
        <v>6064845</v>
      </c>
      <c r="BU5" s="15">
        <v>1921701</v>
      </c>
      <c r="BV5" s="15">
        <v>1921515</v>
      </c>
      <c r="BW5" s="15">
        <v>71</v>
      </c>
      <c r="BX5" s="15">
        <v>360</v>
      </c>
      <c r="BY5" s="15">
        <v>357</v>
      </c>
      <c r="BZ5" s="30"/>
      <c r="CA5" s="13">
        <v>1</v>
      </c>
      <c r="CB5" s="14" t="str">
        <f>BO5</f>
        <v>那 覇 市</v>
      </c>
      <c r="CC5" s="15">
        <v>0</v>
      </c>
      <c r="CD5" s="15">
        <v>10433687</v>
      </c>
      <c r="CE5" s="15">
        <v>10427502</v>
      </c>
      <c r="CF5" s="15">
        <v>861653564</v>
      </c>
      <c r="CG5" s="15">
        <v>861248769</v>
      </c>
      <c r="CH5" s="15">
        <v>141375038</v>
      </c>
      <c r="CI5" s="15">
        <v>141307822</v>
      </c>
      <c r="CJ5" s="15">
        <v>0</v>
      </c>
      <c r="CK5" s="15">
        <v>53782</v>
      </c>
      <c r="CL5" s="15">
        <v>53120</v>
      </c>
      <c r="CM5" s="30"/>
      <c r="CN5" s="13">
        <v>1</v>
      </c>
      <c r="CO5" s="14" t="str">
        <f>CB5</f>
        <v>那 覇 市</v>
      </c>
      <c r="CP5" s="15">
        <v>0</v>
      </c>
      <c r="CQ5" s="15">
        <v>1117683</v>
      </c>
      <c r="CR5" s="15">
        <v>1117326</v>
      </c>
      <c r="CS5" s="15">
        <v>80679800</v>
      </c>
      <c r="CT5" s="15">
        <v>80661556</v>
      </c>
      <c r="CU5" s="15">
        <v>26575980</v>
      </c>
      <c r="CV5" s="15">
        <v>26569923</v>
      </c>
      <c r="CW5" s="15">
        <v>0</v>
      </c>
      <c r="CX5" s="15">
        <v>12228</v>
      </c>
      <c r="CY5" s="15">
        <v>12079</v>
      </c>
      <c r="CZ5" s="49"/>
      <c r="DA5" s="13">
        <v>1</v>
      </c>
      <c r="DB5" s="14" t="str">
        <f>CO5</f>
        <v>那 覇 市</v>
      </c>
      <c r="DC5" s="15">
        <v>0</v>
      </c>
      <c r="DD5" s="15">
        <v>4460668</v>
      </c>
      <c r="DE5" s="15">
        <v>4460260</v>
      </c>
      <c r="DF5" s="15">
        <v>517741258</v>
      </c>
      <c r="DG5" s="15">
        <v>517719169</v>
      </c>
      <c r="DH5" s="15">
        <v>313038853</v>
      </c>
      <c r="DI5" s="15">
        <v>313024994</v>
      </c>
      <c r="DJ5" s="15">
        <v>0</v>
      </c>
      <c r="DK5" s="15">
        <v>15201</v>
      </c>
      <c r="DL5" s="15">
        <v>15114</v>
      </c>
      <c r="DM5" s="16"/>
      <c r="DN5" s="13">
        <v>1</v>
      </c>
      <c r="DO5" s="14" t="str">
        <f>DB5</f>
        <v>那 覇 市</v>
      </c>
      <c r="DP5" s="15">
        <v>2556554</v>
      </c>
      <c r="DQ5" s="15">
        <v>16012038</v>
      </c>
      <c r="DR5" s="15">
        <v>16005088</v>
      </c>
      <c r="DS5" s="15">
        <v>1460074622</v>
      </c>
      <c r="DT5" s="15">
        <v>1459629494</v>
      </c>
      <c r="DU5" s="15">
        <v>480989871</v>
      </c>
      <c r="DV5" s="15">
        <v>480902739</v>
      </c>
      <c r="DW5" s="15">
        <v>4912</v>
      </c>
      <c r="DX5" s="15">
        <v>81211</v>
      </c>
      <c r="DY5" s="15">
        <v>80313</v>
      </c>
      <c r="DZ5" s="16"/>
      <c r="EA5" s="13">
        <v>1</v>
      </c>
      <c r="EB5" s="14" t="str">
        <f>DO5</f>
        <v>那 覇 市</v>
      </c>
      <c r="EC5" s="15">
        <v>0</v>
      </c>
      <c r="ED5" s="15">
        <v>0</v>
      </c>
      <c r="EE5" s="15">
        <v>0</v>
      </c>
      <c r="EF5" s="15">
        <v>0</v>
      </c>
      <c r="EG5" s="15">
        <v>0</v>
      </c>
      <c r="EH5" s="15">
        <v>0</v>
      </c>
      <c r="EI5" s="15">
        <v>0</v>
      </c>
      <c r="EJ5" s="15">
        <v>0</v>
      </c>
      <c r="EK5" s="15">
        <v>0</v>
      </c>
      <c r="EL5" s="15">
        <v>0</v>
      </c>
      <c r="EM5" s="16"/>
      <c r="EN5" s="13">
        <v>1</v>
      </c>
      <c r="EO5" s="14" t="str">
        <f>EB5</f>
        <v>那 覇 市</v>
      </c>
      <c r="EP5" s="15">
        <v>0</v>
      </c>
      <c r="EQ5" s="15">
        <v>0</v>
      </c>
      <c r="ER5" s="15">
        <v>0</v>
      </c>
      <c r="ES5" s="15">
        <v>0</v>
      </c>
      <c r="ET5" s="15">
        <v>0</v>
      </c>
      <c r="EU5" s="15">
        <v>0</v>
      </c>
      <c r="EV5" s="15">
        <v>0</v>
      </c>
      <c r="EW5" s="15">
        <v>0</v>
      </c>
      <c r="EX5" s="15">
        <v>0</v>
      </c>
      <c r="EY5" s="15">
        <v>0</v>
      </c>
      <c r="EZ5" s="17">
        <v>0</v>
      </c>
      <c r="FA5" s="13">
        <v>1</v>
      </c>
      <c r="FB5" s="14" t="str">
        <f>EO5</f>
        <v>那 覇 市</v>
      </c>
      <c r="FC5" s="15">
        <v>2060</v>
      </c>
      <c r="FD5" s="15">
        <v>0</v>
      </c>
      <c r="FE5" s="15">
        <v>0</v>
      </c>
      <c r="FF5" s="15">
        <v>0</v>
      </c>
      <c r="FG5" s="15">
        <v>0</v>
      </c>
      <c r="FH5" s="15">
        <v>0</v>
      </c>
      <c r="FI5" s="15">
        <v>0</v>
      </c>
      <c r="FJ5" s="15">
        <v>39</v>
      </c>
      <c r="FK5" s="15">
        <v>0</v>
      </c>
      <c r="FL5" s="15">
        <v>0</v>
      </c>
      <c r="FN5" s="13">
        <v>1</v>
      </c>
      <c r="FO5" s="14" t="str">
        <f>FB5</f>
        <v>那 覇 市</v>
      </c>
      <c r="FP5" s="15">
        <v>0</v>
      </c>
      <c r="FQ5" s="15">
        <v>0</v>
      </c>
      <c r="FR5" s="15">
        <v>0</v>
      </c>
      <c r="FS5" s="15">
        <v>0</v>
      </c>
      <c r="FT5" s="15">
        <v>0</v>
      </c>
      <c r="FU5" s="15">
        <v>0</v>
      </c>
      <c r="FV5" s="15">
        <v>0</v>
      </c>
      <c r="FW5" s="15">
        <v>0</v>
      </c>
      <c r="FX5" s="15">
        <v>0</v>
      </c>
      <c r="FY5" s="15">
        <v>0</v>
      </c>
      <c r="GA5" s="13">
        <v>1</v>
      </c>
      <c r="GB5" s="14" t="str">
        <f>FO5</f>
        <v>那 覇 市</v>
      </c>
      <c r="GC5" s="15">
        <v>12029</v>
      </c>
      <c r="GD5" s="15">
        <v>55013</v>
      </c>
      <c r="GE5" s="15">
        <v>39245</v>
      </c>
      <c r="GF5" s="15">
        <v>163650</v>
      </c>
      <c r="GG5" s="15">
        <v>162170</v>
      </c>
      <c r="GH5" s="15">
        <v>100965</v>
      </c>
      <c r="GI5" s="15">
        <v>100052</v>
      </c>
      <c r="GJ5" s="15">
        <v>36</v>
      </c>
      <c r="GK5" s="15">
        <v>101</v>
      </c>
      <c r="GL5" s="15">
        <v>59</v>
      </c>
      <c r="GN5" s="13">
        <v>1</v>
      </c>
      <c r="GO5" s="14" t="str">
        <f>GB5</f>
        <v>那 覇 市</v>
      </c>
      <c r="GP5" s="15">
        <v>0</v>
      </c>
      <c r="GQ5" s="15">
        <v>0</v>
      </c>
      <c r="GR5" s="15">
        <v>0</v>
      </c>
      <c r="GS5" s="15">
        <v>0</v>
      </c>
      <c r="GT5" s="15">
        <v>0</v>
      </c>
      <c r="GU5" s="15">
        <v>0</v>
      </c>
      <c r="GV5" s="15">
        <v>0</v>
      </c>
      <c r="GW5" s="15">
        <v>0</v>
      </c>
      <c r="GX5" s="15">
        <v>0</v>
      </c>
      <c r="GY5" s="15">
        <v>0</v>
      </c>
      <c r="HA5" s="13">
        <v>1</v>
      </c>
      <c r="HB5" s="14" t="str">
        <f>GO5</f>
        <v>那 覇 市</v>
      </c>
      <c r="HC5" s="15">
        <v>118288</v>
      </c>
      <c r="HD5" s="15">
        <v>177965</v>
      </c>
      <c r="HE5" s="15">
        <v>168723</v>
      </c>
      <c r="HF5" s="15">
        <v>1295529</v>
      </c>
      <c r="HG5" s="15">
        <v>1292100</v>
      </c>
      <c r="HH5" s="15">
        <v>780588</v>
      </c>
      <c r="HI5" s="15">
        <v>778482</v>
      </c>
      <c r="HJ5" s="15">
        <v>298</v>
      </c>
      <c r="HK5" s="15">
        <v>329</v>
      </c>
      <c r="HL5" s="15">
        <v>304</v>
      </c>
      <c r="HN5" s="13">
        <v>1</v>
      </c>
      <c r="HO5" s="14" t="str">
        <f>HB5</f>
        <v>那 覇 市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IA5" s="13">
        <v>1</v>
      </c>
      <c r="IB5" s="14" t="str">
        <f>HO5</f>
        <v>那 覇 市</v>
      </c>
      <c r="IC5" s="15">
        <v>0</v>
      </c>
      <c r="ID5" s="15">
        <v>0</v>
      </c>
      <c r="IE5" s="15">
        <v>0</v>
      </c>
      <c r="IF5" s="15">
        <v>0</v>
      </c>
      <c r="IG5" s="15">
        <v>0</v>
      </c>
      <c r="IH5" s="15">
        <v>0</v>
      </c>
      <c r="II5" s="15">
        <v>0</v>
      </c>
      <c r="IJ5" s="15">
        <v>0</v>
      </c>
      <c r="IK5" s="15">
        <v>0</v>
      </c>
      <c r="IL5" s="15">
        <v>0</v>
      </c>
      <c r="IN5" s="17">
        <f aca="true" t="shared" si="0" ref="IN5:IV5">SUM(C5,P5,AC5,AP5,BC5,BP5,DP5,EC5,EP5,FC5,FP5,GC5,GP5,HC5,HP5,IC5)</f>
        <v>2716147</v>
      </c>
      <c r="IO5" s="17">
        <f t="shared" si="0"/>
        <v>16424003</v>
      </c>
      <c r="IP5" s="17">
        <f t="shared" si="0"/>
        <v>16391835</v>
      </c>
      <c r="IQ5" s="17">
        <f t="shared" si="0"/>
        <v>1467599388</v>
      </c>
      <c r="IR5" s="17">
        <f t="shared" si="0"/>
        <v>1467148609</v>
      </c>
      <c r="IS5" s="17">
        <f t="shared" si="0"/>
        <v>483793125</v>
      </c>
      <c r="IT5" s="17">
        <f t="shared" si="0"/>
        <v>483702788</v>
      </c>
      <c r="IU5" s="17">
        <f>SUM(J5,W5,AJ5,AW5,BJ5,BW5,DW5,EJ5,EW5,FJ5,FW5,GJ5,GW5,HJ5,HW5,IJ5)</f>
        <v>5356</v>
      </c>
      <c r="IV5" s="17">
        <f t="shared" si="0"/>
        <v>82001</v>
      </c>
    </row>
    <row r="6" spans="1:256" s="7" customFormat="1" ht="15" customHeight="1">
      <c r="A6" s="18">
        <v>2</v>
      </c>
      <c r="B6" s="19" t="s">
        <v>55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16"/>
      <c r="N6" s="18">
        <v>2</v>
      </c>
      <c r="O6" s="19" t="str">
        <f>B6</f>
        <v>宜野湾市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30"/>
      <c r="AA6" s="18">
        <v>2</v>
      </c>
      <c r="AB6" s="19" t="str">
        <f>O6</f>
        <v>宜野湾市</v>
      </c>
      <c r="AC6" s="20">
        <v>6334</v>
      </c>
      <c r="AD6" s="20">
        <v>225543</v>
      </c>
      <c r="AE6" s="20">
        <v>224420</v>
      </c>
      <c r="AF6" s="20">
        <v>991659</v>
      </c>
      <c r="AG6" s="20">
        <v>986872</v>
      </c>
      <c r="AH6" s="20">
        <v>329259</v>
      </c>
      <c r="AI6" s="20">
        <v>327664</v>
      </c>
      <c r="AJ6" s="20">
        <v>37</v>
      </c>
      <c r="AK6" s="20">
        <v>488</v>
      </c>
      <c r="AL6" s="20">
        <v>478</v>
      </c>
      <c r="AM6" s="49"/>
      <c r="AN6" s="18">
        <v>2</v>
      </c>
      <c r="AO6" s="19" t="str">
        <f>AB6</f>
        <v>宜野湾市</v>
      </c>
      <c r="AP6" s="20">
        <v>0</v>
      </c>
      <c r="AQ6" s="20">
        <v>0</v>
      </c>
      <c r="AR6" s="20">
        <v>0</v>
      </c>
      <c r="AS6" s="20">
        <v>0</v>
      </c>
      <c r="AT6" s="20">
        <v>0</v>
      </c>
      <c r="AU6" s="20">
        <v>0</v>
      </c>
      <c r="AV6" s="20">
        <v>0</v>
      </c>
      <c r="AW6" s="20">
        <v>0</v>
      </c>
      <c r="AX6" s="20">
        <v>0</v>
      </c>
      <c r="AY6" s="20">
        <v>0</v>
      </c>
      <c r="AZ6" s="30"/>
      <c r="BA6" s="18">
        <v>2</v>
      </c>
      <c r="BB6" s="19" t="str">
        <f>AO6</f>
        <v>宜野湾市</v>
      </c>
      <c r="BC6" s="20">
        <v>0</v>
      </c>
      <c r="BD6" s="20">
        <v>0</v>
      </c>
      <c r="BE6" s="20">
        <v>0</v>
      </c>
      <c r="BF6" s="20">
        <v>0</v>
      </c>
      <c r="BG6" s="20">
        <v>0</v>
      </c>
      <c r="BH6" s="20">
        <v>0</v>
      </c>
      <c r="BI6" s="20">
        <v>0</v>
      </c>
      <c r="BJ6" s="20">
        <v>0</v>
      </c>
      <c r="BK6" s="20">
        <v>0</v>
      </c>
      <c r="BL6" s="20">
        <v>0</v>
      </c>
      <c r="BM6" s="30"/>
      <c r="BN6" s="18">
        <v>2</v>
      </c>
      <c r="BO6" s="19" t="str">
        <f>BB6</f>
        <v>宜野湾市</v>
      </c>
      <c r="BP6" s="20">
        <v>12191</v>
      </c>
      <c r="BQ6" s="20">
        <v>425055</v>
      </c>
      <c r="BR6" s="20">
        <v>424352</v>
      </c>
      <c r="BS6" s="20">
        <v>8789875</v>
      </c>
      <c r="BT6" s="20">
        <v>8784409</v>
      </c>
      <c r="BU6" s="20">
        <v>2463052</v>
      </c>
      <c r="BV6" s="20">
        <v>2461268</v>
      </c>
      <c r="BW6" s="20">
        <v>55</v>
      </c>
      <c r="BX6" s="20">
        <v>1033</v>
      </c>
      <c r="BY6" s="20">
        <v>1021</v>
      </c>
      <c r="BZ6" s="30"/>
      <c r="CA6" s="18">
        <v>2</v>
      </c>
      <c r="CB6" s="19" t="str">
        <f>BO6</f>
        <v>宜野湾市</v>
      </c>
      <c r="CC6" s="20">
        <v>0</v>
      </c>
      <c r="CD6" s="20">
        <v>4356678</v>
      </c>
      <c r="CE6" s="20">
        <v>4354085</v>
      </c>
      <c r="CF6" s="20">
        <v>215670376</v>
      </c>
      <c r="CG6" s="20">
        <v>215556458</v>
      </c>
      <c r="CH6" s="20">
        <v>35889541</v>
      </c>
      <c r="CI6" s="20">
        <v>35870556</v>
      </c>
      <c r="CJ6" s="20">
        <v>0</v>
      </c>
      <c r="CK6" s="20">
        <v>21796</v>
      </c>
      <c r="CL6" s="20">
        <v>21561</v>
      </c>
      <c r="CM6" s="30"/>
      <c r="CN6" s="18">
        <v>2</v>
      </c>
      <c r="CO6" s="19" t="str">
        <f>CB6</f>
        <v>宜野湾市</v>
      </c>
      <c r="CP6" s="20">
        <v>0</v>
      </c>
      <c r="CQ6" s="20">
        <v>1108906</v>
      </c>
      <c r="CR6" s="20">
        <v>1108214</v>
      </c>
      <c r="CS6" s="20">
        <v>51660481</v>
      </c>
      <c r="CT6" s="20">
        <v>51632296</v>
      </c>
      <c r="CU6" s="20">
        <v>17202479</v>
      </c>
      <c r="CV6" s="20">
        <v>17193084</v>
      </c>
      <c r="CW6" s="20">
        <v>0</v>
      </c>
      <c r="CX6" s="20">
        <v>9334</v>
      </c>
      <c r="CY6" s="20">
        <v>9216</v>
      </c>
      <c r="CZ6" s="49"/>
      <c r="DA6" s="18">
        <v>2</v>
      </c>
      <c r="DB6" s="19" t="str">
        <f>CO6</f>
        <v>宜野湾市</v>
      </c>
      <c r="DC6" s="20">
        <v>0</v>
      </c>
      <c r="DD6" s="20">
        <v>1210211</v>
      </c>
      <c r="DE6" s="20">
        <v>1210149</v>
      </c>
      <c r="DF6" s="20">
        <v>69397028</v>
      </c>
      <c r="DG6" s="20">
        <v>69394010</v>
      </c>
      <c r="DH6" s="20">
        <v>42041889</v>
      </c>
      <c r="DI6" s="20">
        <v>42040070</v>
      </c>
      <c r="DJ6" s="20">
        <v>0</v>
      </c>
      <c r="DK6" s="20">
        <v>3152</v>
      </c>
      <c r="DL6" s="20">
        <v>3134</v>
      </c>
      <c r="DM6" s="16"/>
      <c r="DN6" s="18">
        <v>2</v>
      </c>
      <c r="DO6" s="19" t="str">
        <f>DB6</f>
        <v>宜野湾市</v>
      </c>
      <c r="DP6" s="20">
        <v>896693</v>
      </c>
      <c r="DQ6" s="20">
        <v>6675795</v>
      </c>
      <c r="DR6" s="20">
        <v>6672448</v>
      </c>
      <c r="DS6" s="20">
        <v>336727885</v>
      </c>
      <c r="DT6" s="20">
        <v>336582764</v>
      </c>
      <c r="DU6" s="20">
        <v>95133909</v>
      </c>
      <c r="DV6" s="20">
        <v>95103710</v>
      </c>
      <c r="DW6" s="20">
        <v>1217</v>
      </c>
      <c r="DX6" s="20">
        <v>34282</v>
      </c>
      <c r="DY6" s="20">
        <v>33911</v>
      </c>
      <c r="DZ6" s="16"/>
      <c r="EA6" s="18">
        <v>2</v>
      </c>
      <c r="EB6" s="19" t="str">
        <f>DO6</f>
        <v>宜野湾市</v>
      </c>
      <c r="EC6" s="20">
        <v>0</v>
      </c>
      <c r="ED6" s="20">
        <v>0</v>
      </c>
      <c r="EE6" s="20">
        <v>0</v>
      </c>
      <c r="EF6" s="20">
        <v>0</v>
      </c>
      <c r="EG6" s="20">
        <v>0</v>
      </c>
      <c r="EH6" s="20">
        <v>0</v>
      </c>
      <c r="EI6" s="20">
        <v>0</v>
      </c>
      <c r="EJ6" s="20">
        <v>0</v>
      </c>
      <c r="EK6" s="20">
        <v>0</v>
      </c>
      <c r="EL6" s="20">
        <v>0</v>
      </c>
      <c r="EM6" s="16"/>
      <c r="EN6" s="18">
        <v>2</v>
      </c>
      <c r="EO6" s="19" t="str">
        <f>EB6</f>
        <v>宜野湾市</v>
      </c>
      <c r="EP6" s="20">
        <v>0</v>
      </c>
      <c r="EQ6" s="20">
        <v>0</v>
      </c>
      <c r="ER6" s="20">
        <v>0</v>
      </c>
      <c r="ES6" s="20">
        <v>0</v>
      </c>
      <c r="ET6" s="20">
        <v>0</v>
      </c>
      <c r="EU6" s="20">
        <v>0</v>
      </c>
      <c r="EV6" s="20">
        <v>0</v>
      </c>
      <c r="EW6" s="20">
        <v>0</v>
      </c>
      <c r="EX6" s="20">
        <v>0</v>
      </c>
      <c r="EY6" s="20">
        <v>0</v>
      </c>
      <c r="EZ6" s="7">
        <v>0</v>
      </c>
      <c r="FA6" s="18">
        <v>2</v>
      </c>
      <c r="FB6" s="19" t="str">
        <f>EO6</f>
        <v>宜野湾市</v>
      </c>
      <c r="FC6" s="20">
        <v>2960</v>
      </c>
      <c r="FD6" s="20">
        <v>4685</v>
      </c>
      <c r="FE6" s="20">
        <v>4685</v>
      </c>
      <c r="FF6" s="20">
        <v>95740</v>
      </c>
      <c r="FG6" s="20">
        <v>95740</v>
      </c>
      <c r="FH6" s="20">
        <v>57711</v>
      </c>
      <c r="FI6" s="20">
        <v>57711</v>
      </c>
      <c r="FJ6" s="20">
        <v>8</v>
      </c>
      <c r="FK6" s="20">
        <v>37</v>
      </c>
      <c r="FL6" s="20">
        <v>37</v>
      </c>
      <c r="FN6" s="18">
        <v>2</v>
      </c>
      <c r="FO6" s="19" t="str">
        <f>FB6</f>
        <v>宜野湾市</v>
      </c>
      <c r="FP6" s="20">
        <v>0</v>
      </c>
      <c r="FQ6" s="20">
        <v>0</v>
      </c>
      <c r="FR6" s="20">
        <v>0</v>
      </c>
      <c r="FS6" s="20">
        <v>0</v>
      </c>
      <c r="FT6" s="20">
        <v>0</v>
      </c>
      <c r="FU6" s="20">
        <v>0</v>
      </c>
      <c r="FV6" s="20">
        <v>0</v>
      </c>
      <c r="FW6" s="20">
        <v>0</v>
      </c>
      <c r="FX6" s="20">
        <v>0</v>
      </c>
      <c r="FY6" s="20">
        <v>0</v>
      </c>
      <c r="GA6" s="18">
        <v>2</v>
      </c>
      <c r="GB6" s="19" t="str">
        <f>FO6</f>
        <v>宜野湾市</v>
      </c>
      <c r="GC6" s="20">
        <v>0</v>
      </c>
      <c r="GD6" s="20">
        <v>0</v>
      </c>
      <c r="GE6" s="20">
        <v>0</v>
      </c>
      <c r="GF6" s="20">
        <v>0</v>
      </c>
      <c r="GG6" s="20">
        <v>0</v>
      </c>
      <c r="GH6" s="20">
        <v>0</v>
      </c>
      <c r="GI6" s="20">
        <v>0</v>
      </c>
      <c r="GJ6" s="20">
        <v>0</v>
      </c>
      <c r="GK6" s="20">
        <v>0</v>
      </c>
      <c r="GL6" s="20">
        <v>0</v>
      </c>
      <c r="GN6" s="18">
        <v>2</v>
      </c>
      <c r="GO6" s="19" t="str">
        <f>GB6</f>
        <v>宜野湾市</v>
      </c>
      <c r="GP6" s="20">
        <v>0</v>
      </c>
      <c r="GQ6" s="20">
        <v>0</v>
      </c>
      <c r="GR6" s="20">
        <v>0</v>
      </c>
      <c r="GS6" s="20">
        <v>0</v>
      </c>
      <c r="GT6" s="20">
        <v>0</v>
      </c>
      <c r="GU6" s="20">
        <v>0</v>
      </c>
      <c r="GV6" s="20">
        <v>0</v>
      </c>
      <c r="GW6" s="20">
        <v>0</v>
      </c>
      <c r="GX6" s="20">
        <v>0</v>
      </c>
      <c r="GY6" s="20">
        <v>0</v>
      </c>
      <c r="HA6" s="18">
        <v>2</v>
      </c>
      <c r="HB6" s="19" t="str">
        <f>GO6</f>
        <v>宜野湾市</v>
      </c>
      <c r="HC6" s="20">
        <v>45509</v>
      </c>
      <c r="HD6" s="20">
        <v>315910</v>
      </c>
      <c r="HE6" s="20">
        <v>313623</v>
      </c>
      <c r="HF6" s="20">
        <v>2066173</v>
      </c>
      <c r="HG6" s="20">
        <v>2059033</v>
      </c>
      <c r="HH6" s="20">
        <v>1251717</v>
      </c>
      <c r="HI6" s="20">
        <v>1247324</v>
      </c>
      <c r="HJ6" s="20">
        <v>149</v>
      </c>
      <c r="HK6" s="20">
        <v>893</v>
      </c>
      <c r="HL6" s="20">
        <v>859</v>
      </c>
      <c r="HN6" s="18">
        <v>2</v>
      </c>
      <c r="HO6" s="19" t="str">
        <f>HB6</f>
        <v>宜野湾市</v>
      </c>
      <c r="HP6" s="20">
        <v>0</v>
      </c>
      <c r="HQ6" s="20">
        <v>0</v>
      </c>
      <c r="HR6" s="20">
        <v>0</v>
      </c>
      <c r="HS6" s="20">
        <v>0</v>
      </c>
      <c r="HT6" s="20">
        <v>0</v>
      </c>
      <c r="HU6" s="20">
        <v>0</v>
      </c>
      <c r="HV6" s="20">
        <v>0</v>
      </c>
      <c r="HW6" s="20">
        <v>0</v>
      </c>
      <c r="HX6" s="20">
        <v>0</v>
      </c>
      <c r="HY6" s="20">
        <v>0</v>
      </c>
      <c r="IA6" s="18">
        <v>2</v>
      </c>
      <c r="IB6" s="19" t="str">
        <f>HO6</f>
        <v>宜野湾市</v>
      </c>
      <c r="IC6" s="20">
        <v>0</v>
      </c>
      <c r="ID6" s="20">
        <v>0</v>
      </c>
      <c r="IE6" s="20">
        <v>0</v>
      </c>
      <c r="IF6" s="20">
        <v>0</v>
      </c>
      <c r="IG6" s="20">
        <v>0</v>
      </c>
      <c r="IH6" s="20">
        <v>0</v>
      </c>
      <c r="II6" s="20">
        <v>0</v>
      </c>
      <c r="IJ6" s="20">
        <v>0</v>
      </c>
      <c r="IK6" s="20">
        <v>0</v>
      </c>
      <c r="IL6" s="20">
        <v>0</v>
      </c>
      <c r="IN6" s="17">
        <f>SUM(C6,P6,AC6,AP6,BC6,BP6,DP6,EC6,EP6,FC6,FP6,GC6,GP6,HC6,HP6,IC6)</f>
        <v>963687</v>
      </c>
      <c r="IO6" s="17">
        <f aca="true" t="shared" si="1" ref="IO6:IV20">SUM(D6,Q6,AD6,AQ6,BD6,BQ6,DQ6,ED6,EQ6,FD6,FQ6,GD6,GQ6,HD6,HQ6,ID6)</f>
        <v>7646988</v>
      </c>
      <c r="IP6" s="17">
        <f t="shared" si="1"/>
        <v>7639528</v>
      </c>
      <c r="IQ6" s="17">
        <f t="shared" si="1"/>
        <v>348671332</v>
      </c>
      <c r="IR6" s="17">
        <f t="shared" si="1"/>
        <v>348508818</v>
      </c>
      <c r="IS6" s="17">
        <f t="shared" si="1"/>
        <v>99235648</v>
      </c>
      <c r="IT6" s="17">
        <f t="shared" si="1"/>
        <v>99197677</v>
      </c>
      <c r="IU6" s="17">
        <f t="shared" si="1"/>
        <v>1466</v>
      </c>
      <c r="IV6" s="17">
        <f t="shared" si="1"/>
        <v>36733</v>
      </c>
    </row>
    <row r="7" spans="1:256" s="7" customFormat="1" ht="15" customHeight="1">
      <c r="A7" s="18">
        <v>3</v>
      </c>
      <c r="B7" s="19" t="s">
        <v>56</v>
      </c>
      <c r="C7" s="20">
        <v>262527</v>
      </c>
      <c r="D7" s="20">
        <v>5512312</v>
      </c>
      <c r="E7" s="20">
        <v>4740081</v>
      </c>
      <c r="F7" s="20">
        <v>212330</v>
      </c>
      <c r="G7" s="20">
        <v>183443</v>
      </c>
      <c r="H7" s="20">
        <v>212306</v>
      </c>
      <c r="I7" s="20">
        <v>183418</v>
      </c>
      <c r="J7" s="20">
        <v>535</v>
      </c>
      <c r="K7" s="20">
        <v>4105</v>
      </c>
      <c r="L7" s="20">
        <v>3310</v>
      </c>
      <c r="M7" s="16"/>
      <c r="N7" s="18">
        <v>3</v>
      </c>
      <c r="O7" s="19" t="str">
        <f aca="true" t="shared" si="2" ref="O7:O35">B7</f>
        <v>石 垣 市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30"/>
      <c r="AA7" s="18">
        <v>3</v>
      </c>
      <c r="AB7" s="19" t="str">
        <f aca="true" t="shared" si="3" ref="AB7:AB35">O7</f>
        <v>石 垣 市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49"/>
      <c r="AN7" s="18">
        <v>3</v>
      </c>
      <c r="AO7" s="19" t="str">
        <f aca="true" t="shared" si="4" ref="AO7:AO35">AB7</f>
        <v>石 垣 市</v>
      </c>
      <c r="AP7" s="20">
        <v>3348298</v>
      </c>
      <c r="AQ7" s="20">
        <v>59206864</v>
      </c>
      <c r="AR7" s="20">
        <v>54936718</v>
      </c>
      <c r="AS7" s="20">
        <v>2065845</v>
      </c>
      <c r="AT7" s="20">
        <v>1914362</v>
      </c>
      <c r="AU7" s="20">
        <v>2065652</v>
      </c>
      <c r="AV7" s="20">
        <v>1914259</v>
      </c>
      <c r="AW7" s="20">
        <v>2249</v>
      </c>
      <c r="AX7" s="20">
        <v>19270</v>
      </c>
      <c r="AY7" s="20">
        <v>16414</v>
      </c>
      <c r="AZ7" s="30"/>
      <c r="BA7" s="18">
        <v>3</v>
      </c>
      <c r="BB7" s="19" t="str">
        <f aca="true" t="shared" si="5" ref="BB7:BB35">AO7</f>
        <v>石 垣 市</v>
      </c>
      <c r="BC7" s="20">
        <v>0</v>
      </c>
      <c r="BD7" s="20">
        <v>0</v>
      </c>
      <c r="BE7" s="20">
        <v>0</v>
      </c>
      <c r="BF7" s="20">
        <v>0</v>
      </c>
      <c r="BG7" s="20">
        <v>0</v>
      </c>
      <c r="BH7" s="20">
        <v>0</v>
      </c>
      <c r="BI7" s="20">
        <v>0</v>
      </c>
      <c r="BJ7" s="20">
        <v>0</v>
      </c>
      <c r="BK7" s="20">
        <v>0</v>
      </c>
      <c r="BL7" s="20">
        <v>0</v>
      </c>
      <c r="BM7" s="30"/>
      <c r="BN7" s="18">
        <v>3</v>
      </c>
      <c r="BO7" s="19" t="str">
        <f aca="true" t="shared" si="6" ref="BO7:BO35">BB7</f>
        <v>石 垣 市</v>
      </c>
      <c r="BP7" s="20">
        <v>17344</v>
      </c>
      <c r="BQ7" s="20">
        <v>129797</v>
      </c>
      <c r="BR7" s="20">
        <v>126263</v>
      </c>
      <c r="BS7" s="20">
        <v>462415</v>
      </c>
      <c r="BT7" s="20">
        <v>460988</v>
      </c>
      <c r="BU7" s="20">
        <v>281962</v>
      </c>
      <c r="BV7" s="20">
        <v>281106</v>
      </c>
      <c r="BW7" s="20">
        <v>27</v>
      </c>
      <c r="BX7" s="20">
        <v>148</v>
      </c>
      <c r="BY7" s="20">
        <v>137</v>
      </c>
      <c r="BZ7" s="30"/>
      <c r="CA7" s="18">
        <v>3</v>
      </c>
      <c r="CB7" s="19" t="str">
        <f aca="true" t="shared" si="7" ref="CB7:CB35">BO7</f>
        <v>石 垣 市</v>
      </c>
      <c r="CC7" s="20">
        <v>0</v>
      </c>
      <c r="CD7" s="20">
        <v>2614258</v>
      </c>
      <c r="CE7" s="20">
        <v>2603020</v>
      </c>
      <c r="CF7" s="20">
        <v>61303164</v>
      </c>
      <c r="CG7" s="20">
        <v>61152843</v>
      </c>
      <c r="CH7" s="20">
        <v>10078262</v>
      </c>
      <c r="CI7" s="20">
        <v>10054276</v>
      </c>
      <c r="CJ7" s="20">
        <v>0</v>
      </c>
      <c r="CK7" s="20">
        <v>14136</v>
      </c>
      <c r="CL7" s="20">
        <v>13940</v>
      </c>
      <c r="CM7" s="30"/>
      <c r="CN7" s="18">
        <v>3</v>
      </c>
      <c r="CO7" s="19" t="str">
        <f aca="true" t="shared" si="8" ref="CO7:CO35">CB7</f>
        <v>石 垣 市</v>
      </c>
      <c r="CP7" s="20">
        <v>0</v>
      </c>
      <c r="CQ7" s="20">
        <v>1657820</v>
      </c>
      <c r="CR7" s="20">
        <v>1656429</v>
      </c>
      <c r="CS7" s="20">
        <v>26981426</v>
      </c>
      <c r="CT7" s="20">
        <v>26964768</v>
      </c>
      <c r="CU7" s="20">
        <v>8764038</v>
      </c>
      <c r="CV7" s="20">
        <v>8758664</v>
      </c>
      <c r="CW7" s="20">
        <v>0</v>
      </c>
      <c r="CX7" s="20">
        <v>8930</v>
      </c>
      <c r="CY7" s="20">
        <v>8852</v>
      </c>
      <c r="CZ7" s="49"/>
      <c r="DA7" s="18">
        <v>3</v>
      </c>
      <c r="DB7" s="19" t="str">
        <f aca="true" t="shared" si="9" ref="DB7:DB35">CO7</f>
        <v>石 垣 市</v>
      </c>
      <c r="DC7" s="20">
        <v>0</v>
      </c>
      <c r="DD7" s="20">
        <v>2910070</v>
      </c>
      <c r="DE7" s="20">
        <v>2908939</v>
      </c>
      <c r="DF7" s="20">
        <v>49892796</v>
      </c>
      <c r="DG7" s="20">
        <v>49886439</v>
      </c>
      <c r="DH7" s="20">
        <v>30772246</v>
      </c>
      <c r="DI7" s="20">
        <v>30768332</v>
      </c>
      <c r="DJ7" s="20">
        <v>0</v>
      </c>
      <c r="DK7" s="20">
        <v>4788</v>
      </c>
      <c r="DL7" s="20">
        <v>4758</v>
      </c>
      <c r="DM7" s="16"/>
      <c r="DN7" s="18">
        <v>3</v>
      </c>
      <c r="DO7" s="19" t="str">
        <f aca="true" t="shared" si="10" ref="DO7:DO35">DB7</f>
        <v>石 垣 市</v>
      </c>
      <c r="DP7" s="20">
        <v>1006431</v>
      </c>
      <c r="DQ7" s="20">
        <v>7182148</v>
      </c>
      <c r="DR7" s="20">
        <v>7168388</v>
      </c>
      <c r="DS7" s="20">
        <v>138177386</v>
      </c>
      <c r="DT7" s="20">
        <v>138004050</v>
      </c>
      <c r="DU7" s="20">
        <v>49614546</v>
      </c>
      <c r="DV7" s="20">
        <v>49581272</v>
      </c>
      <c r="DW7" s="20">
        <v>882</v>
      </c>
      <c r="DX7" s="20">
        <v>27854</v>
      </c>
      <c r="DY7" s="20">
        <v>27550</v>
      </c>
      <c r="DZ7" s="16"/>
      <c r="EA7" s="18">
        <v>3</v>
      </c>
      <c r="EB7" s="19" t="str">
        <f aca="true" t="shared" si="11" ref="EB7:EB35">DO7</f>
        <v>石 垣 市</v>
      </c>
      <c r="EC7" s="20">
        <v>0</v>
      </c>
      <c r="ED7" s="20">
        <v>0</v>
      </c>
      <c r="EE7" s="20">
        <v>0</v>
      </c>
      <c r="EF7" s="20">
        <v>0</v>
      </c>
      <c r="EG7" s="20">
        <v>0</v>
      </c>
      <c r="EH7" s="20">
        <v>0</v>
      </c>
      <c r="EI7" s="20">
        <v>0</v>
      </c>
      <c r="EJ7" s="20">
        <v>0</v>
      </c>
      <c r="EK7" s="20">
        <v>0</v>
      </c>
      <c r="EL7" s="20">
        <v>0</v>
      </c>
      <c r="EM7" s="16"/>
      <c r="EN7" s="18">
        <v>3</v>
      </c>
      <c r="EO7" s="19" t="str">
        <f aca="true" t="shared" si="12" ref="EO7:EO35">EB7</f>
        <v>石 垣 市</v>
      </c>
      <c r="EP7" s="20">
        <v>0</v>
      </c>
      <c r="EQ7" s="20">
        <v>0</v>
      </c>
      <c r="ER7" s="20">
        <v>0</v>
      </c>
      <c r="ES7" s="20">
        <v>0</v>
      </c>
      <c r="ET7" s="20">
        <v>0</v>
      </c>
      <c r="EU7" s="20">
        <v>0</v>
      </c>
      <c r="EV7" s="20">
        <v>0</v>
      </c>
      <c r="EW7" s="20">
        <v>0</v>
      </c>
      <c r="EX7" s="20">
        <v>0</v>
      </c>
      <c r="EY7" s="20">
        <v>0</v>
      </c>
      <c r="EZ7" s="7">
        <v>14</v>
      </c>
      <c r="FA7" s="18">
        <v>3</v>
      </c>
      <c r="FB7" s="19" t="str">
        <f aca="true" t="shared" si="13" ref="FB7:FB35">EO7</f>
        <v>石 垣 市</v>
      </c>
      <c r="FC7" s="20">
        <v>39730</v>
      </c>
      <c r="FD7" s="20">
        <v>80289</v>
      </c>
      <c r="FE7" s="20">
        <v>80222</v>
      </c>
      <c r="FF7" s="20">
        <v>2359</v>
      </c>
      <c r="FG7" s="20">
        <v>2358</v>
      </c>
      <c r="FH7" s="20">
        <v>2359</v>
      </c>
      <c r="FI7" s="20">
        <v>2358</v>
      </c>
      <c r="FJ7" s="20">
        <v>23</v>
      </c>
      <c r="FK7" s="20">
        <v>43</v>
      </c>
      <c r="FL7" s="20">
        <v>40</v>
      </c>
      <c r="FN7" s="18">
        <v>3</v>
      </c>
      <c r="FO7" s="19" t="str">
        <f aca="true" t="shared" si="14" ref="FO7:FO35">FB7</f>
        <v>石 垣 市</v>
      </c>
      <c r="FP7" s="20">
        <v>4381703</v>
      </c>
      <c r="FQ7" s="20">
        <v>238187</v>
      </c>
      <c r="FR7" s="20">
        <v>200458</v>
      </c>
      <c r="FS7" s="20">
        <v>3375</v>
      </c>
      <c r="FT7" s="20">
        <v>2839</v>
      </c>
      <c r="FU7" s="20">
        <v>3375</v>
      </c>
      <c r="FV7" s="20">
        <v>2839</v>
      </c>
      <c r="FW7" s="20">
        <v>267</v>
      </c>
      <c r="FX7" s="20">
        <v>116</v>
      </c>
      <c r="FY7" s="20">
        <v>78</v>
      </c>
      <c r="GA7" s="18">
        <v>3</v>
      </c>
      <c r="GB7" s="19" t="str">
        <f aca="true" t="shared" si="15" ref="GB7:GB35">FO7</f>
        <v>石 垣 市</v>
      </c>
      <c r="GC7" s="20">
        <v>0</v>
      </c>
      <c r="GD7" s="20">
        <v>0</v>
      </c>
      <c r="GE7" s="20">
        <v>0</v>
      </c>
      <c r="GF7" s="20">
        <v>0</v>
      </c>
      <c r="GG7" s="20">
        <v>0</v>
      </c>
      <c r="GH7" s="20">
        <v>0</v>
      </c>
      <c r="GI7" s="20">
        <v>0</v>
      </c>
      <c r="GJ7" s="20">
        <v>0</v>
      </c>
      <c r="GK7" s="20">
        <v>0</v>
      </c>
      <c r="GL7" s="20">
        <v>0</v>
      </c>
      <c r="GN7" s="18">
        <v>3</v>
      </c>
      <c r="GO7" s="19" t="str">
        <f aca="true" t="shared" si="16" ref="GO7:GO35">GB7</f>
        <v>石 垣 市</v>
      </c>
      <c r="GP7" s="20">
        <v>24442801</v>
      </c>
      <c r="GQ7" s="20">
        <v>3327662</v>
      </c>
      <c r="GR7" s="20">
        <v>3194959</v>
      </c>
      <c r="GS7" s="20">
        <v>66313</v>
      </c>
      <c r="GT7" s="20">
        <v>64508</v>
      </c>
      <c r="GU7" s="20">
        <v>66313</v>
      </c>
      <c r="GV7" s="20">
        <v>64508</v>
      </c>
      <c r="GW7" s="20">
        <v>515</v>
      </c>
      <c r="GX7" s="20">
        <v>646</v>
      </c>
      <c r="GY7" s="20">
        <v>584</v>
      </c>
      <c r="HA7" s="18">
        <v>3</v>
      </c>
      <c r="HB7" s="19" t="str">
        <f aca="true" t="shared" si="17" ref="HB7:HB35">GO7</f>
        <v>石 垣 市</v>
      </c>
      <c r="HC7" s="20">
        <v>67180596</v>
      </c>
      <c r="HD7" s="20">
        <v>22773130</v>
      </c>
      <c r="HE7" s="20">
        <v>19496651</v>
      </c>
      <c r="HF7" s="20">
        <v>324668</v>
      </c>
      <c r="HG7" s="20">
        <v>277966</v>
      </c>
      <c r="HH7" s="20">
        <v>324663</v>
      </c>
      <c r="HI7" s="20">
        <v>277962</v>
      </c>
      <c r="HJ7" s="20">
        <v>3796</v>
      </c>
      <c r="HK7" s="20">
        <v>8445</v>
      </c>
      <c r="HL7" s="20">
        <v>6266</v>
      </c>
      <c r="HN7" s="18">
        <v>3</v>
      </c>
      <c r="HO7" s="19" t="str">
        <f aca="true" t="shared" si="18" ref="HO7:HO35">HB7</f>
        <v>石 垣 市</v>
      </c>
      <c r="HP7" s="20">
        <v>0</v>
      </c>
      <c r="HQ7" s="20">
        <v>176254</v>
      </c>
      <c r="HR7" s="20">
        <v>176254</v>
      </c>
      <c r="HS7" s="20">
        <v>773226</v>
      </c>
      <c r="HT7" s="20">
        <v>773226</v>
      </c>
      <c r="HU7" s="20">
        <v>486640</v>
      </c>
      <c r="HV7" s="20">
        <v>486640</v>
      </c>
      <c r="HW7" s="20">
        <v>0</v>
      </c>
      <c r="HX7" s="20">
        <v>10</v>
      </c>
      <c r="HY7" s="20">
        <v>10</v>
      </c>
      <c r="IA7" s="18">
        <v>3</v>
      </c>
      <c r="IB7" s="19" t="str">
        <f aca="true" t="shared" si="19" ref="IB7:IB35">HO7</f>
        <v>石 垣 市</v>
      </c>
      <c r="IC7" s="20">
        <v>0</v>
      </c>
      <c r="ID7" s="20">
        <v>0</v>
      </c>
      <c r="IE7" s="20">
        <v>0</v>
      </c>
      <c r="IF7" s="20">
        <v>0</v>
      </c>
      <c r="IG7" s="20">
        <v>0</v>
      </c>
      <c r="IH7" s="20">
        <v>0</v>
      </c>
      <c r="II7" s="20">
        <v>0</v>
      </c>
      <c r="IJ7" s="20">
        <v>0</v>
      </c>
      <c r="IK7" s="20">
        <v>0</v>
      </c>
      <c r="IL7" s="20">
        <v>0</v>
      </c>
      <c r="IN7" s="17">
        <f>SUM(C7,P7,AC7,AP7,BC7,BP7,DP7,EC7,EP7,FC7,FP7,GC7,GP7,HC7,HP7,IC7)</f>
        <v>100679430</v>
      </c>
      <c r="IO7" s="17">
        <f t="shared" si="1"/>
        <v>98626643</v>
      </c>
      <c r="IP7" s="17">
        <f t="shared" si="1"/>
        <v>90119994</v>
      </c>
      <c r="IQ7" s="17">
        <f t="shared" si="1"/>
        <v>142087917</v>
      </c>
      <c r="IR7" s="17">
        <f t="shared" si="1"/>
        <v>141683740</v>
      </c>
      <c r="IS7" s="17">
        <f t="shared" si="1"/>
        <v>53057816</v>
      </c>
      <c r="IT7" s="17">
        <f t="shared" si="1"/>
        <v>52794362</v>
      </c>
      <c r="IU7" s="17">
        <f t="shared" si="1"/>
        <v>8294</v>
      </c>
      <c r="IV7" s="17">
        <f t="shared" si="1"/>
        <v>60637</v>
      </c>
    </row>
    <row r="8" spans="1:256" s="7" customFormat="1" ht="15" customHeight="1">
      <c r="A8" s="18">
        <v>4</v>
      </c>
      <c r="B8" s="19" t="s">
        <v>57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16"/>
      <c r="N8" s="18">
        <v>4</v>
      </c>
      <c r="O8" s="19" t="str">
        <f t="shared" si="2"/>
        <v>浦 添 市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30"/>
      <c r="AA8" s="18">
        <v>4</v>
      </c>
      <c r="AB8" s="19" t="str">
        <f t="shared" si="3"/>
        <v>浦 添 市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49"/>
      <c r="AN8" s="18">
        <v>4</v>
      </c>
      <c r="AO8" s="19" t="str">
        <f t="shared" si="4"/>
        <v>浦 添 市</v>
      </c>
      <c r="AP8" s="20">
        <v>393</v>
      </c>
      <c r="AQ8" s="20">
        <v>48148</v>
      </c>
      <c r="AR8" s="20">
        <v>30841</v>
      </c>
      <c r="AS8" s="20">
        <v>1486</v>
      </c>
      <c r="AT8" s="20">
        <v>942</v>
      </c>
      <c r="AU8" s="20">
        <v>1486</v>
      </c>
      <c r="AV8" s="20">
        <v>942</v>
      </c>
      <c r="AW8" s="20">
        <v>4</v>
      </c>
      <c r="AX8" s="20">
        <v>87</v>
      </c>
      <c r="AY8" s="20">
        <v>69</v>
      </c>
      <c r="AZ8" s="30"/>
      <c r="BA8" s="18">
        <v>4</v>
      </c>
      <c r="BB8" s="19" t="str">
        <f t="shared" si="5"/>
        <v>浦 添 市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30"/>
      <c r="BN8" s="18">
        <v>4</v>
      </c>
      <c r="BO8" s="19" t="str">
        <f t="shared" si="6"/>
        <v>浦 添 市</v>
      </c>
      <c r="BP8" s="20">
        <v>19021</v>
      </c>
      <c r="BQ8" s="20">
        <v>406619</v>
      </c>
      <c r="BR8" s="20">
        <v>393546</v>
      </c>
      <c r="BS8" s="20">
        <v>7525113</v>
      </c>
      <c r="BT8" s="20">
        <v>7318860</v>
      </c>
      <c r="BU8" s="20">
        <v>1080327</v>
      </c>
      <c r="BV8" s="20">
        <v>1075539</v>
      </c>
      <c r="BW8" s="20">
        <v>55</v>
      </c>
      <c r="BX8" s="20">
        <v>1319</v>
      </c>
      <c r="BY8" s="20">
        <v>1244</v>
      </c>
      <c r="BZ8" s="30"/>
      <c r="CA8" s="18">
        <v>4</v>
      </c>
      <c r="CB8" s="19" t="str">
        <f t="shared" si="7"/>
        <v>浦 添 市</v>
      </c>
      <c r="CC8" s="20">
        <v>0</v>
      </c>
      <c r="CD8" s="20">
        <v>4209464</v>
      </c>
      <c r="CE8" s="20">
        <v>4207555</v>
      </c>
      <c r="CF8" s="20">
        <v>281076496</v>
      </c>
      <c r="CG8" s="20">
        <v>280962874</v>
      </c>
      <c r="CH8" s="20">
        <v>46652657</v>
      </c>
      <c r="CI8" s="20">
        <v>46633749</v>
      </c>
      <c r="CJ8" s="20">
        <v>0</v>
      </c>
      <c r="CK8" s="20">
        <v>21478</v>
      </c>
      <c r="CL8" s="20">
        <v>21270</v>
      </c>
      <c r="CM8" s="30"/>
      <c r="CN8" s="18">
        <v>4</v>
      </c>
      <c r="CO8" s="19" t="str">
        <f t="shared" si="8"/>
        <v>浦 添 市</v>
      </c>
      <c r="CP8" s="20">
        <v>0</v>
      </c>
      <c r="CQ8" s="20">
        <v>598084</v>
      </c>
      <c r="CR8" s="20">
        <v>597914</v>
      </c>
      <c r="CS8" s="20">
        <v>36540785</v>
      </c>
      <c r="CT8" s="20">
        <v>36532503</v>
      </c>
      <c r="CU8" s="20">
        <v>12150740</v>
      </c>
      <c r="CV8" s="20">
        <v>12147986</v>
      </c>
      <c r="CW8" s="20">
        <v>0</v>
      </c>
      <c r="CX8" s="20">
        <v>6426</v>
      </c>
      <c r="CY8" s="20">
        <v>6371</v>
      </c>
      <c r="CZ8" s="49"/>
      <c r="DA8" s="18">
        <v>4</v>
      </c>
      <c r="DB8" s="19" t="str">
        <f t="shared" si="9"/>
        <v>浦 添 市</v>
      </c>
      <c r="DC8" s="20">
        <v>0</v>
      </c>
      <c r="DD8" s="20">
        <v>2444289</v>
      </c>
      <c r="DE8" s="20">
        <v>2444263</v>
      </c>
      <c r="DF8" s="20">
        <v>140077368</v>
      </c>
      <c r="DG8" s="20">
        <v>140075436</v>
      </c>
      <c r="DH8" s="20">
        <v>85396022</v>
      </c>
      <c r="DI8" s="20">
        <v>85394846</v>
      </c>
      <c r="DJ8" s="20">
        <v>0</v>
      </c>
      <c r="DK8" s="20">
        <v>4200</v>
      </c>
      <c r="DL8" s="20">
        <v>4190</v>
      </c>
      <c r="DM8" s="16"/>
      <c r="DN8" s="18">
        <v>4</v>
      </c>
      <c r="DO8" s="19" t="str">
        <f t="shared" si="10"/>
        <v>浦 添 市</v>
      </c>
      <c r="DP8" s="20">
        <v>632093</v>
      </c>
      <c r="DQ8" s="20">
        <v>7251837</v>
      </c>
      <c r="DR8" s="20">
        <v>7249732</v>
      </c>
      <c r="DS8" s="20">
        <v>457694649</v>
      </c>
      <c r="DT8" s="20">
        <v>457570813</v>
      </c>
      <c r="DU8" s="20">
        <v>144199419</v>
      </c>
      <c r="DV8" s="20">
        <v>144176581</v>
      </c>
      <c r="DW8" s="20">
        <v>1038</v>
      </c>
      <c r="DX8" s="20">
        <v>32104</v>
      </c>
      <c r="DY8" s="20">
        <v>31831</v>
      </c>
      <c r="DZ8" s="16"/>
      <c r="EA8" s="18">
        <v>4</v>
      </c>
      <c r="EB8" s="19" t="str">
        <f t="shared" si="11"/>
        <v>浦 添 市</v>
      </c>
      <c r="EC8" s="20">
        <v>0</v>
      </c>
      <c r="ED8" s="20">
        <v>0</v>
      </c>
      <c r="EE8" s="20">
        <v>0</v>
      </c>
      <c r="EF8" s="20">
        <v>0</v>
      </c>
      <c r="EG8" s="20">
        <v>0</v>
      </c>
      <c r="EH8" s="20">
        <v>0</v>
      </c>
      <c r="EI8" s="20">
        <v>0</v>
      </c>
      <c r="EJ8" s="20">
        <v>0</v>
      </c>
      <c r="EK8" s="20">
        <v>0</v>
      </c>
      <c r="EL8" s="20">
        <v>0</v>
      </c>
      <c r="EM8" s="16"/>
      <c r="EN8" s="18">
        <v>4</v>
      </c>
      <c r="EO8" s="19" t="str">
        <f t="shared" si="12"/>
        <v>浦 添 市</v>
      </c>
      <c r="EP8" s="20">
        <v>0</v>
      </c>
      <c r="EQ8" s="20">
        <v>0</v>
      </c>
      <c r="ER8" s="20">
        <v>0</v>
      </c>
      <c r="ES8" s="20">
        <v>0</v>
      </c>
      <c r="ET8" s="20">
        <v>0</v>
      </c>
      <c r="EU8" s="20">
        <v>0</v>
      </c>
      <c r="EV8" s="20">
        <v>0</v>
      </c>
      <c r="EW8" s="20">
        <v>0</v>
      </c>
      <c r="EX8" s="20">
        <v>0</v>
      </c>
      <c r="EY8" s="20">
        <v>0</v>
      </c>
      <c r="EZ8" s="7">
        <v>0</v>
      </c>
      <c r="FA8" s="18">
        <v>4</v>
      </c>
      <c r="FB8" s="19" t="str">
        <f t="shared" si="13"/>
        <v>浦 添 市</v>
      </c>
      <c r="FC8" s="20">
        <v>322</v>
      </c>
      <c r="FD8" s="20">
        <v>0</v>
      </c>
      <c r="FE8" s="20">
        <v>0</v>
      </c>
      <c r="FF8" s="20">
        <v>0</v>
      </c>
      <c r="FG8" s="20">
        <v>0</v>
      </c>
      <c r="FH8" s="20">
        <v>0</v>
      </c>
      <c r="FI8" s="20">
        <v>0</v>
      </c>
      <c r="FJ8" s="20">
        <v>4</v>
      </c>
      <c r="FK8" s="20">
        <v>0</v>
      </c>
      <c r="FL8" s="20">
        <v>0</v>
      </c>
      <c r="FN8" s="18">
        <v>4</v>
      </c>
      <c r="FO8" s="19" t="str">
        <f t="shared" si="14"/>
        <v>浦 添 市</v>
      </c>
      <c r="FP8" s="20">
        <v>0</v>
      </c>
      <c r="FQ8" s="20">
        <v>0</v>
      </c>
      <c r="FR8" s="20">
        <v>0</v>
      </c>
      <c r="FS8" s="20">
        <v>0</v>
      </c>
      <c r="FT8" s="20">
        <v>0</v>
      </c>
      <c r="FU8" s="20">
        <v>0</v>
      </c>
      <c r="FV8" s="20">
        <v>0</v>
      </c>
      <c r="FW8" s="20">
        <v>0</v>
      </c>
      <c r="FX8" s="20">
        <v>0</v>
      </c>
      <c r="FY8" s="20">
        <v>0</v>
      </c>
      <c r="GA8" s="18">
        <v>4</v>
      </c>
      <c r="GB8" s="19" t="str">
        <f t="shared" si="15"/>
        <v>浦 添 市</v>
      </c>
      <c r="GC8" s="20">
        <v>0</v>
      </c>
      <c r="GD8" s="20">
        <v>0</v>
      </c>
      <c r="GE8" s="20">
        <v>0</v>
      </c>
      <c r="GF8" s="20">
        <v>0</v>
      </c>
      <c r="GG8" s="20">
        <v>0</v>
      </c>
      <c r="GH8" s="20">
        <v>0</v>
      </c>
      <c r="GI8" s="20">
        <v>0</v>
      </c>
      <c r="GJ8" s="20">
        <v>0</v>
      </c>
      <c r="GK8" s="20">
        <v>0</v>
      </c>
      <c r="GL8" s="20">
        <v>0</v>
      </c>
      <c r="GN8" s="18">
        <v>4</v>
      </c>
      <c r="GO8" s="19" t="str">
        <f t="shared" si="16"/>
        <v>浦 添 市</v>
      </c>
      <c r="GP8" s="20">
        <v>0</v>
      </c>
      <c r="GQ8" s="20">
        <v>0</v>
      </c>
      <c r="GR8" s="20">
        <v>0</v>
      </c>
      <c r="GS8" s="20">
        <v>0</v>
      </c>
      <c r="GT8" s="20">
        <v>0</v>
      </c>
      <c r="GU8" s="20">
        <v>0</v>
      </c>
      <c r="GV8" s="20">
        <v>0</v>
      </c>
      <c r="GW8" s="20">
        <v>0</v>
      </c>
      <c r="GX8" s="20">
        <v>0</v>
      </c>
      <c r="GY8" s="20">
        <v>0</v>
      </c>
      <c r="HA8" s="18">
        <v>4</v>
      </c>
      <c r="HB8" s="19" t="str">
        <f t="shared" si="17"/>
        <v>浦 添 市</v>
      </c>
      <c r="HC8" s="20">
        <v>259113</v>
      </c>
      <c r="HD8" s="20">
        <v>639260</v>
      </c>
      <c r="HE8" s="20">
        <v>626840</v>
      </c>
      <c r="HF8" s="20">
        <v>1775644</v>
      </c>
      <c r="HG8" s="20">
        <v>1743036</v>
      </c>
      <c r="HH8" s="20">
        <v>1071422</v>
      </c>
      <c r="HI8" s="20">
        <v>1051472</v>
      </c>
      <c r="HJ8" s="20">
        <v>718</v>
      </c>
      <c r="HK8" s="20">
        <v>1903</v>
      </c>
      <c r="HL8" s="20">
        <v>1753</v>
      </c>
      <c r="HN8" s="18">
        <v>4</v>
      </c>
      <c r="HO8" s="19" t="str">
        <f t="shared" si="18"/>
        <v>浦 添 市</v>
      </c>
      <c r="HP8" s="20">
        <v>0</v>
      </c>
      <c r="HQ8" s="20">
        <v>62589</v>
      </c>
      <c r="HR8" s="20">
        <v>62589</v>
      </c>
      <c r="HS8" s="20">
        <v>1074022</v>
      </c>
      <c r="HT8" s="20">
        <v>1074022</v>
      </c>
      <c r="HU8" s="20">
        <v>707489</v>
      </c>
      <c r="HV8" s="20">
        <v>707489</v>
      </c>
      <c r="HW8" s="20">
        <v>0</v>
      </c>
      <c r="HX8" s="20">
        <v>147</v>
      </c>
      <c r="HY8" s="20">
        <v>147</v>
      </c>
      <c r="IA8" s="18">
        <v>4</v>
      </c>
      <c r="IB8" s="19" t="str">
        <f t="shared" si="19"/>
        <v>浦 添 市</v>
      </c>
      <c r="IC8" s="20">
        <v>0</v>
      </c>
      <c r="ID8" s="20">
        <v>0</v>
      </c>
      <c r="IE8" s="20">
        <v>0</v>
      </c>
      <c r="IF8" s="20">
        <v>0</v>
      </c>
      <c r="IG8" s="20">
        <v>0</v>
      </c>
      <c r="IH8" s="20">
        <v>0</v>
      </c>
      <c r="II8" s="20">
        <v>0</v>
      </c>
      <c r="IJ8" s="20">
        <v>0</v>
      </c>
      <c r="IK8" s="20">
        <v>0</v>
      </c>
      <c r="IL8" s="20">
        <v>0</v>
      </c>
      <c r="IN8" s="17">
        <f aca="true" t="shared" si="20" ref="IN8:IN48">SUM(C8,P8,AC8,AP8,BC8,BP8,DP8,EC8,EP8,FC8,FP8,GC8,GP8,HC8,HP8,IC8)</f>
        <v>910942</v>
      </c>
      <c r="IO8" s="17">
        <f t="shared" si="1"/>
        <v>8408453</v>
      </c>
      <c r="IP8" s="17">
        <f t="shared" si="1"/>
        <v>8363548</v>
      </c>
      <c r="IQ8" s="17">
        <f t="shared" si="1"/>
        <v>468070914</v>
      </c>
      <c r="IR8" s="17">
        <f t="shared" si="1"/>
        <v>467707673</v>
      </c>
      <c r="IS8" s="17">
        <f t="shared" si="1"/>
        <v>147060143</v>
      </c>
      <c r="IT8" s="17">
        <f t="shared" si="1"/>
        <v>147012023</v>
      </c>
      <c r="IU8" s="17">
        <f t="shared" si="1"/>
        <v>1819</v>
      </c>
      <c r="IV8" s="17">
        <f t="shared" si="1"/>
        <v>35560</v>
      </c>
    </row>
    <row r="9" spans="1:256" s="7" customFormat="1" ht="15" customHeight="1">
      <c r="A9" s="18">
        <v>5</v>
      </c>
      <c r="B9" s="19" t="s">
        <v>58</v>
      </c>
      <c r="C9" s="20">
        <v>156</v>
      </c>
      <c r="D9" s="20">
        <v>395901</v>
      </c>
      <c r="E9" s="20">
        <v>285174</v>
      </c>
      <c r="F9" s="20">
        <v>24992</v>
      </c>
      <c r="G9" s="20">
        <v>18288</v>
      </c>
      <c r="H9" s="20">
        <v>24992</v>
      </c>
      <c r="I9" s="20">
        <v>18288</v>
      </c>
      <c r="J9" s="20">
        <v>2</v>
      </c>
      <c r="K9" s="20">
        <v>518</v>
      </c>
      <c r="L9" s="20">
        <v>357</v>
      </c>
      <c r="M9" s="16"/>
      <c r="N9" s="18">
        <v>5</v>
      </c>
      <c r="O9" s="19" t="str">
        <f t="shared" si="2"/>
        <v>名 護 市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30"/>
      <c r="AA9" s="18">
        <v>5</v>
      </c>
      <c r="AB9" s="19" t="str">
        <f t="shared" si="3"/>
        <v>名 護 市</v>
      </c>
      <c r="AC9" s="20">
        <v>0</v>
      </c>
      <c r="AD9" s="20">
        <v>3012</v>
      </c>
      <c r="AE9" s="20">
        <v>3012</v>
      </c>
      <c r="AF9" s="20">
        <v>37272</v>
      </c>
      <c r="AG9" s="20">
        <v>37272</v>
      </c>
      <c r="AH9" s="20">
        <v>22885</v>
      </c>
      <c r="AI9" s="20">
        <v>22885</v>
      </c>
      <c r="AJ9" s="20">
        <v>0</v>
      </c>
      <c r="AK9" s="20">
        <v>22</v>
      </c>
      <c r="AL9" s="20">
        <v>22</v>
      </c>
      <c r="AM9" s="49"/>
      <c r="AN9" s="18">
        <v>5</v>
      </c>
      <c r="AO9" s="19" t="str">
        <f t="shared" si="4"/>
        <v>名 護 市</v>
      </c>
      <c r="AP9" s="20">
        <v>434651</v>
      </c>
      <c r="AQ9" s="20">
        <v>18054497</v>
      </c>
      <c r="AR9" s="20">
        <v>13583140</v>
      </c>
      <c r="AS9" s="20">
        <v>560752</v>
      </c>
      <c r="AT9" s="20">
        <v>428495</v>
      </c>
      <c r="AU9" s="20">
        <v>560752</v>
      </c>
      <c r="AV9" s="20">
        <v>428495</v>
      </c>
      <c r="AW9" s="20">
        <v>133</v>
      </c>
      <c r="AX9" s="20">
        <v>18377</v>
      </c>
      <c r="AY9" s="20">
        <v>12763</v>
      </c>
      <c r="AZ9" s="30"/>
      <c r="BA9" s="18">
        <v>5</v>
      </c>
      <c r="BB9" s="19" t="str">
        <f t="shared" si="5"/>
        <v>名 護 市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0">
        <v>0</v>
      </c>
      <c r="BM9" s="30"/>
      <c r="BN9" s="18">
        <v>5</v>
      </c>
      <c r="BO9" s="19" t="str">
        <f t="shared" si="6"/>
        <v>名 護 市</v>
      </c>
      <c r="BP9" s="20">
        <v>480</v>
      </c>
      <c r="BQ9" s="20">
        <v>109019</v>
      </c>
      <c r="BR9" s="20">
        <v>108392</v>
      </c>
      <c r="BS9" s="20">
        <v>486546</v>
      </c>
      <c r="BT9" s="20">
        <v>485720</v>
      </c>
      <c r="BU9" s="20">
        <v>302787</v>
      </c>
      <c r="BV9" s="20">
        <v>302282</v>
      </c>
      <c r="BW9" s="20">
        <v>4</v>
      </c>
      <c r="BX9" s="20">
        <v>190</v>
      </c>
      <c r="BY9" s="20">
        <v>187</v>
      </c>
      <c r="BZ9" s="30"/>
      <c r="CA9" s="18">
        <v>5</v>
      </c>
      <c r="CB9" s="19" t="str">
        <f t="shared" si="7"/>
        <v>名 護 市</v>
      </c>
      <c r="CC9" s="20">
        <v>0</v>
      </c>
      <c r="CD9" s="20">
        <v>3450511</v>
      </c>
      <c r="CE9" s="20">
        <v>3353400</v>
      </c>
      <c r="CF9" s="20">
        <v>66051957</v>
      </c>
      <c r="CG9" s="20">
        <v>65423020</v>
      </c>
      <c r="CH9" s="20">
        <v>10730398</v>
      </c>
      <c r="CI9" s="20">
        <v>10626510</v>
      </c>
      <c r="CJ9" s="20">
        <v>0</v>
      </c>
      <c r="CK9" s="20">
        <v>16707</v>
      </c>
      <c r="CL9" s="20">
        <v>15981</v>
      </c>
      <c r="CM9" s="30"/>
      <c r="CN9" s="18">
        <v>5</v>
      </c>
      <c r="CO9" s="19" t="str">
        <f t="shared" si="8"/>
        <v>名 護 市</v>
      </c>
      <c r="CP9" s="20">
        <v>0</v>
      </c>
      <c r="CQ9" s="20">
        <v>2070224</v>
      </c>
      <c r="CR9" s="20">
        <v>2053912</v>
      </c>
      <c r="CS9" s="20">
        <v>28640005</v>
      </c>
      <c r="CT9" s="20">
        <v>28566945</v>
      </c>
      <c r="CU9" s="20">
        <v>9388494</v>
      </c>
      <c r="CV9" s="20">
        <v>9364964</v>
      </c>
      <c r="CW9" s="20">
        <v>0</v>
      </c>
      <c r="CX9" s="20">
        <v>11408</v>
      </c>
      <c r="CY9" s="20">
        <v>11072</v>
      </c>
      <c r="CZ9" s="49"/>
      <c r="DA9" s="18">
        <v>5</v>
      </c>
      <c r="DB9" s="19" t="str">
        <f t="shared" si="9"/>
        <v>名 護 市</v>
      </c>
      <c r="DC9" s="20">
        <v>0</v>
      </c>
      <c r="DD9" s="20">
        <v>2152720</v>
      </c>
      <c r="DE9" s="20">
        <v>2149903</v>
      </c>
      <c r="DF9" s="20">
        <v>37651177</v>
      </c>
      <c r="DG9" s="20">
        <v>37640445</v>
      </c>
      <c r="DH9" s="20">
        <v>23586506</v>
      </c>
      <c r="DI9" s="20">
        <v>23580175</v>
      </c>
      <c r="DJ9" s="20">
        <v>0</v>
      </c>
      <c r="DK9" s="20">
        <v>3649</v>
      </c>
      <c r="DL9" s="20">
        <v>3608</v>
      </c>
      <c r="DM9" s="16"/>
      <c r="DN9" s="18">
        <v>5</v>
      </c>
      <c r="DO9" s="19" t="str">
        <f t="shared" si="10"/>
        <v>名 護 市</v>
      </c>
      <c r="DP9" s="20">
        <v>1397136</v>
      </c>
      <c r="DQ9" s="20">
        <v>7673455</v>
      </c>
      <c r="DR9" s="20">
        <v>7557215</v>
      </c>
      <c r="DS9" s="20">
        <v>132343139</v>
      </c>
      <c r="DT9" s="20">
        <v>131630410</v>
      </c>
      <c r="DU9" s="20">
        <v>43705398</v>
      </c>
      <c r="DV9" s="20">
        <v>43571649</v>
      </c>
      <c r="DW9" s="20">
        <v>1542</v>
      </c>
      <c r="DX9" s="20">
        <v>31764</v>
      </c>
      <c r="DY9" s="20">
        <v>30661</v>
      </c>
      <c r="DZ9" s="16"/>
      <c r="EA9" s="18">
        <v>5</v>
      </c>
      <c r="EB9" s="19" t="str">
        <f t="shared" si="11"/>
        <v>名 護 市</v>
      </c>
      <c r="EC9" s="20">
        <v>0</v>
      </c>
      <c r="ED9" s="20">
        <v>0</v>
      </c>
      <c r="EE9" s="20">
        <v>0</v>
      </c>
      <c r="EF9" s="20">
        <v>0</v>
      </c>
      <c r="EG9" s="20">
        <v>0</v>
      </c>
      <c r="EH9" s="20">
        <v>0</v>
      </c>
      <c r="EI9" s="20">
        <v>0</v>
      </c>
      <c r="EJ9" s="20">
        <v>0</v>
      </c>
      <c r="EK9" s="20">
        <v>0</v>
      </c>
      <c r="EL9" s="20">
        <v>0</v>
      </c>
      <c r="EM9" s="16"/>
      <c r="EN9" s="18">
        <v>5</v>
      </c>
      <c r="EO9" s="19" t="str">
        <f t="shared" si="12"/>
        <v>名 護 市</v>
      </c>
      <c r="EP9" s="20">
        <v>0</v>
      </c>
      <c r="EQ9" s="20">
        <v>0</v>
      </c>
      <c r="ER9" s="20">
        <v>0</v>
      </c>
      <c r="ES9" s="20">
        <v>0</v>
      </c>
      <c r="ET9" s="20">
        <v>0</v>
      </c>
      <c r="EU9" s="20">
        <v>0</v>
      </c>
      <c r="EV9" s="20">
        <v>0</v>
      </c>
      <c r="EW9" s="20">
        <v>0</v>
      </c>
      <c r="EX9" s="20">
        <v>0</v>
      </c>
      <c r="EY9" s="20">
        <v>0</v>
      </c>
      <c r="EZ9" s="7">
        <v>40</v>
      </c>
      <c r="FA9" s="18">
        <v>5</v>
      </c>
      <c r="FB9" s="19" t="str">
        <f t="shared" si="13"/>
        <v>名 護 市</v>
      </c>
      <c r="FC9" s="20">
        <v>1103914</v>
      </c>
      <c r="FD9" s="20">
        <v>258638</v>
      </c>
      <c r="FE9" s="20">
        <v>228650</v>
      </c>
      <c r="FF9" s="20">
        <v>3937</v>
      </c>
      <c r="FG9" s="20">
        <v>3480</v>
      </c>
      <c r="FH9" s="20">
        <v>3937</v>
      </c>
      <c r="FI9" s="20">
        <v>3480</v>
      </c>
      <c r="FJ9" s="20">
        <v>484</v>
      </c>
      <c r="FK9" s="20">
        <v>189</v>
      </c>
      <c r="FL9" s="20">
        <v>153</v>
      </c>
      <c r="FN9" s="18">
        <v>5</v>
      </c>
      <c r="FO9" s="19" t="str">
        <f t="shared" si="14"/>
        <v>名 護 市</v>
      </c>
      <c r="FP9" s="20">
        <v>85099731</v>
      </c>
      <c r="FQ9" s="20">
        <v>29247710</v>
      </c>
      <c r="FR9" s="20">
        <v>20437431</v>
      </c>
      <c r="FS9" s="20">
        <v>158253</v>
      </c>
      <c r="FT9" s="20">
        <v>117017</v>
      </c>
      <c r="FU9" s="20">
        <v>158253</v>
      </c>
      <c r="FV9" s="20">
        <v>117017</v>
      </c>
      <c r="FW9" s="20">
        <v>1133</v>
      </c>
      <c r="FX9" s="20">
        <v>6151</v>
      </c>
      <c r="FY9" s="20">
        <v>3550</v>
      </c>
      <c r="GA9" s="18">
        <v>5</v>
      </c>
      <c r="GB9" s="19" t="str">
        <f t="shared" si="15"/>
        <v>名 護 市</v>
      </c>
      <c r="GC9" s="20">
        <v>0</v>
      </c>
      <c r="GD9" s="20">
        <v>0</v>
      </c>
      <c r="GE9" s="20">
        <v>0</v>
      </c>
      <c r="GF9" s="20">
        <v>0</v>
      </c>
      <c r="GG9" s="20">
        <v>0</v>
      </c>
      <c r="GH9" s="20">
        <v>0</v>
      </c>
      <c r="GI9" s="20">
        <v>0</v>
      </c>
      <c r="GJ9" s="20">
        <v>0</v>
      </c>
      <c r="GK9" s="20">
        <v>0</v>
      </c>
      <c r="GL9" s="20">
        <v>0</v>
      </c>
      <c r="GN9" s="18">
        <v>5</v>
      </c>
      <c r="GO9" s="19" t="str">
        <f t="shared" si="16"/>
        <v>名 護 市</v>
      </c>
      <c r="GP9" s="20">
        <v>0</v>
      </c>
      <c r="GQ9" s="20">
        <v>0</v>
      </c>
      <c r="GR9" s="20">
        <v>0</v>
      </c>
      <c r="GS9" s="20">
        <v>0</v>
      </c>
      <c r="GT9" s="20">
        <v>0</v>
      </c>
      <c r="GU9" s="20">
        <v>0</v>
      </c>
      <c r="GV9" s="20">
        <v>0</v>
      </c>
      <c r="GW9" s="20">
        <v>0</v>
      </c>
      <c r="GX9" s="20">
        <v>0</v>
      </c>
      <c r="GY9" s="20">
        <v>0</v>
      </c>
      <c r="HA9" s="18">
        <v>5</v>
      </c>
      <c r="HB9" s="19" t="str">
        <f t="shared" si="17"/>
        <v>名 護 市</v>
      </c>
      <c r="HC9" s="20">
        <v>1524309</v>
      </c>
      <c r="HD9" s="20">
        <v>19134915</v>
      </c>
      <c r="HE9" s="20">
        <v>14109821</v>
      </c>
      <c r="HF9" s="20">
        <v>189759</v>
      </c>
      <c r="HG9" s="20">
        <v>141739</v>
      </c>
      <c r="HH9" s="20">
        <v>189758</v>
      </c>
      <c r="HI9" s="20">
        <v>141738</v>
      </c>
      <c r="HJ9" s="20">
        <v>804</v>
      </c>
      <c r="HK9" s="20">
        <v>11053</v>
      </c>
      <c r="HL9" s="20">
        <v>7203</v>
      </c>
      <c r="HN9" s="18">
        <v>5</v>
      </c>
      <c r="HO9" s="19" t="str">
        <f t="shared" si="18"/>
        <v>名 護 市</v>
      </c>
      <c r="HP9" s="20">
        <v>2353203</v>
      </c>
      <c r="HQ9" s="20">
        <v>1418008</v>
      </c>
      <c r="HR9" s="20">
        <v>1418008</v>
      </c>
      <c r="HS9" s="20">
        <v>2463078</v>
      </c>
      <c r="HT9" s="20">
        <v>2463078</v>
      </c>
      <c r="HU9" s="20">
        <v>1524409</v>
      </c>
      <c r="HV9" s="20">
        <v>1524409</v>
      </c>
      <c r="HW9" s="20">
        <v>30</v>
      </c>
      <c r="HX9" s="20">
        <v>244</v>
      </c>
      <c r="HY9" s="20">
        <v>244</v>
      </c>
      <c r="IA9" s="18">
        <v>5</v>
      </c>
      <c r="IB9" s="19" t="str">
        <f t="shared" si="19"/>
        <v>名 護 市</v>
      </c>
      <c r="IC9" s="20">
        <v>0</v>
      </c>
      <c r="ID9" s="20">
        <v>0</v>
      </c>
      <c r="IE9" s="20">
        <v>0</v>
      </c>
      <c r="IF9" s="20">
        <v>0</v>
      </c>
      <c r="IG9" s="20">
        <v>0</v>
      </c>
      <c r="IH9" s="20">
        <v>0</v>
      </c>
      <c r="II9" s="20">
        <v>0</v>
      </c>
      <c r="IJ9" s="20">
        <v>0</v>
      </c>
      <c r="IK9" s="20">
        <v>0</v>
      </c>
      <c r="IL9" s="20">
        <v>0</v>
      </c>
      <c r="IN9" s="17">
        <f t="shared" si="20"/>
        <v>91913580</v>
      </c>
      <c r="IO9" s="17">
        <f t="shared" si="1"/>
        <v>76295155</v>
      </c>
      <c r="IP9" s="17">
        <f t="shared" si="1"/>
        <v>57730843</v>
      </c>
      <c r="IQ9" s="17">
        <f t="shared" si="1"/>
        <v>136267728</v>
      </c>
      <c r="IR9" s="17">
        <f t="shared" si="1"/>
        <v>135325499</v>
      </c>
      <c r="IS9" s="17">
        <f t="shared" si="1"/>
        <v>46493171</v>
      </c>
      <c r="IT9" s="17">
        <f t="shared" si="1"/>
        <v>46130243</v>
      </c>
      <c r="IU9" s="17">
        <f t="shared" si="1"/>
        <v>4132</v>
      </c>
      <c r="IV9" s="17">
        <f t="shared" si="1"/>
        <v>68508</v>
      </c>
    </row>
    <row r="10" spans="1:256" s="7" customFormat="1" ht="15" customHeight="1">
      <c r="A10" s="18">
        <v>6</v>
      </c>
      <c r="B10" s="19" t="s">
        <v>59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16"/>
      <c r="N10" s="18">
        <v>6</v>
      </c>
      <c r="O10" s="19" t="str">
        <f t="shared" si="2"/>
        <v>糸 満 市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30"/>
      <c r="AA10" s="18">
        <v>6</v>
      </c>
      <c r="AB10" s="19" t="str">
        <f t="shared" si="3"/>
        <v>糸 満 市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49"/>
      <c r="AN10" s="18">
        <v>6</v>
      </c>
      <c r="AO10" s="19" t="str">
        <f t="shared" si="4"/>
        <v>糸 満 市</v>
      </c>
      <c r="AP10" s="20">
        <v>696202</v>
      </c>
      <c r="AQ10" s="20">
        <v>17594836</v>
      </c>
      <c r="AR10" s="20">
        <v>13698597</v>
      </c>
      <c r="AS10" s="20">
        <v>784416</v>
      </c>
      <c r="AT10" s="20">
        <v>606668</v>
      </c>
      <c r="AU10" s="20">
        <v>783525</v>
      </c>
      <c r="AV10" s="20">
        <v>606001</v>
      </c>
      <c r="AW10" s="20">
        <v>772</v>
      </c>
      <c r="AX10" s="20">
        <v>17424</v>
      </c>
      <c r="AY10" s="20">
        <v>13328</v>
      </c>
      <c r="AZ10" s="30"/>
      <c r="BA10" s="18">
        <v>6</v>
      </c>
      <c r="BB10" s="19" t="str">
        <f t="shared" si="5"/>
        <v>糸 満 市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30"/>
      <c r="BN10" s="18">
        <v>6</v>
      </c>
      <c r="BO10" s="19" t="str">
        <f t="shared" si="6"/>
        <v>糸 満 市</v>
      </c>
      <c r="BP10" s="20">
        <v>2191</v>
      </c>
      <c r="BQ10" s="20">
        <v>297966</v>
      </c>
      <c r="BR10" s="20">
        <v>297392</v>
      </c>
      <c r="BS10" s="20">
        <v>2217592</v>
      </c>
      <c r="BT10" s="20">
        <v>2213822</v>
      </c>
      <c r="BU10" s="20">
        <v>723341</v>
      </c>
      <c r="BV10" s="20">
        <v>722092</v>
      </c>
      <c r="BW10" s="20">
        <v>15</v>
      </c>
      <c r="BX10" s="20">
        <v>648</v>
      </c>
      <c r="BY10" s="20">
        <v>635</v>
      </c>
      <c r="BZ10" s="30"/>
      <c r="CA10" s="18">
        <v>6</v>
      </c>
      <c r="CB10" s="19" t="str">
        <f t="shared" si="7"/>
        <v>糸 満 市</v>
      </c>
      <c r="CC10" s="20">
        <v>0</v>
      </c>
      <c r="CD10" s="20">
        <v>2810167</v>
      </c>
      <c r="CE10" s="20">
        <v>2804117</v>
      </c>
      <c r="CF10" s="20">
        <v>83170626</v>
      </c>
      <c r="CG10" s="20">
        <v>83049144</v>
      </c>
      <c r="CH10" s="20">
        <v>13803093</v>
      </c>
      <c r="CI10" s="20">
        <v>13782881</v>
      </c>
      <c r="CJ10" s="20">
        <v>0</v>
      </c>
      <c r="CK10" s="20">
        <v>15417</v>
      </c>
      <c r="CL10" s="20">
        <v>15236</v>
      </c>
      <c r="CM10" s="30"/>
      <c r="CN10" s="18">
        <v>6</v>
      </c>
      <c r="CO10" s="19" t="str">
        <f t="shared" si="8"/>
        <v>糸 満 市</v>
      </c>
      <c r="CP10" s="20">
        <v>0</v>
      </c>
      <c r="CQ10" s="20">
        <v>1487329</v>
      </c>
      <c r="CR10" s="20">
        <v>1486531</v>
      </c>
      <c r="CS10" s="20">
        <v>29972526</v>
      </c>
      <c r="CT10" s="20">
        <v>29958490</v>
      </c>
      <c r="CU10" s="20">
        <v>9937084</v>
      </c>
      <c r="CV10" s="20">
        <v>9932414</v>
      </c>
      <c r="CW10" s="20">
        <v>0</v>
      </c>
      <c r="CX10" s="20">
        <v>9307</v>
      </c>
      <c r="CY10" s="20">
        <v>9230</v>
      </c>
      <c r="CZ10" s="49"/>
      <c r="DA10" s="18">
        <v>6</v>
      </c>
      <c r="DB10" s="19" t="str">
        <f t="shared" si="9"/>
        <v>糸 満 市</v>
      </c>
      <c r="DC10" s="20">
        <v>0</v>
      </c>
      <c r="DD10" s="20">
        <v>2051427</v>
      </c>
      <c r="DE10" s="20">
        <v>2050658</v>
      </c>
      <c r="DF10" s="20">
        <v>52630978</v>
      </c>
      <c r="DG10" s="20">
        <v>52627536</v>
      </c>
      <c r="DH10" s="20">
        <v>32638589</v>
      </c>
      <c r="DI10" s="20">
        <v>32636404</v>
      </c>
      <c r="DJ10" s="20">
        <v>0</v>
      </c>
      <c r="DK10" s="20">
        <v>3013</v>
      </c>
      <c r="DL10" s="20">
        <v>2998</v>
      </c>
      <c r="DM10" s="16"/>
      <c r="DN10" s="18">
        <v>6</v>
      </c>
      <c r="DO10" s="19" t="str">
        <f t="shared" si="10"/>
        <v>糸 満 市</v>
      </c>
      <c r="DP10" s="20">
        <v>934863</v>
      </c>
      <c r="DQ10" s="20">
        <v>6348923</v>
      </c>
      <c r="DR10" s="20">
        <v>6341306</v>
      </c>
      <c r="DS10" s="20">
        <v>165774130</v>
      </c>
      <c r="DT10" s="20">
        <v>165635170</v>
      </c>
      <c r="DU10" s="20">
        <v>56378766</v>
      </c>
      <c r="DV10" s="20">
        <v>56351699</v>
      </c>
      <c r="DW10" s="20">
        <v>791</v>
      </c>
      <c r="DX10" s="20">
        <v>27737</v>
      </c>
      <c r="DY10" s="20">
        <v>27464</v>
      </c>
      <c r="DZ10" s="16"/>
      <c r="EA10" s="18">
        <v>6</v>
      </c>
      <c r="EB10" s="19" t="str">
        <f t="shared" si="11"/>
        <v>糸 満 市</v>
      </c>
      <c r="EC10" s="20">
        <v>0</v>
      </c>
      <c r="ED10" s="20">
        <v>0</v>
      </c>
      <c r="EE10" s="20">
        <v>0</v>
      </c>
      <c r="EF10" s="20">
        <v>0</v>
      </c>
      <c r="EG10" s="20">
        <v>0</v>
      </c>
      <c r="EH10" s="20">
        <v>0</v>
      </c>
      <c r="EI10" s="20">
        <v>0</v>
      </c>
      <c r="EJ10" s="20">
        <v>0</v>
      </c>
      <c r="EK10" s="20">
        <v>0</v>
      </c>
      <c r="EL10" s="20">
        <v>0</v>
      </c>
      <c r="EM10" s="16"/>
      <c r="EN10" s="18">
        <v>6</v>
      </c>
      <c r="EO10" s="19" t="str">
        <f t="shared" si="12"/>
        <v>糸 満 市</v>
      </c>
      <c r="EP10" s="20">
        <v>0</v>
      </c>
      <c r="EQ10" s="20">
        <v>0</v>
      </c>
      <c r="ER10" s="20">
        <v>0</v>
      </c>
      <c r="ES10" s="20">
        <v>0</v>
      </c>
      <c r="ET10" s="20">
        <v>0</v>
      </c>
      <c r="EU10" s="20">
        <v>0</v>
      </c>
      <c r="EV10" s="20">
        <v>0</v>
      </c>
      <c r="EW10" s="20">
        <v>0</v>
      </c>
      <c r="EX10" s="20">
        <v>0</v>
      </c>
      <c r="EY10" s="20">
        <v>0</v>
      </c>
      <c r="EZ10" s="7">
        <v>0</v>
      </c>
      <c r="FA10" s="18">
        <v>6</v>
      </c>
      <c r="FB10" s="19" t="str">
        <f t="shared" si="13"/>
        <v>糸 満 市</v>
      </c>
      <c r="FC10" s="20">
        <v>30383</v>
      </c>
      <c r="FD10" s="20">
        <v>503</v>
      </c>
      <c r="FE10" s="20">
        <v>503</v>
      </c>
      <c r="FF10" s="20">
        <v>21</v>
      </c>
      <c r="FG10" s="20">
        <v>21</v>
      </c>
      <c r="FH10" s="20">
        <v>21</v>
      </c>
      <c r="FI10" s="20">
        <v>21</v>
      </c>
      <c r="FJ10" s="20">
        <v>102</v>
      </c>
      <c r="FK10" s="20">
        <v>3</v>
      </c>
      <c r="FL10" s="20">
        <v>3</v>
      </c>
      <c r="FN10" s="18">
        <v>6</v>
      </c>
      <c r="FO10" s="19" t="str">
        <f t="shared" si="14"/>
        <v>糸 満 市</v>
      </c>
      <c r="FP10" s="20">
        <v>0</v>
      </c>
      <c r="FQ10" s="20">
        <v>0</v>
      </c>
      <c r="FR10" s="20">
        <v>0</v>
      </c>
      <c r="FS10" s="20">
        <v>0</v>
      </c>
      <c r="FT10" s="20">
        <v>0</v>
      </c>
      <c r="FU10" s="20">
        <v>0</v>
      </c>
      <c r="FV10" s="20">
        <v>0</v>
      </c>
      <c r="FW10" s="20">
        <v>0</v>
      </c>
      <c r="FX10" s="20">
        <v>0</v>
      </c>
      <c r="FY10" s="20">
        <v>0</v>
      </c>
      <c r="GA10" s="18">
        <v>6</v>
      </c>
      <c r="GB10" s="19" t="str">
        <f t="shared" si="15"/>
        <v>糸 満 市</v>
      </c>
      <c r="GC10" s="20">
        <v>0</v>
      </c>
      <c r="GD10" s="20">
        <v>0</v>
      </c>
      <c r="GE10" s="20">
        <v>0</v>
      </c>
      <c r="GF10" s="20">
        <v>0</v>
      </c>
      <c r="GG10" s="20">
        <v>0</v>
      </c>
      <c r="GH10" s="20">
        <v>0</v>
      </c>
      <c r="GI10" s="20">
        <v>0</v>
      </c>
      <c r="GJ10" s="20">
        <v>0</v>
      </c>
      <c r="GK10" s="20">
        <v>0</v>
      </c>
      <c r="GL10" s="20">
        <v>0</v>
      </c>
      <c r="GN10" s="18">
        <v>6</v>
      </c>
      <c r="GO10" s="19" t="str">
        <f t="shared" si="16"/>
        <v>糸 満 市</v>
      </c>
      <c r="GP10" s="20">
        <v>0</v>
      </c>
      <c r="GQ10" s="20">
        <v>0</v>
      </c>
      <c r="GR10" s="20">
        <v>0</v>
      </c>
      <c r="GS10" s="20">
        <v>0</v>
      </c>
      <c r="GT10" s="20">
        <v>0</v>
      </c>
      <c r="GU10" s="20">
        <v>0</v>
      </c>
      <c r="GV10" s="20">
        <v>0</v>
      </c>
      <c r="GW10" s="20">
        <v>0</v>
      </c>
      <c r="GX10" s="20">
        <v>0</v>
      </c>
      <c r="GY10" s="20">
        <v>0</v>
      </c>
      <c r="HA10" s="18">
        <v>6</v>
      </c>
      <c r="HB10" s="19" t="str">
        <f t="shared" si="17"/>
        <v>糸 満 市</v>
      </c>
      <c r="HC10" s="20">
        <v>729077</v>
      </c>
      <c r="HD10" s="20">
        <v>5092832</v>
      </c>
      <c r="HE10" s="20">
        <v>3767192</v>
      </c>
      <c r="HF10" s="20">
        <v>102293</v>
      </c>
      <c r="HG10" s="20">
        <v>75782</v>
      </c>
      <c r="HH10" s="20">
        <v>102293</v>
      </c>
      <c r="HI10" s="20">
        <v>75782</v>
      </c>
      <c r="HJ10" s="20">
        <v>604</v>
      </c>
      <c r="HK10" s="20">
        <v>6028</v>
      </c>
      <c r="HL10" s="20">
        <v>4301</v>
      </c>
      <c r="HN10" s="18">
        <v>6</v>
      </c>
      <c r="HO10" s="19" t="str">
        <f t="shared" si="18"/>
        <v>糸 満 市</v>
      </c>
      <c r="HP10" s="20">
        <v>1078</v>
      </c>
      <c r="HQ10" s="20">
        <v>828580</v>
      </c>
      <c r="HR10" s="20">
        <v>828479</v>
      </c>
      <c r="HS10" s="20">
        <v>1324268</v>
      </c>
      <c r="HT10" s="20">
        <v>1324094</v>
      </c>
      <c r="HU10" s="20">
        <v>1324268</v>
      </c>
      <c r="HV10" s="20">
        <v>1324094</v>
      </c>
      <c r="HW10" s="20">
        <v>1</v>
      </c>
      <c r="HX10" s="20">
        <v>351</v>
      </c>
      <c r="HY10" s="20">
        <v>350</v>
      </c>
      <c r="IA10" s="18">
        <v>6</v>
      </c>
      <c r="IB10" s="19" t="str">
        <f t="shared" si="19"/>
        <v>糸 満 市</v>
      </c>
      <c r="IC10" s="20">
        <v>0</v>
      </c>
      <c r="ID10" s="20">
        <v>0</v>
      </c>
      <c r="IE10" s="20">
        <v>0</v>
      </c>
      <c r="IF10" s="20">
        <v>0</v>
      </c>
      <c r="IG10" s="20">
        <v>0</v>
      </c>
      <c r="IH10" s="20">
        <v>0</v>
      </c>
      <c r="II10" s="20">
        <v>0</v>
      </c>
      <c r="IJ10" s="20">
        <v>0</v>
      </c>
      <c r="IK10" s="20">
        <v>0</v>
      </c>
      <c r="IL10" s="20">
        <v>0</v>
      </c>
      <c r="IN10" s="17">
        <f t="shared" si="20"/>
        <v>2393794</v>
      </c>
      <c r="IO10" s="17">
        <f t="shared" si="1"/>
        <v>30163640</v>
      </c>
      <c r="IP10" s="17">
        <f t="shared" si="1"/>
        <v>24933469</v>
      </c>
      <c r="IQ10" s="17">
        <f t="shared" si="1"/>
        <v>170202720</v>
      </c>
      <c r="IR10" s="17">
        <f t="shared" si="1"/>
        <v>169855557</v>
      </c>
      <c r="IS10" s="17">
        <f t="shared" si="1"/>
        <v>59312214</v>
      </c>
      <c r="IT10" s="17">
        <f t="shared" si="1"/>
        <v>59079689</v>
      </c>
      <c r="IU10" s="17">
        <f t="shared" si="1"/>
        <v>2285</v>
      </c>
      <c r="IV10" s="17">
        <f t="shared" si="1"/>
        <v>52191</v>
      </c>
    </row>
    <row r="11" spans="1:256" s="7" customFormat="1" ht="15" customHeight="1">
      <c r="A11" s="18">
        <v>7</v>
      </c>
      <c r="B11" s="19" t="s">
        <v>60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16"/>
      <c r="N11" s="18">
        <v>7</v>
      </c>
      <c r="O11" s="19" t="str">
        <f t="shared" si="2"/>
        <v>沖 縄 市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30"/>
      <c r="AA11" s="18">
        <v>7</v>
      </c>
      <c r="AB11" s="19" t="str">
        <f t="shared" si="3"/>
        <v>沖 縄 市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49"/>
      <c r="AN11" s="18">
        <v>7</v>
      </c>
      <c r="AO11" s="19" t="str">
        <f t="shared" si="4"/>
        <v>沖 縄 市</v>
      </c>
      <c r="AP11" s="20">
        <v>1150</v>
      </c>
      <c r="AQ11" s="20">
        <v>2930115</v>
      </c>
      <c r="AR11" s="20">
        <v>2183422</v>
      </c>
      <c r="AS11" s="20">
        <v>101893</v>
      </c>
      <c r="AT11" s="20">
        <v>74289</v>
      </c>
      <c r="AU11" s="20">
        <v>101813</v>
      </c>
      <c r="AV11" s="20">
        <v>74289</v>
      </c>
      <c r="AW11" s="20">
        <v>7</v>
      </c>
      <c r="AX11" s="20">
        <v>4800</v>
      </c>
      <c r="AY11" s="20">
        <v>3614</v>
      </c>
      <c r="AZ11" s="30"/>
      <c r="BA11" s="18">
        <v>7</v>
      </c>
      <c r="BB11" s="19" t="str">
        <f t="shared" si="5"/>
        <v>沖 縄 市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30"/>
      <c r="BN11" s="18">
        <v>7</v>
      </c>
      <c r="BO11" s="19" t="str">
        <f t="shared" si="6"/>
        <v>沖 縄 市</v>
      </c>
      <c r="BP11" s="20">
        <v>351</v>
      </c>
      <c r="BQ11" s="20">
        <v>37892</v>
      </c>
      <c r="BR11" s="20">
        <v>37877</v>
      </c>
      <c r="BS11" s="20">
        <v>352644</v>
      </c>
      <c r="BT11" s="20">
        <v>352605</v>
      </c>
      <c r="BU11" s="20">
        <v>213188</v>
      </c>
      <c r="BV11" s="20">
        <v>213164</v>
      </c>
      <c r="BW11" s="20">
        <v>1</v>
      </c>
      <c r="BX11" s="20">
        <v>141</v>
      </c>
      <c r="BY11" s="20">
        <v>140</v>
      </c>
      <c r="BZ11" s="30"/>
      <c r="CA11" s="18">
        <v>7</v>
      </c>
      <c r="CB11" s="19" t="str">
        <f t="shared" si="7"/>
        <v>沖 縄 市</v>
      </c>
      <c r="CC11" s="20">
        <v>0</v>
      </c>
      <c r="CD11" s="20">
        <v>7006780</v>
      </c>
      <c r="CE11" s="20">
        <v>7001684</v>
      </c>
      <c r="CF11" s="20">
        <v>259996943</v>
      </c>
      <c r="CG11" s="20">
        <v>259833933</v>
      </c>
      <c r="CH11" s="20">
        <v>42541919</v>
      </c>
      <c r="CI11" s="20">
        <v>42515065</v>
      </c>
      <c r="CJ11" s="20">
        <v>0</v>
      </c>
      <c r="CK11" s="20">
        <v>35681</v>
      </c>
      <c r="CL11" s="20">
        <v>35360</v>
      </c>
      <c r="CM11" s="30"/>
      <c r="CN11" s="18">
        <v>7</v>
      </c>
      <c r="CO11" s="19" t="str">
        <f t="shared" si="8"/>
        <v>沖 縄 市</v>
      </c>
      <c r="CP11" s="20">
        <v>0</v>
      </c>
      <c r="CQ11" s="20">
        <v>1985482</v>
      </c>
      <c r="CR11" s="20">
        <v>1984796</v>
      </c>
      <c r="CS11" s="20">
        <v>66399748</v>
      </c>
      <c r="CT11" s="20">
        <v>66381016</v>
      </c>
      <c r="CU11" s="20">
        <v>21725113</v>
      </c>
      <c r="CV11" s="20">
        <v>21719004</v>
      </c>
      <c r="CW11" s="20">
        <v>0</v>
      </c>
      <c r="CX11" s="20">
        <v>16504</v>
      </c>
      <c r="CY11" s="20">
        <v>16384</v>
      </c>
      <c r="CZ11" s="49"/>
      <c r="DA11" s="18">
        <v>7</v>
      </c>
      <c r="DB11" s="19" t="str">
        <f t="shared" si="9"/>
        <v>沖 縄 市</v>
      </c>
      <c r="DC11" s="20">
        <v>0</v>
      </c>
      <c r="DD11" s="20">
        <v>3909368</v>
      </c>
      <c r="DE11" s="20">
        <v>3908797</v>
      </c>
      <c r="DF11" s="20">
        <v>120337622</v>
      </c>
      <c r="DG11" s="20">
        <v>120330077</v>
      </c>
      <c r="DH11" s="20">
        <v>74662584</v>
      </c>
      <c r="DI11" s="20">
        <v>74657822</v>
      </c>
      <c r="DJ11" s="20">
        <v>0</v>
      </c>
      <c r="DK11" s="20">
        <v>9375</v>
      </c>
      <c r="DL11" s="20">
        <v>9331</v>
      </c>
      <c r="DM11" s="16"/>
      <c r="DN11" s="18">
        <v>7</v>
      </c>
      <c r="DO11" s="19" t="str">
        <f t="shared" si="10"/>
        <v>沖 縄 市</v>
      </c>
      <c r="DP11" s="20">
        <v>113737</v>
      </c>
      <c r="DQ11" s="20">
        <v>12901630</v>
      </c>
      <c r="DR11" s="20">
        <v>12895277</v>
      </c>
      <c r="DS11" s="20">
        <v>446734313</v>
      </c>
      <c r="DT11" s="20">
        <v>446545026</v>
      </c>
      <c r="DU11" s="20">
        <v>138929616</v>
      </c>
      <c r="DV11" s="20">
        <v>138891891</v>
      </c>
      <c r="DW11" s="20">
        <v>358</v>
      </c>
      <c r="DX11" s="20">
        <v>61560</v>
      </c>
      <c r="DY11" s="20">
        <v>61075</v>
      </c>
      <c r="DZ11" s="16"/>
      <c r="EA11" s="18">
        <v>7</v>
      </c>
      <c r="EB11" s="19" t="str">
        <f t="shared" si="11"/>
        <v>沖 縄 市</v>
      </c>
      <c r="EC11" s="20">
        <v>0</v>
      </c>
      <c r="ED11" s="20">
        <v>0</v>
      </c>
      <c r="EE11" s="20">
        <v>0</v>
      </c>
      <c r="EF11" s="20">
        <v>0</v>
      </c>
      <c r="EG11" s="20">
        <v>0</v>
      </c>
      <c r="EH11" s="20">
        <v>0</v>
      </c>
      <c r="EI11" s="20">
        <v>0</v>
      </c>
      <c r="EJ11" s="20">
        <v>0</v>
      </c>
      <c r="EK11" s="20">
        <v>0</v>
      </c>
      <c r="EL11" s="20">
        <v>0</v>
      </c>
      <c r="EM11" s="16"/>
      <c r="EN11" s="18">
        <v>7</v>
      </c>
      <c r="EO11" s="19" t="str">
        <f t="shared" si="12"/>
        <v>沖 縄 市</v>
      </c>
      <c r="EP11" s="20">
        <v>0</v>
      </c>
      <c r="EQ11" s="20">
        <v>0</v>
      </c>
      <c r="ER11" s="20">
        <v>0</v>
      </c>
      <c r="ES11" s="20">
        <v>0</v>
      </c>
      <c r="ET11" s="20">
        <v>0</v>
      </c>
      <c r="EU11" s="20">
        <v>0</v>
      </c>
      <c r="EV11" s="20">
        <v>0</v>
      </c>
      <c r="EW11" s="20">
        <v>0</v>
      </c>
      <c r="EX11" s="20">
        <v>0</v>
      </c>
      <c r="EY11" s="20">
        <v>0</v>
      </c>
      <c r="EZ11" s="7">
        <v>0</v>
      </c>
      <c r="FA11" s="18">
        <v>7</v>
      </c>
      <c r="FB11" s="19" t="str">
        <f t="shared" si="13"/>
        <v>沖 縄 市</v>
      </c>
      <c r="FC11" s="20">
        <v>5148</v>
      </c>
      <c r="FD11" s="20">
        <v>0</v>
      </c>
      <c r="FE11" s="20">
        <v>0</v>
      </c>
      <c r="FF11" s="20">
        <v>0</v>
      </c>
      <c r="FG11" s="20">
        <v>0</v>
      </c>
      <c r="FH11" s="20">
        <v>0</v>
      </c>
      <c r="FI11" s="20">
        <v>0</v>
      </c>
      <c r="FJ11" s="20">
        <v>82</v>
      </c>
      <c r="FK11" s="20">
        <v>0</v>
      </c>
      <c r="FL11" s="20">
        <v>0</v>
      </c>
      <c r="FN11" s="18">
        <v>7</v>
      </c>
      <c r="FO11" s="19" t="str">
        <f t="shared" si="14"/>
        <v>沖 縄 市</v>
      </c>
      <c r="FP11" s="20">
        <v>0</v>
      </c>
      <c r="FQ11" s="20">
        <v>0</v>
      </c>
      <c r="FR11" s="20">
        <v>0</v>
      </c>
      <c r="FS11" s="20">
        <v>0</v>
      </c>
      <c r="FT11" s="20">
        <v>0</v>
      </c>
      <c r="FU11" s="20">
        <v>0</v>
      </c>
      <c r="FV11" s="20">
        <v>0</v>
      </c>
      <c r="FW11" s="20">
        <v>0</v>
      </c>
      <c r="FX11" s="20">
        <v>0</v>
      </c>
      <c r="FY11" s="20">
        <v>0</v>
      </c>
      <c r="GA11" s="18">
        <v>7</v>
      </c>
      <c r="GB11" s="19" t="str">
        <f t="shared" si="15"/>
        <v>沖 縄 市</v>
      </c>
      <c r="GC11" s="20">
        <v>0</v>
      </c>
      <c r="GD11" s="20">
        <v>0</v>
      </c>
      <c r="GE11" s="20">
        <v>0</v>
      </c>
      <c r="GF11" s="20">
        <v>0</v>
      </c>
      <c r="GG11" s="20">
        <v>0</v>
      </c>
      <c r="GH11" s="20">
        <v>0</v>
      </c>
      <c r="GI11" s="20">
        <v>0</v>
      </c>
      <c r="GJ11" s="20">
        <v>0</v>
      </c>
      <c r="GK11" s="20">
        <v>0</v>
      </c>
      <c r="GL11" s="20">
        <v>0</v>
      </c>
      <c r="GN11" s="18">
        <v>7</v>
      </c>
      <c r="GO11" s="19" t="str">
        <f t="shared" si="16"/>
        <v>沖 縄 市</v>
      </c>
      <c r="GP11" s="20">
        <v>0</v>
      </c>
      <c r="GQ11" s="20">
        <v>0</v>
      </c>
      <c r="GR11" s="20">
        <v>0</v>
      </c>
      <c r="GS11" s="20">
        <v>0</v>
      </c>
      <c r="GT11" s="20">
        <v>0</v>
      </c>
      <c r="GU11" s="20">
        <v>0</v>
      </c>
      <c r="GV11" s="20">
        <v>0</v>
      </c>
      <c r="GW11" s="20">
        <v>0</v>
      </c>
      <c r="GX11" s="20">
        <v>0</v>
      </c>
      <c r="GY11" s="20">
        <v>0</v>
      </c>
      <c r="HA11" s="18">
        <v>7</v>
      </c>
      <c r="HB11" s="19" t="str">
        <f t="shared" si="17"/>
        <v>沖 縄 市</v>
      </c>
      <c r="HC11" s="20">
        <v>17713</v>
      </c>
      <c r="HD11" s="20">
        <v>1890442</v>
      </c>
      <c r="HE11" s="20">
        <v>1521234</v>
      </c>
      <c r="HF11" s="20">
        <v>51137</v>
      </c>
      <c r="HG11" s="20">
        <v>40784</v>
      </c>
      <c r="HH11" s="20">
        <v>51023</v>
      </c>
      <c r="HI11" s="20">
        <v>40683</v>
      </c>
      <c r="HJ11" s="20">
        <v>32</v>
      </c>
      <c r="HK11" s="20">
        <v>4003</v>
      </c>
      <c r="HL11" s="20">
        <v>3175</v>
      </c>
      <c r="HN11" s="18">
        <v>7</v>
      </c>
      <c r="HO11" s="19" t="str">
        <f t="shared" si="18"/>
        <v>沖 縄 市</v>
      </c>
      <c r="HP11" s="20">
        <v>0</v>
      </c>
      <c r="HQ11" s="20">
        <v>0</v>
      </c>
      <c r="HR11" s="20">
        <v>0</v>
      </c>
      <c r="HS11" s="20">
        <v>0</v>
      </c>
      <c r="HT11" s="20">
        <v>0</v>
      </c>
      <c r="HU11" s="20">
        <v>0</v>
      </c>
      <c r="HV11" s="20">
        <v>0</v>
      </c>
      <c r="HW11" s="20">
        <v>0</v>
      </c>
      <c r="HX11" s="20">
        <v>0</v>
      </c>
      <c r="HY11" s="20">
        <v>0</v>
      </c>
      <c r="IA11" s="18">
        <v>7</v>
      </c>
      <c r="IB11" s="19" t="str">
        <f t="shared" si="19"/>
        <v>沖 縄 市</v>
      </c>
      <c r="IC11" s="20">
        <v>0</v>
      </c>
      <c r="ID11" s="20">
        <v>0</v>
      </c>
      <c r="IE11" s="20">
        <v>0</v>
      </c>
      <c r="IF11" s="20">
        <v>0</v>
      </c>
      <c r="IG11" s="20">
        <v>0</v>
      </c>
      <c r="IH11" s="20">
        <v>0</v>
      </c>
      <c r="II11" s="20">
        <v>0</v>
      </c>
      <c r="IJ11" s="20">
        <v>0</v>
      </c>
      <c r="IK11" s="20">
        <v>0</v>
      </c>
      <c r="IL11" s="20">
        <v>0</v>
      </c>
      <c r="IN11" s="17">
        <f t="shared" si="20"/>
        <v>138099</v>
      </c>
      <c r="IO11" s="17">
        <f t="shared" si="1"/>
        <v>17760079</v>
      </c>
      <c r="IP11" s="17">
        <f t="shared" si="1"/>
        <v>16637810</v>
      </c>
      <c r="IQ11" s="17">
        <f t="shared" si="1"/>
        <v>447239987</v>
      </c>
      <c r="IR11" s="17">
        <f t="shared" si="1"/>
        <v>447012704</v>
      </c>
      <c r="IS11" s="17">
        <f t="shared" si="1"/>
        <v>139295640</v>
      </c>
      <c r="IT11" s="17">
        <f t="shared" si="1"/>
        <v>139220027</v>
      </c>
      <c r="IU11" s="17">
        <f t="shared" si="1"/>
        <v>480</v>
      </c>
      <c r="IV11" s="17">
        <f t="shared" si="1"/>
        <v>70504</v>
      </c>
    </row>
    <row r="12" spans="1:256" s="7" customFormat="1" ht="15" customHeight="1">
      <c r="A12" s="18">
        <v>8</v>
      </c>
      <c r="B12" s="19" t="s">
        <v>61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16"/>
      <c r="N12" s="18">
        <v>8</v>
      </c>
      <c r="O12" s="19" t="str">
        <f t="shared" si="2"/>
        <v>豊見城市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30"/>
      <c r="AA12" s="18">
        <v>8</v>
      </c>
      <c r="AB12" s="19" t="str">
        <f t="shared" si="3"/>
        <v>豊見城市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49"/>
      <c r="AN12" s="18">
        <v>8</v>
      </c>
      <c r="AO12" s="19" t="str">
        <f t="shared" si="4"/>
        <v>豊見城市</v>
      </c>
      <c r="AP12" s="20">
        <v>41178</v>
      </c>
      <c r="AQ12" s="20">
        <v>4066309</v>
      </c>
      <c r="AR12" s="20">
        <v>2756364</v>
      </c>
      <c r="AS12" s="20">
        <v>180364</v>
      </c>
      <c r="AT12" s="20">
        <v>124254</v>
      </c>
      <c r="AU12" s="20">
        <v>176244</v>
      </c>
      <c r="AV12" s="20">
        <v>120134</v>
      </c>
      <c r="AW12" s="20">
        <v>128</v>
      </c>
      <c r="AX12" s="20">
        <v>4648</v>
      </c>
      <c r="AY12" s="20">
        <v>3034</v>
      </c>
      <c r="AZ12" s="30"/>
      <c r="BA12" s="18">
        <v>8</v>
      </c>
      <c r="BB12" s="19" t="str">
        <f t="shared" si="5"/>
        <v>豊見城市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30"/>
      <c r="BN12" s="18">
        <v>8</v>
      </c>
      <c r="BO12" s="19" t="str">
        <f t="shared" si="6"/>
        <v>豊見城市</v>
      </c>
      <c r="BP12" s="20">
        <v>15842</v>
      </c>
      <c r="BQ12" s="20">
        <v>391340</v>
      </c>
      <c r="BR12" s="20">
        <v>355739</v>
      </c>
      <c r="BS12" s="20">
        <v>1005836</v>
      </c>
      <c r="BT12" s="20">
        <v>930662</v>
      </c>
      <c r="BU12" s="20">
        <v>279016</v>
      </c>
      <c r="BV12" s="20">
        <v>267259</v>
      </c>
      <c r="BW12" s="20">
        <v>71</v>
      </c>
      <c r="BX12" s="20">
        <v>891</v>
      </c>
      <c r="BY12" s="20">
        <v>732</v>
      </c>
      <c r="BZ12" s="30"/>
      <c r="CA12" s="18">
        <v>8</v>
      </c>
      <c r="CB12" s="19" t="str">
        <f t="shared" si="7"/>
        <v>豊見城市</v>
      </c>
      <c r="CC12" s="20">
        <v>0</v>
      </c>
      <c r="CD12" s="20">
        <v>2635130</v>
      </c>
      <c r="CE12" s="20">
        <v>2633494</v>
      </c>
      <c r="CF12" s="20">
        <v>122525603</v>
      </c>
      <c r="CG12" s="20">
        <v>122459477</v>
      </c>
      <c r="CH12" s="20">
        <v>20341965</v>
      </c>
      <c r="CI12" s="20">
        <v>20330959</v>
      </c>
      <c r="CJ12" s="20">
        <v>0</v>
      </c>
      <c r="CK12" s="20">
        <v>14479</v>
      </c>
      <c r="CL12" s="20">
        <v>14345</v>
      </c>
      <c r="CM12" s="30"/>
      <c r="CN12" s="18">
        <v>8</v>
      </c>
      <c r="CO12" s="19" t="str">
        <f t="shared" si="8"/>
        <v>豊見城市</v>
      </c>
      <c r="CP12" s="20">
        <v>0</v>
      </c>
      <c r="CQ12" s="20">
        <v>843965</v>
      </c>
      <c r="CR12" s="20">
        <v>843778</v>
      </c>
      <c r="CS12" s="20">
        <v>33261377</v>
      </c>
      <c r="CT12" s="20">
        <v>33255318</v>
      </c>
      <c r="CU12" s="20">
        <v>11067696</v>
      </c>
      <c r="CV12" s="20">
        <v>11065680</v>
      </c>
      <c r="CW12" s="20">
        <v>0</v>
      </c>
      <c r="CX12" s="20">
        <v>6218</v>
      </c>
      <c r="CY12" s="20">
        <v>6189</v>
      </c>
      <c r="CZ12" s="49"/>
      <c r="DA12" s="18">
        <v>8</v>
      </c>
      <c r="DB12" s="19" t="str">
        <f t="shared" si="9"/>
        <v>豊見城市</v>
      </c>
      <c r="DC12" s="20">
        <v>0</v>
      </c>
      <c r="DD12" s="20">
        <v>995776</v>
      </c>
      <c r="DE12" s="20">
        <v>995715</v>
      </c>
      <c r="DF12" s="20">
        <v>40339634</v>
      </c>
      <c r="DG12" s="20">
        <v>40338768</v>
      </c>
      <c r="DH12" s="20">
        <v>24405564</v>
      </c>
      <c r="DI12" s="20">
        <v>24405021</v>
      </c>
      <c r="DJ12" s="20">
        <v>0</v>
      </c>
      <c r="DK12" s="20">
        <v>1216</v>
      </c>
      <c r="DL12" s="20">
        <v>1212</v>
      </c>
      <c r="DM12" s="16"/>
      <c r="DN12" s="18">
        <v>8</v>
      </c>
      <c r="DO12" s="19" t="str">
        <f t="shared" si="10"/>
        <v>豊見城市</v>
      </c>
      <c r="DP12" s="20">
        <v>464376</v>
      </c>
      <c r="DQ12" s="20">
        <v>4474871</v>
      </c>
      <c r="DR12" s="20">
        <v>4472987</v>
      </c>
      <c r="DS12" s="20">
        <v>196126614</v>
      </c>
      <c r="DT12" s="20">
        <v>196053563</v>
      </c>
      <c r="DU12" s="20">
        <v>55815225</v>
      </c>
      <c r="DV12" s="20">
        <v>55801660</v>
      </c>
      <c r="DW12" s="20">
        <v>656</v>
      </c>
      <c r="DX12" s="20">
        <v>21913</v>
      </c>
      <c r="DY12" s="20">
        <v>21746</v>
      </c>
      <c r="DZ12" s="16"/>
      <c r="EA12" s="18">
        <v>8</v>
      </c>
      <c r="EB12" s="19" t="str">
        <f t="shared" si="11"/>
        <v>豊見城市</v>
      </c>
      <c r="EC12" s="20">
        <v>0</v>
      </c>
      <c r="ED12" s="20">
        <v>0</v>
      </c>
      <c r="EE12" s="20">
        <v>0</v>
      </c>
      <c r="EF12" s="20">
        <v>0</v>
      </c>
      <c r="EG12" s="20">
        <v>0</v>
      </c>
      <c r="EH12" s="20">
        <v>0</v>
      </c>
      <c r="EI12" s="20">
        <v>0</v>
      </c>
      <c r="EJ12" s="20">
        <v>0</v>
      </c>
      <c r="EK12" s="20">
        <v>0</v>
      </c>
      <c r="EL12" s="20">
        <v>0</v>
      </c>
      <c r="EM12" s="16"/>
      <c r="EN12" s="18">
        <v>8</v>
      </c>
      <c r="EO12" s="19" t="str">
        <f t="shared" si="12"/>
        <v>豊見城市</v>
      </c>
      <c r="EP12" s="20">
        <v>0</v>
      </c>
      <c r="EQ12" s="20">
        <v>0</v>
      </c>
      <c r="ER12" s="20">
        <v>0</v>
      </c>
      <c r="ES12" s="20">
        <v>0</v>
      </c>
      <c r="ET12" s="20">
        <v>0</v>
      </c>
      <c r="EU12" s="20">
        <v>0</v>
      </c>
      <c r="EV12" s="20">
        <v>0</v>
      </c>
      <c r="EW12" s="20">
        <v>0</v>
      </c>
      <c r="EX12" s="20">
        <v>0</v>
      </c>
      <c r="EY12" s="20">
        <v>0</v>
      </c>
      <c r="EZ12" s="7">
        <v>0</v>
      </c>
      <c r="FA12" s="18">
        <v>8</v>
      </c>
      <c r="FB12" s="19" t="str">
        <f t="shared" si="13"/>
        <v>豊見城市</v>
      </c>
      <c r="FC12" s="20">
        <v>0</v>
      </c>
      <c r="FD12" s="20">
        <v>0</v>
      </c>
      <c r="FE12" s="20">
        <v>0</v>
      </c>
      <c r="FF12" s="20">
        <v>0</v>
      </c>
      <c r="FG12" s="20">
        <v>0</v>
      </c>
      <c r="FH12" s="20">
        <v>0</v>
      </c>
      <c r="FI12" s="20">
        <v>0</v>
      </c>
      <c r="FJ12" s="20">
        <v>0</v>
      </c>
      <c r="FK12" s="20">
        <v>0</v>
      </c>
      <c r="FL12" s="20">
        <v>0</v>
      </c>
      <c r="FN12" s="18">
        <v>8</v>
      </c>
      <c r="FO12" s="19" t="str">
        <f t="shared" si="14"/>
        <v>豊見城市</v>
      </c>
      <c r="FP12" s="20">
        <v>0</v>
      </c>
      <c r="FQ12" s="20">
        <v>0</v>
      </c>
      <c r="FR12" s="20">
        <v>0</v>
      </c>
      <c r="FS12" s="20">
        <v>0</v>
      </c>
      <c r="FT12" s="20">
        <v>0</v>
      </c>
      <c r="FU12" s="20">
        <v>0</v>
      </c>
      <c r="FV12" s="20">
        <v>0</v>
      </c>
      <c r="FW12" s="20">
        <v>0</v>
      </c>
      <c r="FX12" s="20">
        <v>0</v>
      </c>
      <c r="FY12" s="20">
        <v>0</v>
      </c>
      <c r="GA12" s="18">
        <v>8</v>
      </c>
      <c r="GB12" s="19" t="str">
        <f t="shared" si="15"/>
        <v>豊見城市</v>
      </c>
      <c r="GC12" s="20">
        <v>0</v>
      </c>
      <c r="GD12" s="20">
        <v>0</v>
      </c>
      <c r="GE12" s="20">
        <v>0</v>
      </c>
      <c r="GF12" s="20">
        <v>0</v>
      </c>
      <c r="GG12" s="20">
        <v>0</v>
      </c>
      <c r="GH12" s="20">
        <v>0</v>
      </c>
      <c r="GI12" s="20">
        <v>0</v>
      </c>
      <c r="GJ12" s="20">
        <v>0</v>
      </c>
      <c r="GK12" s="20">
        <v>0</v>
      </c>
      <c r="GL12" s="20">
        <v>0</v>
      </c>
      <c r="GN12" s="18">
        <v>8</v>
      </c>
      <c r="GO12" s="19" t="str">
        <f t="shared" si="16"/>
        <v>豊見城市</v>
      </c>
      <c r="GP12" s="20">
        <v>0</v>
      </c>
      <c r="GQ12" s="20">
        <v>0</v>
      </c>
      <c r="GR12" s="20">
        <v>0</v>
      </c>
      <c r="GS12" s="20">
        <v>0</v>
      </c>
      <c r="GT12" s="20">
        <v>0</v>
      </c>
      <c r="GU12" s="20">
        <v>0</v>
      </c>
      <c r="GV12" s="20">
        <v>0</v>
      </c>
      <c r="GW12" s="20">
        <v>0</v>
      </c>
      <c r="GX12" s="20">
        <v>0</v>
      </c>
      <c r="GY12" s="20">
        <v>0</v>
      </c>
      <c r="HA12" s="18">
        <v>8</v>
      </c>
      <c r="HB12" s="19" t="str">
        <f t="shared" si="17"/>
        <v>豊見城市</v>
      </c>
      <c r="HC12" s="20">
        <v>213726</v>
      </c>
      <c r="HD12" s="20">
        <v>1458190</v>
      </c>
      <c r="HE12" s="20">
        <v>1004956</v>
      </c>
      <c r="HF12" s="20">
        <v>449584</v>
      </c>
      <c r="HG12" s="20">
        <v>414536</v>
      </c>
      <c r="HH12" s="20">
        <v>417588</v>
      </c>
      <c r="HI12" s="20">
        <v>383312</v>
      </c>
      <c r="HJ12" s="20">
        <v>401</v>
      </c>
      <c r="HK12" s="20">
        <v>2596</v>
      </c>
      <c r="HL12" s="20">
        <v>1791</v>
      </c>
      <c r="HN12" s="18">
        <v>8</v>
      </c>
      <c r="HO12" s="19" t="str">
        <f t="shared" si="18"/>
        <v>豊見城市</v>
      </c>
      <c r="HP12" s="20">
        <v>0</v>
      </c>
      <c r="HQ12" s="20">
        <v>0</v>
      </c>
      <c r="HR12" s="20">
        <v>0</v>
      </c>
      <c r="HS12" s="20">
        <v>0</v>
      </c>
      <c r="HT12" s="20">
        <v>0</v>
      </c>
      <c r="HU12" s="20">
        <v>0</v>
      </c>
      <c r="HV12" s="20">
        <v>0</v>
      </c>
      <c r="HW12" s="20">
        <v>0</v>
      </c>
      <c r="HX12" s="20">
        <v>0</v>
      </c>
      <c r="HY12" s="20">
        <v>0</v>
      </c>
      <c r="IA12" s="18">
        <v>8</v>
      </c>
      <c r="IB12" s="19" t="str">
        <f t="shared" si="19"/>
        <v>豊見城市</v>
      </c>
      <c r="IC12" s="20">
        <v>0</v>
      </c>
      <c r="ID12" s="20">
        <v>0</v>
      </c>
      <c r="IE12" s="20">
        <v>0</v>
      </c>
      <c r="IF12" s="20">
        <v>0</v>
      </c>
      <c r="IG12" s="20">
        <v>0</v>
      </c>
      <c r="IH12" s="20">
        <v>0</v>
      </c>
      <c r="II12" s="20">
        <v>0</v>
      </c>
      <c r="IJ12" s="20">
        <v>0</v>
      </c>
      <c r="IK12" s="20">
        <v>0</v>
      </c>
      <c r="IL12" s="20">
        <v>0</v>
      </c>
      <c r="IN12" s="17">
        <f t="shared" si="20"/>
        <v>735122</v>
      </c>
      <c r="IO12" s="17">
        <f t="shared" si="1"/>
        <v>10390710</v>
      </c>
      <c r="IP12" s="17">
        <f t="shared" si="1"/>
        <v>8590046</v>
      </c>
      <c r="IQ12" s="17">
        <f t="shared" si="1"/>
        <v>197762398</v>
      </c>
      <c r="IR12" s="17">
        <f t="shared" si="1"/>
        <v>197523015</v>
      </c>
      <c r="IS12" s="17">
        <f t="shared" si="1"/>
        <v>56688073</v>
      </c>
      <c r="IT12" s="17">
        <f t="shared" si="1"/>
        <v>56572365</v>
      </c>
      <c r="IU12" s="17">
        <f t="shared" si="1"/>
        <v>1256</v>
      </c>
      <c r="IV12" s="17">
        <f t="shared" si="1"/>
        <v>30048</v>
      </c>
    </row>
    <row r="13" spans="1:256" s="7" customFormat="1" ht="15" customHeight="1">
      <c r="A13" s="18">
        <v>9</v>
      </c>
      <c r="B13" s="19" t="s">
        <v>62</v>
      </c>
      <c r="C13" s="20">
        <v>15648</v>
      </c>
      <c r="D13" s="20">
        <v>256228</v>
      </c>
      <c r="E13" s="20">
        <v>210952</v>
      </c>
      <c r="F13" s="20">
        <v>13089</v>
      </c>
      <c r="G13" s="20">
        <v>10821</v>
      </c>
      <c r="H13" s="20">
        <v>13089</v>
      </c>
      <c r="I13" s="20">
        <v>10821</v>
      </c>
      <c r="J13" s="20">
        <v>23</v>
      </c>
      <c r="K13" s="20">
        <v>448</v>
      </c>
      <c r="L13" s="20">
        <v>344</v>
      </c>
      <c r="M13" s="16"/>
      <c r="N13" s="18">
        <v>9</v>
      </c>
      <c r="O13" s="19" t="str">
        <f t="shared" si="2"/>
        <v>うるま市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30"/>
      <c r="AA13" s="18">
        <v>9</v>
      </c>
      <c r="AB13" s="19" t="str">
        <f t="shared" si="3"/>
        <v>うるま市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49"/>
      <c r="AN13" s="18">
        <v>9</v>
      </c>
      <c r="AO13" s="19" t="str">
        <f t="shared" si="4"/>
        <v>うるま市</v>
      </c>
      <c r="AP13" s="20">
        <v>1108916</v>
      </c>
      <c r="AQ13" s="20">
        <v>22088775</v>
      </c>
      <c r="AR13" s="20">
        <v>15847141</v>
      </c>
      <c r="AS13" s="20">
        <v>930823</v>
      </c>
      <c r="AT13" s="20">
        <v>681288</v>
      </c>
      <c r="AU13" s="20">
        <v>930823</v>
      </c>
      <c r="AV13" s="20">
        <v>681288</v>
      </c>
      <c r="AW13" s="20">
        <v>3594</v>
      </c>
      <c r="AX13" s="20">
        <v>39173</v>
      </c>
      <c r="AY13" s="20">
        <v>25510</v>
      </c>
      <c r="AZ13" s="30"/>
      <c r="BA13" s="18">
        <v>9</v>
      </c>
      <c r="BB13" s="19" t="str">
        <f t="shared" si="5"/>
        <v>うるま市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30"/>
      <c r="BN13" s="18">
        <v>9</v>
      </c>
      <c r="BO13" s="19" t="str">
        <f t="shared" si="6"/>
        <v>うるま市</v>
      </c>
      <c r="BP13" s="20">
        <v>0</v>
      </c>
      <c r="BQ13" s="20">
        <v>87822</v>
      </c>
      <c r="BR13" s="20">
        <v>86718</v>
      </c>
      <c r="BS13" s="20">
        <v>772520</v>
      </c>
      <c r="BT13" s="20">
        <v>771573</v>
      </c>
      <c r="BU13" s="20">
        <v>478776</v>
      </c>
      <c r="BV13" s="20">
        <v>478154</v>
      </c>
      <c r="BW13" s="20">
        <v>0</v>
      </c>
      <c r="BX13" s="20">
        <v>205</v>
      </c>
      <c r="BY13" s="20">
        <v>202</v>
      </c>
      <c r="BZ13" s="30"/>
      <c r="CA13" s="18">
        <v>9</v>
      </c>
      <c r="CB13" s="19" t="str">
        <f t="shared" si="7"/>
        <v>うるま市</v>
      </c>
      <c r="CC13" s="20">
        <v>0</v>
      </c>
      <c r="CD13" s="20">
        <v>7089891</v>
      </c>
      <c r="CE13" s="20">
        <v>6854069</v>
      </c>
      <c r="CF13" s="20">
        <v>145223553</v>
      </c>
      <c r="CG13" s="20">
        <v>144020550</v>
      </c>
      <c r="CH13" s="20">
        <v>24126624</v>
      </c>
      <c r="CI13" s="20">
        <v>23927445</v>
      </c>
      <c r="CJ13" s="20">
        <v>0</v>
      </c>
      <c r="CK13" s="20">
        <v>36471</v>
      </c>
      <c r="CL13" s="20">
        <v>34598</v>
      </c>
      <c r="CM13" s="30"/>
      <c r="CN13" s="18">
        <v>9</v>
      </c>
      <c r="CO13" s="19" t="str">
        <f t="shared" si="8"/>
        <v>うるま市</v>
      </c>
      <c r="CP13" s="20">
        <v>0</v>
      </c>
      <c r="CQ13" s="20">
        <v>3830663</v>
      </c>
      <c r="CR13" s="20">
        <v>3782341</v>
      </c>
      <c r="CS13" s="20">
        <v>72636683</v>
      </c>
      <c r="CT13" s="20">
        <v>72497231</v>
      </c>
      <c r="CU13" s="20">
        <v>24150382</v>
      </c>
      <c r="CV13" s="20">
        <v>24104322</v>
      </c>
      <c r="CW13" s="20">
        <v>0</v>
      </c>
      <c r="CX13" s="20">
        <v>24652</v>
      </c>
      <c r="CY13" s="20">
        <v>23882</v>
      </c>
      <c r="CZ13" s="49"/>
      <c r="DA13" s="18">
        <v>9</v>
      </c>
      <c r="DB13" s="19" t="str">
        <f t="shared" si="9"/>
        <v>うるま市</v>
      </c>
      <c r="DC13" s="20">
        <v>0</v>
      </c>
      <c r="DD13" s="20">
        <v>7893788</v>
      </c>
      <c r="DE13" s="20">
        <v>7881789</v>
      </c>
      <c r="DF13" s="20">
        <v>86902615</v>
      </c>
      <c r="DG13" s="20">
        <v>86880885</v>
      </c>
      <c r="DH13" s="20">
        <v>55485091</v>
      </c>
      <c r="DI13" s="20">
        <v>55470734</v>
      </c>
      <c r="DJ13" s="20">
        <v>0</v>
      </c>
      <c r="DK13" s="20">
        <v>12897</v>
      </c>
      <c r="DL13" s="20">
        <v>12793</v>
      </c>
      <c r="DM13" s="16"/>
      <c r="DN13" s="18">
        <v>9</v>
      </c>
      <c r="DO13" s="19" t="str">
        <f t="shared" si="10"/>
        <v>うるま市</v>
      </c>
      <c r="DP13" s="20">
        <v>1749104</v>
      </c>
      <c r="DQ13" s="20">
        <v>18814342</v>
      </c>
      <c r="DR13" s="20">
        <v>18518199</v>
      </c>
      <c r="DS13" s="20">
        <v>304762851</v>
      </c>
      <c r="DT13" s="20">
        <v>303398666</v>
      </c>
      <c r="DU13" s="20">
        <v>103762097</v>
      </c>
      <c r="DV13" s="20">
        <v>103502501</v>
      </c>
      <c r="DW13" s="20">
        <v>2943</v>
      </c>
      <c r="DX13" s="20">
        <v>74020</v>
      </c>
      <c r="DY13" s="20">
        <v>71273</v>
      </c>
      <c r="DZ13" s="16"/>
      <c r="EA13" s="18">
        <v>9</v>
      </c>
      <c r="EB13" s="19" t="str">
        <f t="shared" si="11"/>
        <v>うるま市</v>
      </c>
      <c r="EC13" s="20">
        <v>0</v>
      </c>
      <c r="ED13" s="20">
        <v>0</v>
      </c>
      <c r="EE13" s="20">
        <v>0</v>
      </c>
      <c r="EF13" s="20">
        <v>0</v>
      </c>
      <c r="EG13" s="20">
        <v>0</v>
      </c>
      <c r="EH13" s="20">
        <v>0</v>
      </c>
      <c r="EI13" s="20">
        <v>0</v>
      </c>
      <c r="EJ13" s="20">
        <v>0</v>
      </c>
      <c r="EK13" s="20">
        <v>0</v>
      </c>
      <c r="EL13" s="20">
        <v>0</v>
      </c>
      <c r="EM13" s="16"/>
      <c r="EN13" s="18">
        <v>9</v>
      </c>
      <c r="EO13" s="19" t="str">
        <f t="shared" si="12"/>
        <v>うるま市</v>
      </c>
      <c r="EP13" s="20">
        <v>0</v>
      </c>
      <c r="EQ13" s="20">
        <v>0</v>
      </c>
      <c r="ER13" s="20">
        <v>0</v>
      </c>
      <c r="ES13" s="20">
        <v>0</v>
      </c>
      <c r="ET13" s="20">
        <v>0</v>
      </c>
      <c r="EU13" s="20">
        <v>0</v>
      </c>
      <c r="EV13" s="20">
        <v>0</v>
      </c>
      <c r="EW13" s="20">
        <v>0</v>
      </c>
      <c r="EX13" s="20">
        <v>0</v>
      </c>
      <c r="EY13" s="20">
        <v>0</v>
      </c>
      <c r="EZ13" s="7">
        <v>0</v>
      </c>
      <c r="FA13" s="18">
        <v>9</v>
      </c>
      <c r="FB13" s="19" t="str">
        <f t="shared" si="13"/>
        <v>うるま市</v>
      </c>
      <c r="FC13" s="20">
        <v>30772</v>
      </c>
      <c r="FD13" s="20">
        <v>18433</v>
      </c>
      <c r="FE13" s="20">
        <v>17292</v>
      </c>
      <c r="FF13" s="20">
        <v>1559</v>
      </c>
      <c r="FG13" s="20">
        <v>1458</v>
      </c>
      <c r="FH13" s="20">
        <v>1559</v>
      </c>
      <c r="FI13" s="20">
        <v>1458</v>
      </c>
      <c r="FJ13" s="20">
        <v>178</v>
      </c>
      <c r="FK13" s="20">
        <v>17</v>
      </c>
      <c r="FL13" s="20">
        <v>16</v>
      </c>
      <c r="FN13" s="18">
        <v>9</v>
      </c>
      <c r="FO13" s="19" t="str">
        <f t="shared" si="14"/>
        <v>うるま市</v>
      </c>
      <c r="FP13" s="20">
        <v>0</v>
      </c>
      <c r="FQ13" s="20">
        <v>0</v>
      </c>
      <c r="FR13" s="20">
        <v>0</v>
      </c>
      <c r="FS13" s="20">
        <v>0</v>
      </c>
      <c r="FT13" s="20">
        <v>0</v>
      </c>
      <c r="FU13" s="20">
        <v>0</v>
      </c>
      <c r="FV13" s="20">
        <v>0</v>
      </c>
      <c r="FW13" s="20">
        <v>0</v>
      </c>
      <c r="FX13" s="20">
        <v>0</v>
      </c>
      <c r="FY13" s="20">
        <v>0</v>
      </c>
      <c r="GA13" s="18">
        <v>9</v>
      </c>
      <c r="GB13" s="19" t="str">
        <f t="shared" si="15"/>
        <v>うるま市</v>
      </c>
      <c r="GC13" s="20">
        <v>0</v>
      </c>
      <c r="GD13" s="20">
        <v>0</v>
      </c>
      <c r="GE13" s="20">
        <v>0</v>
      </c>
      <c r="GF13" s="20">
        <v>0</v>
      </c>
      <c r="GG13" s="20">
        <v>0</v>
      </c>
      <c r="GH13" s="20">
        <v>0</v>
      </c>
      <c r="GI13" s="20">
        <v>0</v>
      </c>
      <c r="GJ13" s="20">
        <v>0</v>
      </c>
      <c r="GK13" s="20">
        <v>0</v>
      </c>
      <c r="GL13" s="20">
        <v>0</v>
      </c>
      <c r="GN13" s="18">
        <v>9</v>
      </c>
      <c r="GO13" s="19" t="str">
        <f t="shared" si="16"/>
        <v>うるま市</v>
      </c>
      <c r="GP13" s="20">
        <v>0</v>
      </c>
      <c r="GQ13" s="20">
        <v>0</v>
      </c>
      <c r="GR13" s="20">
        <v>0</v>
      </c>
      <c r="GS13" s="20">
        <v>0</v>
      </c>
      <c r="GT13" s="20">
        <v>0</v>
      </c>
      <c r="GU13" s="20">
        <v>0</v>
      </c>
      <c r="GV13" s="20">
        <v>0</v>
      </c>
      <c r="GW13" s="20">
        <v>0</v>
      </c>
      <c r="GX13" s="20">
        <v>0</v>
      </c>
      <c r="GY13" s="20">
        <v>0</v>
      </c>
      <c r="HA13" s="18">
        <v>9</v>
      </c>
      <c r="HB13" s="19" t="str">
        <f t="shared" si="17"/>
        <v>うるま市</v>
      </c>
      <c r="HC13" s="20">
        <v>3871587</v>
      </c>
      <c r="HD13" s="20">
        <v>7384173</v>
      </c>
      <c r="HE13" s="20">
        <v>5182553</v>
      </c>
      <c r="HF13" s="20">
        <v>153664</v>
      </c>
      <c r="HG13" s="20">
        <v>111994</v>
      </c>
      <c r="HH13" s="20">
        <v>151857</v>
      </c>
      <c r="HI13" s="20">
        <v>110187</v>
      </c>
      <c r="HJ13" s="20">
        <v>2717</v>
      </c>
      <c r="HK13" s="20">
        <v>13936</v>
      </c>
      <c r="HL13" s="20">
        <v>8637</v>
      </c>
      <c r="HN13" s="18">
        <v>9</v>
      </c>
      <c r="HO13" s="19" t="str">
        <f t="shared" si="18"/>
        <v>うるま市</v>
      </c>
      <c r="HP13" s="20">
        <v>1347285</v>
      </c>
      <c r="HQ13" s="20">
        <v>542966</v>
      </c>
      <c r="HR13" s="20">
        <v>542683</v>
      </c>
      <c r="HS13" s="20">
        <v>929883</v>
      </c>
      <c r="HT13" s="20">
        <v>929401</v>
      </c>
      <c r="HU13" s="20">
        <v>929883</v>
      </c>
      <c r="HV13" s="20">
        <v>929401</v>
      </c>
      <c r="HW13" s="20">
        <v>136</v>
      </c>
      <c r="HX13" s="20">
        <v>324</v>
      </c>
      <c r="HY13" s="20">
        <v>321</v>
      </c>
      <c r="IA13" s="18">
        <v>9</v>
      </c>
      <c r="IB13" s="19" t="str">
        <f t="shared" si="19"/>
        <v>うるま市</v>
      </c>
      <c r="IC13" s="20">
        <v>0</v>
      </c>
      <c r="ID13" s="20">
        <v>0</v>
      </c>
      <c r="IE13" s="20">
        <v>0</v>
      </c>
      <c r="IF13" s="20">
        <v>0</v>
      </c>
      <c r="IG13" s="20">
        <v>0</v>
      </c>
      <c r="IH13" s="20">
        <v>0</v>
      </c>
      <c r="II13" s="20">
        <v>0</v>
      </c>
      <c r="IJ13" s="20">
        <v>0</v>
      </c>
      <c r="IK13" s="20">
        <v>0</v>
      </c>
      <c r="IL13" s="20">
        <v>0</v>
      </c>
      <c r="IN13" s="17">
        <f t="shared" si="20"/>
        <v>8123312</v>
      </c>
      <c r="IO13" s="17">
        <f t="shared" si="1"/>
        <v>49192739</v>
      </c>
      <c r="IP13" s="17">
        <f t="shared" si="1"/>
        <v>40405538</v>
      </c>
      <c r="IQ13" s="17">
        <f t="shared" si="1"/>
        <v>307564389</v>
      </c>
      <c r="IR13" s="17">
        <f t="shared" si="1"/>
        <v>305905201</v>
      </c>
      <c r="IS13" s="17">
        <f t="shared" si="1"/>
        <v>106268084</v>
      </c>
      <c r="IT13" s="17">
        <f t="shared" si="1"/>
        <v>105713810</v>
      </c>
      <c r="IU13" s="17">
        <f t="shared" si="1"/>
        <v>9591</v>
      </c>
      <c r="IV13" s="17">
        <f t="shared" si="1"/>
        <v>128123</v>
      </c>
    </row>
    <row r="14" spans="1:256" s="7" customFormat="1" ht="15" customHeight="1">
      <c r="A14" s="18">
        <v>10</v>
      </c>
      <c r="B14" s="19" t="s">
        <v>63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16"/>
      <c r="N14" s="18">
        <v>10</v>
      </c>
      <c r="O14" s="19" t="str">
        <f t="shared" si="2"/>
        <v>宮古島市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30"/>
      <c r="AA14" s="18">
        <v>10</v>
      </c>
      <c r="AB14" s="19" t="str">
        <f t="shared" si="3"/>
        <v>宮古島市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49"/>
      <c r="AN14" s="18">
        <v>10</v>
      </c>
      <c r="AO14" s="19" t="str">
        <f t="shared" si="4"/>
        <v>宮古島市</v>
      </c>
      <c r="AP14" s="20">
        <v>4027747</v>
      </c>
      <c r="AQ14" s="20">
        <v>108130572</v>
      </c>
      <c r="AR14" s="20">
        <v>86442185</v>
      </c>
      <c r="AS14" s="20">
        <v>3379459</v>
      </c>
      <c r="AT14" s="20">
        <v>2756094</v>
      </c>
      <c r="AU14" s="20">
        <v>3379459</v>
      </c>
      <c r="AV14" s="20">
        <v>2756094</v>
      </c>
      <c r="AW14" s="20">
        <v>6813</v>
      </c>
      <c r="AX14" s="20">
        <v>60579</v>
      </c>
      <c r="AY14" s="20">
        <v>43370</v>
      </c>
      <c r="AZ14" s="30"/>
      <c r="BA14" s="18">
        <v>10</v>
      </c>
      <c r="BB14" s="19" t="str">
        <f t="shared" si="5"/>
        <v>宮古島市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30"/>
      <c r="BN14" s="18">
        <v>10</v>
      </c>
      <c r="BO14" s="19" t="str">
        <f t="shared" si="6"/>
        <v>宮古島市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30"/>
      <c r="CA14" s="18">
        <v>10</v>
      </c>
      <c r="CB14" s="19" t="str">
        <f t="shared" si="7"/>
        <v>宮古島市</v>
      </c>
      <c r="CC14" s="20">
        <v>0</v>
      </c>
      <c r="CD14" s="20">
        <v>3661124</v>
      </c>
      <c r="CE14" s="20">
        <v>3260153</v>
      </c>
      <c r="CF14" s="20">
        <v>38560166</v>
      </c>
      <c r="CG14" s="20">
        <v>36776816</v>
      </c>
      <c r="CH14" s="20">
        <v>6392828</v>
      </c>
      <c r="CI14" s="20">
        <v>6095920</v>
      </c>
      <c r="CJ14" s="20">
        <v>0</v>
      </c>
      <c r="CK14" s="20">
        <v>20379</v>
      </c>
      <c r="CL14" s="20">
        <v>17405</v>
      </c>
      <c r="CM14" s="30"/>
      <c r="CN14" s="18">
        <v>10</v>
      </c>
      <c r="CO14" s="19" t="str">
        <f t="shared" si="8"/>
        <v>宮古島市</v>
      </c>
      <c r="CP14" s="20">
        <v>0</v>
      </c>
      <c r="CQ14" s="20">
        <v>3028246</v>
      </c>
      <c r="CR14" s="20">
        <v>2934466</v>
      </c>
      <c r="CS14" s="20">
        <v>20944185</v>
      </c>
      <c r="CT14" s="20">
        <v>20665954</v>
      </c>
      <c r="CU14" s="20">
        <v>6942002</v>
      </c>
      <c r="CV14" s="20">
        <v>6849374</v>
      </c>
      <c r="CW14" s="20">
        <v>0</v>
      </c>
      <c r="CX14" s="20">
        <v>14976</v>
      </c>
      <c r="CY14" s="20">
        <v>13761</v>
      </c>
      <c r="CZ14" s="49"/>
      <c r="DA14" s="18">
        <v>10</v>
      </c>
      <c r="DB14" s="19" t="str">
        <f t="shared" si="9"/>
        <v>宮古島市</v>
      </c>
      <c r="DC14" s="20">
        <v>0</v>
      </c>
      <c r="DD14" s="20">
        <v>2840466</v>
      </c>
      <c r="DE14" s="20">
        <v>2835241</v>
      </c>
      <c r="DF14" s="20">
        <v>26808669</v>
      </c>
      <c r="DG14" s="20">
        <v>26790134</v>
      </c>
      <c r="DH14" s="20">
        <v>17405275</v>
      </c>
      <c r="DI14" s="20">
        <v>17393623</v>
      </c>
      <c r="DJ14" s="20">
        <v>0</v>
      </c>
      <c r="DK14" s="20">
        <v>4445</v>
      </c>
      <c r="DL14" s="20">
        <v>4329</v>
      </c>
      <c r="DM14" s="16"/>
      <c r="DN14" s="18">
        <v>10</v>
      </c>
      <c r="DO14" s="19" t="str">
        <f t="shared" si="10"/>
        <v>宮古島市</v>
      </c>
      <c r="DP14" s="20">
        <v>1922732</v>
      </c>
      <c r="DQ14" s="20">
        <v>9529836</v>
      </c>
      <c r="DR14" s="20">
        <v>9029860</v>
      </c>
      <c r="DS14" s="20">
        <v>86313020</v>
      </c>
      <c r="DT14" s="20">
        <v>84232904</v>
      </c>
      <c r="DU14" s="20">
        <v>30740105</v>
      </c>
      <c r="DV14" s="20">
        <v>30338917</v>
      </c>
      <c r="DW14" s="20">
        <v>1930</v>
      </c>
      <c r="DX14" s="20">
        <v>39800</v>
      </c>
      <c r="DY14" s="20">
        <v>35495</v>
      </c>
      <c r="DZ14" s="16"/>
      <c r="EA14" s="18">
        <v>10</v>
      </c>
      <c r="EB14" s="19" t="str">
        <f t="shared" si="11"/>
        <v>宮古島市</v>
      </c>
      <c r="EC14" s="20">
        <v>0</v>
      </c>
      <c r="ED14" s="20">
        <v>0</v>
      </c>
      <c r="EE14" s="20">
        <v>0</v>
      </c>
      <c r="EF14" s="20">
        <v>0</v>
      </c>
      <c r="EG14" s="20">
        <v>0</v>
      </c>
      <c r="EH14" s="20">
        <v>0</v>
      </c>
      <c r="EI14" s="20">
        <v>0</v>
      </c>
      <c r="EJ14" s="20">
        <v>0</v>
      </c>
      <c r="EK14" s="20">
        <v>0</v>
      </c>
      <c r="EL14" s="20">
        <v>0</v>
      </c>
      <c r="EM14" s="16"/>
      <c r="EN14" s="18">
        <v>10</v>
      </c>
      <c r="EO14" s="19" t="str">
        <f t="shared" si="12"/>
        <v>宮古島市</v>
      </c>
      <c r="EP14" s="20">
        <v>0</v>
      </c>
      <c r="EQ14" s="20">
        <v>0</v>
      </c>
      <c r="ER14" s="20">
        <v>0</v>
      </c>
      <c r="ES14" s="20">
        <v>0</v>
      </c>
      <c r="ET14" s="20">
        <v>0</v>
      </c>
      <c r="EU14" s="20">
        <v>0</v>
      </c>
      <c r="EV14" s="20">
        <v>0</v>
      </c>
      <c r="EW14" s="20">
        <v>0</v>
      </c>
      <c r="EX14" s="20">
        <v>0</v>
      </c>
      <c r="EY14" s="20">
        <v>0</v>
      </c>
      <c r="EZ14" s="7">
        <v>0</v>
      </c>
      <c r="FA14" s="18">
        <v>10</v>
      </c>
      <c r="FB14" s="19" t="str">
        <f t="shared" si="13"/>
        <v>宮古島市</v>
      </c>
      <c r="FC14" s="20">
        <v>27690</v>
      </c>
      <c r="FD14" s="20">
        <v>0</v>
      </c>
      <c r="FE14" s="20">
        <v>0</v>
      </c>
      <c r="FF14" s="20">
        <v>0</v>
      </c>
      <c r="FG14" s="20">
        <v>0</v>
      </c>
      <c r="FH14" s="20">
        <v>0</v>
      </c>
      <c r="FI14" s="20">
        <v>0</v>
      </c>
      <c r="FJ14" s="20">
        <v>106</v>
      </c>
      <c r="FK14" s="20">
        <v>0</v>
      </c>
      <c r="FL14" s="20">
        <v>0</v>
      </c>
      <c r="FN14" s="18">
        <v>10</v>
      </c>
      <c r="FO14" s="19" t="str">
        <f t="shared" si="14"/>
        <v>宮古島市</v>
      </c>
      <c r="FP14" s="20">
        <v>0</v>
      </c>
      <c r="FQ14" s="20">
        <v>0</v>
      </c>
      <c r="FR14" s="20">
        <v>0</v>
      </c>
      <c r="FS14" s="20">
        <v>0</v>
      </c>
      <c r="FT14" s="20">
        <v>0</v>
      </c>
      <c r="FU14" s="20">
        <v>0</v>
      </c>
      <c r="FV14" s="20">
        <v>0</v>
      </c>
      <c r="FW14" s="20">
        <v>0</v>
      </c>
      <c r="FX14" s="20">
        <v>0</v>
      </c>
      <c r="FY14" s="20">
        <v>0</v>
      </c>
      <c r="GA14" s="18">
        <v>10</v>
      </c>
      <c r="GB14" s="19" t="str">
        <f t="shared" si="15"/>
        <v>宮古島市</v>
      </c>
      <c r="GC14" s="20">
        <v>0</v>
      </c>
      <c r="GD14" s="20">
        <v>0</v>
      </c>
      <c r="GE14" s="20">
        <v>0</v>
      </c>
      <c r="GF14" s="20">
        <v>0</v>
      </c>
      <c r="GG14" s="20">
        <v>0</v>
      </c>
      <c r="GH14" s="20">
        <v>0</v>
      </c>
      <c r="GI14" s="20">
        <v>0</v>
      </c>
      <c r="GJ14" s="20">
        <v>0</v>
      </c>
      <c r="GK14" s="20">
        <v>0</v>
      </c>
      <c r="GL14" s="20">
        <v>0</v>
      </c>
      <c r="GN14" s="18">
        <v>10</v>
      </c>
      <c r="GO14" s="19" t="str">
        <f t="shared" si="16"/>
        <v>宮古島市</v>
      </c>
      <c r="GP14" s="20">
        <v>0</v>
      </c>
      <c r="GQ14" s="20">
        <v>0</v>
      </c>
      <c r="GR14" s="20">
        <v>0</v>
      </c>
      <c r="GS14" s="20">
        <v>0</v>
      </c>
      <c r="GT14" s="20">
        <v>0</v>
      </c>
      <c r="GU14" s="20">
        <v>0</v>
      </c>
      <c r="GV14" s="20">
        <v>0</v>
      </c>
      <c r="GW14" s="20">
        <v>0</v>
      </c>
      <c r="GX14" s="20">
        <v>0</v>
      </c>
      <c r="GY14" s="20">
        <v>0</v>
      </c>
      <c r="HA14" s="18">
        <v>10</v>
      </c>
      <c r="HB14" s="19" t="str">
        <f t="shared" si="17"/>
        <v>宮古島市</v>
      </c>
      <c r="HC14" s="20">
        <v>17980378</v>
      </c>
      <c r="HD14" s="20">
        <v>15067817</v>
      </c>
      <c r="HE14" s="20">
        <v>11582039</v>
      </c>
      <c r="HF14" s="20">
        <v>113372</v>
      </c>
      <c r="HG14" s="20">
        <v>87196</v>
      </c>
      <c r="HH14" s="20">
        <v>113372</v>
      </c>
      <c r="HI14" s="20">
        <v>87196</v>
      </c>
      <c r="HJ14" s="20">
        <v>4295</v>
      </c>
      <c r="HK14" s="20">
        <v>10270</v>
      </c>
      <c r="HL14" s="20">
        <v>6412</v>
      </c>
      <c r="HN14" s="18">
        <v>10</v>
      </c>
      <c r="HO14" s="19" t="str">
        <f t="shared" si="18"/>
        <v>宮古島市</v>
      </c>
      <c r="HP14" s="20">
        <v>322333</v>
      </c>
      <c r="HQ14" s="20">
        <v>1865152</v>
      </c>
      <c r="HR14" s="20">
        <v>1865079</v>
      </c>
      <c r="HS14" s="20">
        <v>3970999</v>
      </c>
      <c r="HT14" s="20">
        <v>3970834</v>
      </c>
      <c r="HU14" s="20">
        <v>3541058</v>
      </c>
      <c r="HV14" s="20">
        <v>3540892</v>
      </c>
      <c r="HW14" s="20">
        <v>22</v>
      </c>
      <c r="HX14" s="20">
        <v>296</v>
      </c>
      <c r="HY14" s="20">
        <v>294</v>
      </c>
      <c r="IA14" s="18">
        <v>10</v>
      </c>
      <c r="IB14" s="19" t="str">
        <f t="shared" si="19"/>
        <v>宮古島市</v>
      </c>
      <c r="IC14" s="20">
        <v>0</v>
      </c>
      <c r="ID14" s="20">
        <v>0</v>
      </c>
      <c r="IE14" s="20">
        <v>0</v>
      </c>
      <c r="IF14" s="20">
        <v>0</v>
      </c>
      <c r="IG14" s="20">
        <v>0</v>
      </c>
      <c r="IH14" s="20">
        <v>0</v>
      </c>
      <c r="II14" s="20">
        <v>0</v>
      </c>
      <c r="IJ14" s="20">
        <v>0</v>
      </c>
      <c r="IK14" s="20">
        <v>0</v>
      </c>
      <c r="IL14" s="20">
        <v>0</v>
      </c>
      <c r="IN14" s="17">
        <f t="shared" si="20"/>
        <v>24280880</v>
      </c>
      <c r="IO14" s="17">
        <f t="shared" si="1"/>
        <v>134593377</v>
      </c>
      <c r="IP14" s="17">
        <f t="shared" si="1"/>
        <v>108919163</v>
      </c>
      <c r="IQ14" s="17">
        <f t="shared" si="1"/>
        <v>93776850</v>
      </c>
      <c r="IR14" s="17">
        <f t="shared" si="1"/>
        <v>91047028</v>
      </c>
      <c r="IS14" s="17">
        <f t="shared" si="1"/>
        <v>37773994</v>
      </c>
      <c r="IT14" s="17">
        <f t="shared" si="1"/>
        <v>36723099</v>
      </c>
      <c r="IU14" s="17">
        <f t="shared" si="1"/>
        <v>13166</v>
      </c>
      <c r="IV14" s="17">
        <f t="shared" si="1"/>
        <v>110945</v>
      </c>
    </row>
    <row r="15" spans="1:256" s="7" customFormat="1" ht="15" customHeight="1">
      <c r="A15" s="22">
        <v>11</v>
      </c>
      <c r="B15" s="23" t="s">
        <v>64</v>
      </c>
      <c r="C15" s="24">
        <v>188</v>
      </c>
      <c r="D15" s="24">
        <v>59944</v>
      </c>
      <c r="E15" s="24">
        <v>47256</v>
      </c>
      <c r="F15" s="24">
        <v>3120</v>
      </c>
      <c r="G15" s="24">
        <v>2457</v>
      </c>
      <c r="H15" s="24">
        <v>3120</v>
      </c>
      <c r="I15" s="24">
        <v>2457</v>
      </c>
      <c r="J15" s="24">
        <v>2</v>
      </c>
      <c r="K15" s="24">
        <v>156</v>
      </c>
      <c r="L15" s="24">
        <v>129</v>
      </c>
      <c r="M15" s="16"/>
      <c r="N15" s="22">
        <v>11</v>
      </c>
      <c r="O15" s="23" t="str">
        <f t="shared" si="2"/>
        <v>南城市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30"/>
      <c r="AA15" s="18">
        <v>11</v>
      </c>
      <c r="AB15" s="19" t="str">
        <f t="shared" si="3"/>
        <v>南城市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49"/>
      <c r="AN15" s="18">
        <v>11</v>
      </c>
      <c r="AO15" s="19" t="str">
        <f t="shared" si="4"/>
        <v>南城市</v>
      </c>
      <c r="AP15" s="20">
        <v>437783</v>
      </c>
      <c r="AQ15" s="20">
        <v>17625850</v>
      </c>
      <c r="AR15" s="20">
        <v>13316502</v>
      </c>
      <c r="AS15" s="20">
        <v>869085</v>
      </c>
      <c r="AT15" s="20">
        <v>657911</v>
      </c>
      <c r="AU15" s="20">
        <v>868811</v>
      </c>
      <c r="AV15" s="20">
        <v>657637</v>
      </c>
      <c r="AW15" s="20">
        <v>1580</v>
      </c>
      <c r="AX15" s="20">
        <v>24477</v>
      </c>
      <c r="AY15" s="20">
        <v>17963</v>
      </c>
      <c r="AZ15" s="30"/>
      <c r="BA15" s="18">
        <v>11</v>
      </c>
      <c r="BB15" s="19" t="str">
        <f t="shared" si="5"/>
        <v>南城市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30"/>
      <c r="BN15" s="18">
        <v>11</v>
      </c>
      <c r="BO15" s="19" t="str">
        <f t="shared" si="6"/>
        <v>南城市</v>
      </c>
      <c r="BP15" s="20">
        <v>2765</v>
      </c>
      <c r="BQ15" s="20">
        <v>112518</v>
      </c>
      <c r="BR15" s="20">
        <v>112221</v>
      </c>
      <c r="BS15" s="20">
        <v>568561</v>
      </c>
      <c r="BT15" s="20">
        <v>566981</v>
      </c>
      <c r="BU15" s="20">
        <v>348290</v>
      </c>
      <c r="BV15" s="20">
        <v>347330</v>
      </c>
      <c r="BW15" s="20">
        <v>5</v>
      </c>
      <c r="BX15" s="20">
        <v>287</v>
      </c>
      <c r="BY15" s="20">
        <v>279</v>
      </c>
      <c r="BZ15" s="30"/>
      <c r="CA15" s="18">
        <v>11</v>
      </c>
      <c r="CB15" s="19" t="str">
        <f t="shared" si="7"/>
        <v>南城市</v>
      </c>
      <c r="CC15" s="20">
        <v>0</v>
      </c>
      <c r="CD15" s="20">
        <v>2575706</v>
      </c>
      <c r="CE15" s="20">
        <v>2514507</v>
      </c>
      <c r="CF15" s="20">
        <v>47207784</v>
      </c>
      <c r="CG15" s="20">
        <v>46794526</v>
      </c>
      <c r="CH15" s="20">
        <v>7866631</v>
      </c>
      <c r="CI15" s="20">
        <v>7797755</v>
      </c>
      <c r="CJ15" s="20">
        <v>0</v>
      </c>
      <c r="CK15" s="20">
        <v>15282</v>
      </c>
      <c r="CL15" s="20">
        <v>14723</v>
      </c>
      <c r="CM15" s="30"/>
      <c r="CN15" s="18">
        <v>11</v>
      </c>
      <c r="CO15" s="19" t="str">
        <f t="shared" si="8"/>
        <v>南城市</v>
      </c>
      <c r="CP15" s="20">
        <v>0</v>
      </c>
      <c r="CQ15" s="20">
        <v>2007720</v>
      </c>
      <c r="CR15" s="20">
        <v>1998005</v>
      </c>
      <c r="CS15" s="20">
        <v>32167979</v>
      </c>
      <c r="CT15" s="20">
        <v>32139159</v>
      </c>
      <c r="CU15" s="20">
        <v>10718808</v>
      </c>
      <c r="CV15" s="20">
        <v>10709201</v>
      </c>
      <c r="CW15" s="20">
        <v>0</v>
      </c>
      <c r="CX15" s="20">
        <v>12001</v>
      </c>
      <c r="CY15" s="20">
        <v>11793</v>
      </c>
      <c r="CZ15" s="49"/>
      <c r="DA15" s="18">
        <v>11</v>
      </c>
      <c r="DB15" s="19" t="str">
        <f t="shared" si="9"/>
        <v>南城市</v>
      </c>
      <c r="DC15" s="20">
        <v>0</v>
      </c>
      <c r="DD15" s="20">
        <v>1075080</v>
      </c>
      <c r="DE15" s="20">
        <v>1073798</v>
      </c>
      <c r="DF15" s="20">
        <v>16572418</v>
      </c>
      <c r="DG15" s="20">
        <v>16569538</v>
      </c>
      <c r="DH15" s="20">
        <v>10407363</v>
      </c>
      <c r="DI15" s="20">
        <v>10405576</v>
      </c>
      <c r="DJ15" s="20">
        <v>0</v>
      </c>
      <c r="DK15" s="20">
        <v>2253</v>
      </c>
      <c r="DL15" s="20">
        <v>2235</v>
      </c>
      <c r="DM15" s="16"/>
      <c r="DN15" s="18">
        <v>11</v>
      </c>
      <c r="DO15" s="19" t="str">
        <f t="shared" si="10"/>
        <v>南城市</v>
      </c>
      <c r="DP15" s="20">
        <v>380092</v>
      </c>
      <c r="DQ15" s="20">
        <v>5658506</v>
      </c>
      <c r="DR15" s="20">
        <v>5586310</v>
      </c>
      <c r="DS15" s="20">
        <v>95948181</v>
      </c>
      <c r="DT15" s="20">
        <v>95503223</v>
      </c>
      <c r="DU15" s="20">
        <v>28992802</v>
      </c>
      <c r="DV15" s="20">
        <v>28912532</v>
      </c>
      <c r="DW15" s="20">
        <v>670</v>
      </c>
      <c r="DX15" s="20">
        <v>29536</v>
      </c>
      <c r="DY15" s="20">
        <v>28751</v>
      </c>
      <c r="DZ15" s="16"/>
      <c r="EA15" s="18">
        <v>11</v>
      </c>
      <c r="EB15" s="19" t="str">
        <f t="shared" si="11"/>
        <v>南城市</v>
      </c>
      <c r="EC15" s="20">
        <v>0</v>
      </c>
      <c r="ED15" s="20">
        <v>0</v>
      </c>
      <c r="EE15" s="20">
        <v>0</v>
      </c>
      <c r="EF15" s="20">
        <v>0</v>
      </c>
      <c r="EG15" s="20">
        <v>0</v>
      </c>
      <c r="EH15" s="20">
        <v>0</v>
      </c>
      <c r="EI15" s="20">
        <v>0</v>
      </c>
      <c r="EJ15" s="20">
        <v>0</v>
      </c>
      <c r="EK15" s="20">
        <v>0</v>
      </c>
      <c r="EL15" s="20">
        <v>0</v>
      </c>
      <c r="EM15" s="16"/>
      <c r="EN15" s="18">
        <v>11</v>
      </c>
      <c r="EO15" s="19" t="str">
        <f t="shared" si="12"/>
        <v>南城市</v>
      </c>
      <c r="EP15" s="20">
        <v>0</v>
      </c>
      <c r="EQ15" s="20">
        <v>0</v>
      </c>
      <c r="ER15" s="20">
        <v>0</v>
      </c>
      <c r="ES15" s="20">
        <v>0</v>
      </c>
      <c r="ET15" s="20">
        <v>0</v>
      </c>
      <c r="EU15" s="20">
        <v>0</v>
      </c>
      <c r="EV15" s="20">
        <v>0</v>
      </c>
      <c r="EW15" s="20">
        <v>0</v>
      </c>
      <c r="EX15" s="20">
        <v>0</v>
      </c>
      <c r="EY15" s="20">
        <v>0</v>
      </c>
      <c r="EZ15" s="7">
        <v>0</v>
      </c>
      <c r="FA15" s="18">
        <v>11</v>
      </c>
      <c r="FB15" s="19" t="str">
        <f t="shared" si="13"/>
        <v>南城市</v>
      </c>
      <c r="FC15" s="20">
        <v>10924</v>
      </c>
      <c r="FD15" s="20">
        <v>3792</v>
      </c>
      <c r="FE15" s="20">
        <v>1276</v>
      </c>
      <c r="FF15" s="20">
        <v>130</v>
      </c>
      <c r="FG15" s="20">
        <v>47</v>
      </c>
      <c r="FH15" s="20">
        <v>130</v>
      </c>
      <c r="FI15" s="20">
        <v>47</v>
      </c>
      <c r="FJ15" s="20">
        <v>95</v>
      </c>
      <c r="FK15" s="20">
        <v>44</v>
      </c>
      <c r="FL15" s="20">
        <v>13</v>
      </c>
      <c r="FN15" s="18">
        <v>11</v>
      </c>
      <c r="FO15" s="19" t="str">
        <f t="shared" si="14"/>
        <v>南城市</v>
      </c>
      <c r="FP15" s="20">
        <v>0</v>
      </c>
      <c r="FQ15" s="20">
        <v>0</v>
      </c>
      <c r="FR15" s="20">
        <v>0</v>
      </c>
      <c r="FS15" s="20">
        <v>0</v>
      </c>
      <c r="FT15" s="20">
        <v>0</v>
      </c>
      <c r="FU15" s="20">
        <v>0</v>
      </c>
      <c r="FV15" s="20">
        <v>0</v>
      </c>
      <c r="FW15" s="20">
        <v>0</v>
      </c>
      <c r="FX15" s="20">
        <v>0</v>
      </c>
      <c r="FY15" s="20">
        <v>0</v>
      </c>
      <c r="GA15" s="18">
        <v>11</v>
      </c>
      <c r="GB15" s="19" t="str">
        <f t="shared" si="15"/>
        <v>南城市</v>
      </c>
      <c r="GC15" s="20">
        <v>0</v>
      </c>
      <c r="GD15" s="20">
        <v>0</v>
      </c>
      <c r="GE15" s="20">
        <v>0</v>
      </c>
      <c r="GF15" s="20">
        <v>0</v>
      </c>
      <c r="GG15" s="20">
        <v>0</v>
      </c>
      <c r="GH15" s="20">
        <v>0</v>
      </c>
      <c r="GI15" s="20">
        <v>0</v>
      </c>
      <c r="GJ15" s="20">
        <v>0</v>
      </c>
      <c r="GK15" s="20">
        <v>0</v>
      </c>
      <c r="GL15" s="20">
        <v>0</v>
      </c>
      <c r="GN15" s="18">
        <v>11</v>
      </c>
      <c r="GO15" s="19" t="str">
        <f t="shared" si="16"/>
        <v>南城市</v>
      </c>
      <c r="GP15" s="20">
        <v>0</v>
      </c>
      <c r="GQ15" s="20">
        <v>0</v>
      </c>
      <c r="GR15" s="20">
        <v>0</v>
      </c>
      <c r="GS15" s="20">
        <v>0</v>
      </c>
      <c r="GT15" s="20">
        <v>0</v>
      </c>
      <c r="GU15" s="20">
        <v>0</v>
      </c>
      <c r="GV15" s="20">
        <v>0</v>
      </c>
      <c r="GW15" s="20">
        <v>0</v>
      </c>
      <c r="GX15" s="20">
        <v>0</v>
      </c>
      <c r="GY15" s="20">
        <v>0</v>
      </c>
      <c r="HA15" s="18">
        <v>11</v>
      </c>
      <c r="HB15" s="19" t="str">
        <f t="shared" si="17"/>
        <v>南城市</v>
      </c>
      <c r="HC15" s="20">
        <v>1564932</v>
      </c>
      <c r="HD15" s="20">
        <v>10371096</v>
      </c>
      <c r="HE15" s="20">
        <v>7409221</v>
      </c>
      <c r="HF15" s="20">
        <v>158223</v>
      </c>
      <c r="HG15" s="20">
        <v>112238</v>
      </c>
      <c r="HH15" s="20">
        <v>158222</v>
      </c>
      <c r="HI15" s="20">
        <v>112238</v>
      </c>
      <c r="HJ15" s="20">
        <v>2200</v>
      </c>
      <c r="HK15" s="20">
        <v>13796</v>
      </c>
      <c r="HL15" s="20">
        <v>9561</v>
      </c>
      <c r="HN15" s="18">
        <v>11</v>
      </c>
      <c r="HO15" s="19" t="str">
        <f t="shared" si="18"/>
        <v>南城市</v>
      </c>
      <c r="HP15" s="20">
        <v>35503</v>
      </c>
      <c r="HQ15" s="20">
        <v>1660877</v>
      </c>
      <c r="HR15" s="20">
        <v>1660232</v>
      </c>
      <c r="HS15" s="20">
        <v>2787078</v>
      </c>
      <c r="HT15" s="20">
        <v>2785906</v>
      </c>
      <c r="HU15" s="20">
        <v>2728206</v>
      </c>
      <c r="HV15" s="20">
        <v>2727062</v>
      </c>
      <c r="HW15" s="20">
        <v>19</v>
      </c>
      <c r="HX15" s="20">
        <v>1424</v>
      </c>
      <c r="HY15" s="20">
        <v>1417</v>
      </c>
      <c r="IA15" s="18">
        <v>11</v>
      </c>
      <c r="IB15" s="19" t="str">
        <f t="shared" si="19"/>
        <v>南城市</v>
      </c>
      <c r="IC15" s="20">
        <v>4553</v>
      </c>
      <c r="ID15" s="20">
        <v>0</v>
      </c>
      <c r="IE15" s="20">
        <v>0</v>
      </c>
      <c r="IF15" s="20">
        <v>0</v>
      </c>
      <c r="IG15" s="20">
        <v>0</v>
      </c>
      <c r="IH15" s="20">
        <v>0</v>
      </c>
      <c r="II15" s="20">
        <v>0</v>
      </c>
      <c r="IJ15" s="20">
        <v>7</v>
      </c>
      <c r="IK15" s="20">
        <v>0</v>
      </c>
      <c r="IL15" s="20">
        <v>0</v>
      </c>
      <c r="IN15" s="17">
        <f t="shared" si="20"/>
        <v>2436740</v>
      </c>
      <c r="IO15" s="17">
        <f t="shared" si="1"/>
        <v>35492583</v>
      </c>
      <c r="IP15" s="17">
        <f t="shared" si="1"/>
        <v>28133018</v>
      </c>
      <c r="IQ15" s="17">
        <f t="shared" si="1"/>
        <v>100334378</v>
      </c>
      <c r="IR15" s="17">
        <f t="shared" si="1"/>
        <v>99628763</v>
      </c>
      <c r="IS15" s="17">
        <f t="shared" si="1"/>
        <v>33099581</v>
      </c>
      <c r="IT15" s="17">
        <f t="shared" si="1"/>
        <v>32759303</v>
      </c>
      <c r="IU15" s="17">
        <f t="shared" si="1"/>
        <v>4578</v>
      </c>
      <c r="IV15" s="17">
        <f t="shared" si="1"/>
        <v>69720</v>
      </c>
    </row>
    <row r="16" spans="1:256" s="7" customFormat="1" ht="15" customHeight="1">
      <c r="A16" s="35"/>
      <c r="B16" s="36" t="s">
        <v>96</v>
      </c>
      <c r="C16" s="34">
        <f>SUM(C5:C15)</f>
        <v>278519</v>
      </c>
      <c r="D16" s="34">
        <f aca="true" t="shared" si="21" ref="D16:L16">SUM(D5:D15)</f>
        <v>6224385</v>
      </c>
      <c r="E16" s="34">
        <f t="shared" si="21"/>
        <v>5283463</v>
      </c>
      <c r="F16" s="34">
        <f t="shared" si="21"/>
        <v>253531</v>
      </c>
      <c r="G16" s="34">
        <f t="shared" si="21"/>
        <v>215009</v>
      </c>
      <c r="H16" s="34">
        <f t="shared" si="21"/>
        <v>253507</v>
      </c>
      <c r="I16" s="34">
        <f t="shared" si="21"/>
        <v>214984</v>
      </c>
      <c r="J16" s="34">
        <f t="shared" si="21"/>
        <v>562</v>
      </c>
      <c r="K16" s="34">
        <f t="shared" si="21"/>
        <v>5227</v>
      </c>
      <c r="L16" s="34">
        <f t="shared" si="21"/>
        <v>4140</v>
      </c>
      <c r="M16" s="16"/>
      <c r="N16" s="35"/>
      <c r="O16" s="36" t="s">
        <v>96</v>
      </c>
      <c r="P16" s="34">
        <f aca="true" t="shared" si="22" ref="P16:Y16">SUM(P5:P15)</f>
        <v>0</v>
      </c>
      <c r="Q16" s="34">
        <f t="shared" si="22"/>
        <v>0</v>
      </c>
      <c r="R16" s="34">
        <f t="shared" si="22"/>
        <v>0</v>
      </c>
      <c r="S16" s="34">
        <f t="shared" si="22"/>
        <v>0</v>
      </c>
      <c r="T16" s="34">
        <f t="shared" si="22"/>
        <v>0</v>
      </c>
      <c r="U16" s="34">
        <f t="shared" si="22"/>
        <v>0</v>
      </c>
      <c r="V16" s="34">
        <f t="shared" si="22"/>
        <v>0</v>
      </c>
      <c r="W16" s="34">
        <f t="shared" si="22"/>
        <v>0</v>
      </c>
      <c r="X16" s="34">
        <f t="shared" si="22"/>
        <v>0</v>
      </c>
      <c r="Y16" s="34">
        <f t="shared" si="22"/>
        <v>0</v>
      </c>
      <c r="Z16" s="30"/>
      <c r="AA16" s="35"/>
      <c r="AB16" s="36" t="s">
        <v>96</v>
      </c>
      <c r="AC16" s="34">
        <f aca="true" t="shared" si="23" ref="AC16:AL16">SUM(AC5:AC15)</f>
        <v>6334</v>
      </c>
      <c r="AD16" s="34">
        <f t="shared" si="23"/>
        <v>228555</v>
      </c>
      <c r="AE16" s="34">
        <f t="shared" si="23"/>
        <v>227432</v>
      </c>
      <c r="AF16" s="34">
        <f t="shared" si="23"/>
        <v>1028931</v>
      </c>
      <c r="AG16" s="34">
        <f t="shared" si="23"/>
        <v>1024144</v>
      </c>
      <c r="AH16" s="34">
        <f t="shared" si="23"/>
        <v>352144</v>
      </c>
      <c r="AI16" s="34">
        <f t="shared" si="23"/>
        <v>350549</v>
      </c>
      <c r="AJ16" s="34">
        <f t="shared" si="23"/>
        <v>37</v>
      </c>
      <c r="AK16" s="34">
        <f t="shared" si="23"/>
        <v>510</v>
      </c>
      <c r="AL16" s="34">
        <f t="shared" si="23"/>
        <v>500</v>
      </c>
      <c r="AM16" s="49"/>
      <c r="AN16" s="35"/>
      <c r="AO16" s="36" t="s">
        <v>96</v>
      </c>
      <c r="AP16" s="34">
        <f aca="true" t="shared" si="24" ref="AP16:AY16">SUM(AP5:AP15)</f>
        <v>10096318</v>
      </c>
      <c r="AQ16" s="34">
        <f t="shared" si="24"/>
        <v>249745966</v>
      </c>
      <c r="AR16" s="34">
        <f t="shared" si="24"/>
        <v>202794910</v>
      </c>
      <c r="AS16" s="34">
        <f t="shared" si="24"/>
        <v>8874123</v>
      </c>
      <c r="AT16" s="34">
        <f t="shared" si="24"/>
        <v>7244303</v>
      </c>
      <c r="AU16" s="34">
        <f t="shared" si="24"/>
        <v>8868565</v>
      </c>
      <c r="AV16" s="34">
        <f t="shared" si="24"/>
        <v>7239139</v>
      </c>
      <c r="AW16" s="34">
        <f t="shared" si="24"/>
        <v>15280</v>
      </c>
      <c r="AX16" s="34">
        <f t="shared" si="24"/>
        <v>188835</v>
      </c>
      <c r="AY16" s="34">
        <f t="shared" si="24"/>
        <v>136065</v>
      </c>
      <c r="AZ16" s="30"/>
      <c r="BA16" s="35"/>
      <c r="BB16" s="36" t="s">
        <v>96</v>
      </c>
      <c r="BC16" s="34">
        <f aca="true" t="shared" si="25" ref="BC16:BL16">SUM(BC5:BC15)</f>
        <v>0</v>
      </c>
      <c r="BD16" s="34">
        <f t="shared" si="25"/>
        <v>0</v>
      </c>
      <c r="BE16" s="34">
        <f t="shared" si="25"/>
        <v>0</v>
      </c>
      <c r="BF16" s="34">
        <f t="shared" si="25"/>
        <v>0</v>
      </c>
      <c r="BG16" s="34">
        <f t="shared" si="25"/>
        <v>0</v>
      </c>
      <c r="BH16" s="34">
        <f t="shared" si="25"/>
        <v>0</v>
      </c>
      <c r="BI16" s="34">
        <f t="shared" si="25"/>
        <v>0</v>
      </c>
      <c r="BJ16" s="34">
        <f t="shared" si="25"/>
        <v>0</v>
      </c>
      <c r="BK16" s="34">
        <f t="shared" si="25"/>
        <v>0</v>
      </c>
      <c r="BL16" s="34">
        <f t="shared" si="25"/>
        <v>0</v>
      </c>
      <c r="BM16" s="30"/>
      <c r="BN16" s="35"/>
      <c r="BO16" s="36" t="s">
        <v>96</v>
      </c>
      <c r="BP16" s="34">
        <f aca="true" t="shared" si="26" ref="BP16:BY16">SUM(BP5:BP15)</f>
        <v>97401</v>
      </c>
      <c r="BQ16" s="34">
        <f t="shared" si="26"/>
        <v>2177015</v>
      </c>
      <c r="BR16" s="34">
        <f t="shared" si="26"/>
        <v>2121279</v>
      </c>
      <c r="BS16" s="34">
        <f t="shared" si="26"/>
        <v>28246689</v>
      </c>
      <c r="BT16" s="34">
        <f t="shared" si="26"/>
        <v>27950465</v>
      </c>
      <c r="BU16" s="34">
        <f t="shared" si="26"/>
        <v>8092440</v>
      </c>
      <c r="BV16" s="34">
        <f t="shared" si="26"/>
        <v>8069709</v>
      </c>
      <c r="BW16" s="34">
        <f t="shared" si="26"/>
        <v>304</v>
      </c>
      <c r="BX16" s="34">
        <f t="shared" si="26"/>
        <v>5222</v>
      </c>
      <c r="BY16" s="34">
        <f t="shared" si="26"/>
        <v>4934</v>
      </c>
      <c r="BZ16" s="30"/>
      <c r="CA16" s="35"/>
      <c r="CB16" s="36" t="s">
        <v>96</v>
      </c>
      <c r="CC16" s="34">
        <f aca="true" t="shared" si="27" ref="CC16:CL16">SUM(CC5:CC15)</f>
        <v>0</v>
      </c>
      <c r="CD16" s="34">
        <f t="shared" si="27"/>
        <v>50843396</v>
      </c>
      <c r="CE16" s="34">
        <f t="shared" si="27"/>
        <v>50013586</v>
      </c>
      <c r="CF16" s="34">
        <f t="shared" si="27"/>
        <v>2182440232</v>
      </c>
      <c r="CG16" s="34">
        <f t="shared" si="27"/>
        <v>2177278410</v>
      </c>
      <c r="CH16" s="34">
        <f t="shared" si="27"/>
        <v>359798956</v>
      </c>
      <c r="CI16" s="34">
        <f t="shared" si="27"/>
        <v>358942938</v>
      </c>
      <c r="CJ16" s="34">
        <f t="shared" si="27"/>
        <v>0</v>
      </c>
      <c r="CK16" s="34">
        <f t="shared" si="27"/>
        <v>265608</v>
      </c>
      <c r="CL16" s="34">
        <f t="shared" si="27"/>
        <v>257539</v>
      </c>
      <c r="CM16" s="30"/>
      <c r="CN16" s="35"/>
      <c r="CO16" s="36" t="s">
        <v>96</v>
      </c>
      <c r="CP16" s="34">
        <f aca="true" t="shared" si="28" ref="CP16:CY16">SUM(CP5:CP15)</f>
        <v>0</v>
      </c>
      <c r="CQ16" s="34">
        <f t="shared" si="28"/>
        <v>19736122</v>
      </c>
      <c r="CR16" s="34">
        <f t="shared" si="28"/>
        <v>19563712</v>
      </c>
      <c r="CS16" s="34">
        <f t="shared" si="28"/>
        <v>479884995</v>
      </c>
      <c r="CT16" s="34">
        <f t="shared" si="28"/>
        <v>479255236</v>
      </c>
      <c r="CU16" s="34">
        <f t="shared" si="28"/>
        <v>158622816</v>
      </c>
      <c r="CV16" s="34">
        <f t="shared" si="28"/>
        <v>158414616</v>
      </c>
      <c r="CW16" s="34">
        <f t="shared" si="28"/>
        <v>0</v>
      </c>
      <c r="CX16" s="34">
        <f t="shared" si="28"/>
        <v>131984</v>
      </c>
      <c r="CY16" s="34">
        <f t="shared" si="28"/>
        <v>128829</v>
      </c>
      <c r="CZ16" s="49"/>
      <c r="DA16" s="35"/>
      <c r="DB16" s="36" t="s">
        <v>96</v>
      </c>
      <c r="DC16" s="34">
        <f aca="true" t="shared" si="29" ref="DC16:DL16">SUM(DC5:DC15)</f>
        <v>0</v>
      </c>
      <c r="DD16" s="34">
        <f t="shared" si="29"/>
        <v>31943863</v>
      </c>
      <c r="DE16" s="34">
        <f t="shared" si="29"/>
        <v>31919512</v>
      </c>
      <c r="DF16" s="34">
        <f t="shared" si="29"/>
        <v>1158351563</v>
      </c>
      <c r="DG16" s="34">
        <f t="shared" si="29"/>
        <v>1158252437</v>
      </c>
      <c r="DH16" s="34">
        <f t="shared" si="29"/>
        <v>709839982</v>
      </c>
      <c r="DI16" s="34">
        <f t="shared" si="29"/>
        <v>709777597</v>
      </c>
      <c r="DJ16" s="34">
        <f t="shared" si="29"/>
        <v>0</v>
      </c>
      <c r="DK16" s="34">
        <f t="shared" si="29"/>
        <v>64189</v>
      </c>
      <c r="DL16" s="34">
        <f t="shared" si="29"/>
        <v>63702</v>
      </c>
      <c r="DM16" s="16"/>
      <c r="DN16" s="35"/>
      <c r="DO16" s="36" t="s">
        <v>96</v>
      </c>
      <c r="DP16" s="34">
        <f aca="true" t="shared" si="30" ref="DP16:DY16">SUM(DP5:DP15)</f>
        <v>12053811</v>
      </c>
      <c r="DQ16" s="34">
        <f t="shared" si="30"/>
        <v>102523381</v>
      </c>
      <c r="DR16" s="34">
        <f t="shared" si="30"/>
        <v>101496810</v>
      </c>
      <c r="DS16" s="34">
        <f t="shared" si="30"/>
        <v>3820676790</v>
      </c>
      <c r="DT16" s="34">
        <f t="shared" si="30"/>
        <v>3814786083</v>
      </c>
      <c r="DU16" s="34">
        <f t="shared" si="30"/>
        <v>1228261754</v>
      </c>
      <c r="DV16" s="34">
        <f t="shared" si="30"/>
        <v>1227135151</v>
      </c>
      <c r="DW16" s="34">
        <f t="shared" si="30"/>
        <v>16939</v>
      </c>
      <c r="DX16" s="34">
        <f t="shared" si="30"/>
        <v>461781</v>
      </c>
      <c r="DY16" s="34">
        <f t="shared" si="30"/>
        <v>450070</v>
      </c>
      <c r="DZ16" s="16"/>
      <c r="EA16" s="35"/>
      <c r="EB16" s="36" t="s">
        <v>96</v>
      </c>
      <c r="EC16" s="34">
        <f aca="true" t="shared" si="31" ref="EC16:EL16">SUM(EC5:EC15)</f>
        <v>0</v>
      </c>
      <c r="ED16" s="34">
        <f t="shared" si="31"/>
        <v>0</v>
      </c>
      <c r="EE16" s="34">
        <f t="shared" si="31"/>
        <v>0</v>
      </c>
      <c r="EF16" s="34">
        <f t="shared" si="31"/>
        <v>0</v>
      </c>
      <c r="EG16" s="34">
        <f t="shared" si="31"/>
        <v>0</v>
      </c>
      <c r="EH16" s="34">
        <f t="shared" si="31"/>
        <v>0</v>
      </c>
      <c r="EI16" s="34">
        <f t="shared" si="31"/>
        <v>0</v>
      </c>
      <c r="EJ16" s="34">
        <f t="shared" si="31"/>
        <v>0</v>
      </c>
      <c r="EK16" s="34">
        <f t="shared" si="31"/>
        <v>0</v>
      </c>
      <c r="EL16" s="34">
        <f t="shared" si="31"/>
        <v>0</v>
      </c>
      <c r="EM16" s="16"/>
      <c r="EN16" s="35"/>
      <c r="EO16" s="36" t="s">
        <v>96</v>
      </c>
      <c r="EP16" s="34">
        <f aca="true" t="shared" si="32" ref="EP16:EY16">SUM(EP5:EP15)</f>
        <v>0</v>
      </c>
      <c r="EQ16" s="34">
        <f t="shared" si="32"/>
        <v>0</v>
      </c>
      <c r="ER16" s="34">
        <f t="shared" si="32"/>
        <v>0</v>
      </c>
      <c r="ES16" s="34">
        <f t="shared" si="32"/>
        <v>0</v>
      </c>
      <c r="ET16" s="34">
        <f t="shared" si="32"/>
        <v>0</v>
      </c>
      <c r="EU16" s="34">
        <f t="shared" si="32"/>
        <v>0</v>
      </c>
      <c r="EV16" s="34">
        <f t="shared" si="32"/>
        <v>0</v>
      </c>
      <c r="EW16" s="34">
        <f t="shared" si="32"/>
        <v>0</v>
      </c>
      <c r="EX16" s="34">
        <f t="shared" si="32"/>
        <v>0</v>
      </c>
      <c r="EY16" s="34">
        <f t="shared" si="32"/>
        <v>0</v>
      </c>
      <c r="FA16" s="35"/>
      <c r="FB16" s="36" t="s">
        <v>96</v>
      </c>
      <c r="FC16" s="34">
        <f aca="true" t="shared" si="33" ref="FC16:FL16">SUM(FC5:FC15)</f>
        <v>1253903</v>
      </c>
      <c r="FD16" s="34">
        <f t="shared" si="33"/>
        <v>366340</v>
      </c>
      <c r="FE16" s="34">
        <f t="shared" si="33"/>
        <v>332628</v>
      </c>
      <c r="FF16" s="34">
        <f t="shared" si="33"/>
        <v>103746</v>
      </c>
      <c r="FG16" s="34">
        <f t="shared" si="33"/>
        <v>103104</v>
      </c>
      <c r="FH16" s="34">
        <f t="shared" si="33"/>
        <v>65717</v>
      </c>
      <c r="FI16" s="34">
        <f t="shared" si="33"/>
        <v>65075</v>
      </c>
      <c r="FJ16" s="34">
        <f t="shared" si="33"/>
        <v>1121</v>
      </c>
      <c r="FK16" s="34">
        <f t="shared" si="33"/>
        <v>333</v>
      </c>
      <c r="FL16" s="34">
        <f t="shared" si="33"/>
        <v>262</v>
      </c>
      <c r="FN16" s="35"/>
      <c r="FO16" s="36" t="s">
        <v>96</v>
      </c>
      <c r="FP16" s="34">
        <f aca="true" t="shared" si="34" ref="FP16:FY16">SUM(FP5:FP15)</f>
        <v>89481434</v>
      </c>
      <c r="FQ16" s="34">
        <f t="shared" si="34"/>
        <v>29485897</v>
      </c>
      <c r="FR16" s="34">
        <f t="shared" si="34"/>
        <v>20637889</v>
      </c>
      <c r="FS16" s="34">
        <f t="shared" si="34"/>
        <v>161628</v>
      </c>
      <c r="FT16" s="34">
        <f t="shared" si="34"/>
        <v>119856</v>
      </c>
      <c r="FU16" s="34">
        <f t="shared" si="34"/>
        <v>161628</v>
      </c>
      <c r="FV16" s="34">
        <f t="shared" si="34"/>
        <v>119856</v>
      </c>
      <c r="FW16" s="34">
        <f t="shared" si="34"/>
        <v>1400</v>
      </c>
      <c r="FX16" s="34">
        <f t="shared" si="34"/>
        <v>6267</v>
      </c>
      <c r="FY16" s="34">
        <f t="shared" si="34"/>
        <v>3628</v>
      </c>
      <c r="GA16" s="35"/>
      <c r="GB16" s="36" t="s">
        <v>96</v>
      </c>
      <c r="GC16" s="34">
        <f aca="true" t="shared" si="35" ref="GC16:GL16">SUM(GC5:GC15)</f>
        <v>12029</v>
      </c>
      <c r="GD16" s="34">
        <f t="shared" si="35"/>
        <v>55013</v>
      </c>
      <c r="GE16" s="34">
        <f t="shared" si="35"/>
        <v>39245</v>
      </c>
      <c r="GF16" s="34">
        <f t="shared" si="35"/>
        <v>163650</v>
      </c>
      <c r="GG16" s="34">
        <f t="shared" si="35"/>
        <v>162170</v>
      </c>
      <c r="GH16" s="34">
        <f t="shared" si="35"/>
        <v>100965</v>
      </c>
      <c r="GI16" s="34">
        <f t="shared" si="35"/>
        <v>100052</v>
      </c>
      <c r="GJ16" s="34">
        <f t="shared" si="35"/>
        <v>36</v>
      </c>
      <c r="GK16" s="34">
        <f t="shared" si="35"/>
        <v>101</v>
      </c>
      <c r="GL16" s="34">
        <f t="shared" si="35"/>
        <v>59</v>
      </c>
      <c r="GN16" s="35"/>
      <c r="GO16" s="36" t="s">
        <v>96</v>
      </c>
      <c r="GP16" s="34">
        <f aca="true" t="shared" si="36" ref="GP16:GY16">SUM(GP5:GP15)</f>
        <v>24442801</v>
      </c>
      <c r="GQ16" s="34">
        <f t="shared" si="36"/>
        <v>3327662</v>
      </c>
      <c r="GR16" s="34">
        <f t="shared" si="36"/>
        <v>3194959</v>
      </c>
      <c r="GS16" s="34">
        <f t="shared" si="36"/>
        <v>66313</v>
      </c>
      <c r="GT16" s="34">
        <f t="shared" si="36"/>
        <v>64508</v>
      </c>
      <c r="GU16" s="34">
        <f t="shared" si="36"/>
        <v>66313</v>
      </c>
      <c r="GV16" s="34">
        <f t="shared" si="36"/>
        <v>64508</v>
      </c>
      <c r="GW16" s="34">
        <f t="shared" si="36"/>
        <v>515</v>
      </c>
      <c r="GX16" s="34">
        <f t="shared" si="36"/>
        <v>646</v>
      </c>
      <c r="GY16" s="34">
        <f t="shared" si="36"/>
        <v>584</v>
      </c>
      <c r="HA16" s="35"/>
      <c r="HB16" s="36" t="s">
        <v>96</v>
      </c>
      <c r="HC16" s="34">
        <f aca="true" t="shared" si="37" ref="HC16:HL16">SUM(HC5:HC15)</f>
        <v>93505228</v>
      </c>
      <c r="HD16" s="34">
        <f t="shared" si="37"/>
        <v>84305730</v>
      </c>
      <c r="HE16" s="34">
        <f t="shared" si="37"/>
        <v>65182853</v>
      </c>
      <c r="HF16" s="34">
        <f t="shared" si="37"/>
        <v>6680046</v>
      </c>
      <c r="HG16" s="34">
        <f t="shared" si="37"/>
        <v>6356404</v>
      </c>
      <c r="HH16" s="34">
        <f t="shared" si="37"/>
        <v>4612503</v>
      </c>
      <c r="HI16" s="34">
        <f t="shared" si="37"/>
        <v>4306376</v>
      </c>
      <c r="HJ16" s="34">
        <f t="shared" si="37"/>
        <v>16014</v>
      </c>
      <c r="HK16" s="34">
        <f t="shared" si="37"/>
        <v>73252</v>
      </c>
      <c r="HL16" s="34">
        <f t="shared" si="37"/>
        <v>50262</v>
      </c>
      <c r="HN16" s="35"/>
      <c r="HO16" s="36" t="s">
        <v>96</v>
      </c>
      <c r="HP16" s="34">
        <f aca="true" t="shared" si="38" ref="HP16:HY16">SUM(HP5:HP15)</f>
        <v>4059402</v>
      </c>
      <c r="HQ16" s="34">
        <f t="shared" si="38"/>
        <v>6554426</v>
      </c>
      <c r="HR16" s="34">
        <f t="shared" si="38"/>
        <v>6553324</v>
      </c>
      <c r="HS16" s="34">
        <f t="shared" si="38"/>
        <v>13322554</v>
      </c>
      <c r="HT16" s="34">
        <f t="shared" si="38"/>
        <v>13320561</v>
      </c>
      <c r="HU16" s="34">
        <f t="shared" si="38"/>
        <v>11241953</v>
      </c>
      <c r="HV16" s="34">
        <f t="shared" si="38"/>
        <v>11239987</v>
      </c>
      <c r="HW16" s="34">
        <f t="shared" si="38"/>
        <v>208</v>
      </c>
      <c r="HX16" s="34">
        <f t="shared" si="38"/>
        <v>2796</v>
      </c>
      <c r="HY16" s="34">
        <f t="shared" si="38"/>
        <v>2783</v>
      </c>
      <c r="IA16" s="35"/>
      <c r="IB16" s="36" t="s">
        <v>96</v>
      </c>
      <c r="IC16" s="34">
        <f aca="true" t="shared" si="39" ref="IC16:IL16">SUM(IC5:IC15)</f>
        <v>4553</v>
      </c>
      <c r="ID16" s="34">
        <f t="shared" si="39"/>
        <v>0</v>
      </c>
      <c r="IE16" s="34">
        <f t="shared" si="39"/>
        <v>0</v>
      </c>
      <c r="IF16" s="34">
        <f t="shared" si="39"/>
        <v>0</v>
      </c>
      <c r="IG16" s="34">
        <f t="shared" si="39"/>
        <v>0</v>
      </c>
      <c r="IH16" s="34">
        <f t="shared" si="39"/>
        <v>0</v>
      </c>
      <c r="II16" s="34">
        <f t="shared" si="39"/>
        <v>0</v>
      </c>
      <c r="IJ16" s="34">
        <f t="shared" si="39"/>
        <v>7</v>
      </c>
      <c r="IK16" s="34">
        <f t="shared" si="39"/>
        <v>0</v>
      </c>
      <c r="IL16" s="34">
        <f t="shared" si="39"/>
        <v>0</v>
      </c>
      <c r="IN16" s="65">
        <f t="shared" si="20"/>
        <v>235291733</v>
      </c>
      <c r="IO16" s="65">
        <f t="shared" si="1"/>
        <v>484994370</v>
      </c>
      <c r="IP16" s="65">
        <f t="shared" si="1"/>
        <v>407864792</v>
      </c>
      <c r="IQ16" s="65">
        <f t="shared" si="1"/>
        <v>3879578001</v>
      </c>
      <c r="IR16" s="65">
        <f t="shared" si="1"/>
        <v>3871346607</v>
      </c>
      <c r="IS16" s="65">
        <f t="shared" si="1"/>
        <v>1262077489</v>
      </c>
      <c r="IT16" s="65">
        <f t="shared" si="1"/>
        <v>1258905386</v>
      </c>
      <c r="IU16" s="65">
        <f t="shared" si="1"/>
        <v>52423</v>
      </c>
      <c r="IV16" s="65">
        <f t="shared" si="1"/>
        <v>744970</v>
      </c>
    </row>
    <row r="17" spans="1:256" s="7" customFormat="1" ht="15" customHeight="1">
      <c r="A17" s="25">
        <v>12</v>
      </c>
      <c r="B17" s="26" t="s">
        <v>65</v>
      </c>
      <c r="C17" s="27">
        <v>0</v>
      </c>
      <c r="D17" s="27">
        <v>17949</v>
      </c>
      <c r="E17" s="27">
        <v>13637</v>
      </c>
      <c r="F17" s="27">
        <v>762</v>
      </c>
      <c r="G17" s="27">
        <v>580</v>
      </c>
      <c r="H17" s="27">
        <v>762</v>
      </c>
      <c r="I17" s="27">
        <v>580</v>
      </c>
      <c r="J17" s="27">
        <v>0</v>
      </c>
      <c r="K17" s="27">
        <v>25</v>
      </c>
      <c r="L17" s="27">
        <v>17</v>
      </c>
      <c r="M17" s="16"/>
      <c r="N17" s="25">
        <v>12</v>
      </c>
      <c r="O17" s="26" t="str">
        <f t="shared" si="2"/>
        <v>国 頭 村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30"/>
      <c r="AA17" s="18">
        <v>12</v>
      </c>
      <c r="AB17" s="19" t="str">
        <f t="shared" si="3"/>
        <v>国 頭 村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49"/>
      <c r="AN17" s="18">
        <v>12</v>
      </c>
      <c r="AO17" s="19" t="str">
        <f t="shared" si="4"/>
        <v>国 頭 村</v>
      </c>
      <c r="AP17" s="20">
        <v>43348</v>
      </c>
      <c r="AQ17" s="20">
        <v>8791326</v>
      </c>
      <c r="AR17" s="20">
        <v>5946759</v>
      </c>
      <c r="AS17" s="20">
        <v>287336</v>
      </c>
      <c r="AT17" s="20">
        <v>194125</v>
      </c>
      <c r="AU17" s="20">
        <v>282630</v>
      </c>
      <c r="AV17" s="20">
        <v>189509</v>
      </c>
      <c r="AW17" s="20">
        <v>134</v>
      </c>
      <c r="AX17" s="20">
        <v>11564</v>
      </c>
      <c r="AY17" s="20">
        <v>4655</v>
      </c>
      <c r="AZ17" s="30"/>
      <c r="BA17" s="18">
        <v>12</v>
      </c>
      <c r="BB17" s="19" t="str">
        <f t="shared" si="5"/>
        <v>国 頭 村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30"/>
      <c r="BN17" s="18">
        <v>12</v>
      </c>
      <c r="BO17" s="19" t="str">
        <f t="shared" si="6"/>
        <v>国 頭 村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30"/>
      <c r="CA17" s="18">
        <v>12</v>
      </c>
      <c r="CB17" s="19" t="str">
        <f t="shared" si="7"/>
        <v>国 頭 村</v>
      </c>
      <c r="CC17" s="20">
        <v>0</v>
      </c>
      <c r="CD17" s="20">
        <v>441271</v>
      </c>
      <c r="CE17" s="20">
        <v>300779</v>
      </c>
      <c r="CF17" s="20">
        <v>2457080</v>
      </c>
      <c r="CG17" s="20">
        <v>2088444</v>
      </c>
      <c r="CH17" s="20">
        <v>408361</v>
      </c>
      <c r="CI17" s="20">
        <v>347025</v>
      </c>
      <c r="CJ17" s="20">
        <v>0</v>
      </c>
      <c r="CK17" s="20">
        <v>2415</v>
      </c>
      <c r="CL17" s="20">
        <v>1549</v>
      </c>
      <c r="CM17" s="30"/>
      <c r="CN17" s="18">
        <v>12</v>
      </c>
      <c r="CO17" s="19" t="str">
        <f t="shared" si="8"/>
        <v>国 頭 村</v>
      </c>
      <c r="CP17" s="20">
        <v>0</v>
      </c>
      <c r="CQ17" s="20">
        <v>330544</v>
      </c>
      <c r="CR17" s="20">
        <v>287576</v>
      </c>
      <c r="CS17" s="20">
        <v>1903859</v>
      </c>
      <c r="CT17" s="20">
        <v>1821627</v>
      </c>
      <c r="CU17" s="20">
        <v>632493</v>
      </c>
      <c r="CV17" s="20">
        <v>605165</v>
      </c>
      <c r="CW17" s="20">
        <v>0</v>
      </c>
      <c r="CX17" s="20">
        <v>1851</v>
      </c>
      <c r="CY17" s="20">
        <v>1392</v>
      </c>
      <c r="CZ17" s="49"/>
      <c r="DA17" s="18">
        <v>12</v>
      </c>
      <c r="DB17" s="19" t="str">
        <f t="shared" si="9"/>
        <v>国 頭 村</v>
      </c>
      <c r="DC17" s="20">
        <v>0</v>
      </c>
      <c r="DD17" s="20">
        <v>165423</v>
      </c>
      <c r="DE17" s="20">
        <v>157673</v>
      </c>
      <c r="DF17" s="20">
        <v>928174</v>
      </c>
      <c r="DG17" s="20">
        <v>914627</v>
      </c>
      <c r="DH17" s="20">
        <v>585358</v>
      </c>
      <c r="DI17" s="20">
        <v>577064</v>
      </c>
      <c r="DJ17" s="20">
        <v>0</v>
      </c>
      <c r="DK17" s="20">
        <v>589</v>
      </c>
      <c r="DL17" s="20">
        <v>526</v>
      </c>
      <c r="DM17" s="16"/>
      <c r="DN17" s="18">
        <v>12</v>
      </c>
      <c r="DO17" s="19" t="str">
        <f t="shared" si="10"/>
        <v>国 頭 村</v>
      </c>
      <c r="DP17" s="20">
        <v>76582</v>
      </c>
      <c r="DQ17" s="20">
        <v>937238</v>
      </c>
      <c r="DR17" s="20">
        <v>746028</v>
      </c>
      <c r="DS17" s="20">
        <v>5289113</v>
      </c>
      <c r="DT17" s="20">
        <v>4824698</v>
      </c>
      <c r="DU17" s="20">
        <v>1626212</v>
      </c>
      <c r="DV17" s="20">
        <v>1529254</v>
      </c>
      <c r="DW17" s="20">
        <v>200</v>
      </c>
      <c r="DX17" s="20">
        <v>4855</v>
      </c>
      <c r="DY17" s="20">
        <v>3467</v>
      </c>
      <c r="DZ17" s="16"/>
      <c r="EA17" s="18">
        <v>12</v>
      </c>
      <c r="EB17" s="19" t="str">
        <f t="shared" si="11"/>
        <v>国 頭 村</v>
      </c>
      <c r="EC17" s="20">
        <v>0</v>
      </c>
      <c r="ED17" s="20">
        <v>0</v>
      </c>
      <c r="EE17" s="20">
        <v>0</v>
      </c>
      <c r="EF17" s="20">
        <v>0</v>
      </c>
      <c r="EG17" s="20">
        <v>0</v>
      </c>
      <c r="EH17" s="20">
        <v>0</v>
      </c>
      <c r="EI17" s="20">
        <v>0</v>
      </c>
      <c r="EJ17" s="20">
        <v>0</v>
      </c>
      <c r="EK17" s="20">
        <v>0</v>
      </c>
      <c r="EL17" s="20">
        <v>0</v>
      </c>
      <c r="EM17" s="16"/>
      <c r="EN17" s="18">
        <v>12</v>
      </c>
      <c r="EO17" s="19" t="str">
        <f t="shared" si="12"/>
        <v>国 頭 村</v>
      </c>
      <c r="EP17" s="20">
        <v>0</v>
      </c>
      <c r="EQ17" s="20">
        <v>0</v>
      </c>
      <c r="ER17" s="20">
        <v>0</v>
      </c>
      <c r="ES17" s="20">
        <v>0</v>
      </c>
      <c r="ET17" s="20">
        <v>0</v>
      </c>
      <c r="EU17" s="20">
        <v>0</v>
      </c>
      <c r="EV17" s="20">
        <v>0</v>
      </c>
      <c r="EW17" s="20">
        <v>0</v>
      </c>
      <c r="EX17" s="20">
        <v>0</v>
      </c>
      <c r="EY17" s="20">
        <v>0</v>
      </c>
      <c r="FA17" s="18">
        <v>12</v>
      </c>
      <c r="FB17" s="19" t="str">
        <f t="shared" si="13"/>
        <v>国 頭 村</v>
      </c>
      <c r="FC17" s="20">
        <v>12664</v>
      </c>
      <c r="FD17" s="20">
        <v>10953</v>
      </c>
      <c r="FE17" s="20">
        <v>6841</v>
      </c>
      <c r="FF17" s="20">
        <v>338</v>
      </c>
      <c r="FG17" s="20">
        <v>224</v>
      </c>
      <c r="FH17" s="20">
        <v>339</v>
      </c>
      <c r="FI17" s="20">
        <v>224</v>
      </c>
      <c r="FJ17" s="20">
        <v>43</v>
      </c>
      <c r="FK17" s="20">
        <v>55</v>
      </c>
      <c r="FL17" s="20">
        <v>34</v>
      </c>
      <c r="FN17" s="18">
        <v>12</v>
      </c>
      <c r="FO17" s="19" t="str">
        <f t="shared" si="14"/>
        <v>国 頭 村</v>
      </c>
      <c r="FP17" s="20">
        <v>134969416</v>
      </c>
      <c r="FQ17" s="20">
        <v>19163898</v>
      </c>
      <c r="FR17" s="20">
        <v>14783513</v>
      </c>
      <c r="FS17" s="20">
        <v>178087</v>
      </c>
      <c r="FT17" s="20">
        <v>138814</v>
      </c>
      <c r="FU17" s="20">
        <v>178063</v>
      </c>
      <c r="FV17" s="20">
        <v>138795</v>
      </c>
      <c r="FW17" s="20">
        <v>884</v>
      </c>
      <c r="FX17" s="20">
        <v>3790</v>
      </c>
      <c r="FY17" s="20">
        <v>1599</v>
      </c>
      <c r="GA17" s="18">
        <v>12</v>
      </c>
      <c r="GB17" s="19" t="str">
        <f t="shared" si="15"/>
        <v>国 頭 村</v>
      </c>
      <c r="GC17" s="20">
        <v>0</v>
      </c>
      <c r="GD17" s="20">
        <v>0</v>
      </c>
      <c r="GE17" s="20">
        <v>0</v>
      </c>
      <c r="GF17" s="20">
        <v>0</v>
      </c>
      <c r="GG17" s="20">
        <v>0</v>
      </c>
      <c r="GH17" s="20">
        <v>0</v>
      </c>
      <c r="GI17" s="20">
        <v>0</v>
      </c>
      <c r="GJ17" s="20">
        <v>0</v>
      </c>
      <c r="GK17" s="20">
        <v>0</v>
      </c>
      <c r="GL17" s="20">
        <v>0</v>
      </c>
      <c r="GN17" s="18">
        <v>12</v>
      </c>
      <c r="GO17" s="19" t="str">
        <f t="shared" si="16"/>
        <v>国 頭 村</v>
      </c>
      <c r="GP17" s="20">
        <v>16787</v>
      </c>
      <c r="GQ17" s="20">
        <v>2340647</v>
      </c>
      <c r="GR17" s="20">
        <v>2297491</v>
      </c>
      <c r="GS17" s="20">
        <v>15627</v>
      </c>
      <c r="GT17" s="20">
        <v>15348</v>
      </c>
      <c r="GU17" s="20">
        <v>15627</v>
      </c>
      <c r="GV17" s="20">
        <v>15348</v>
      </c>
      <c r="GW17" s="20">
        <v>22</v>
      </c>
      <c r="GX17" s="20">
        <v>122</v>
      </c>
      <c r="GY17" s="20">
        <v>117</v>
      </c>
      <c r="HA17" s="18">
        <v>12</v>
      </c>
      <c r="HB17" s="19" t="str">
        <f t="shared" si="17"/>
        <v>国 頭 村</v>
      </c>
      <c r="HC17" s="20">
        <v>6034665</v>
      </c>
      <c r="HD17" s="20">
        <v>14062544</v>
      </c>
      <c r="HE17" s="20">
        <v>9325192</v>
      </c>
      <c r="HF17" s="20">
        <v>121924</v>
      </c>
      <c r="HG17" s="20">
        <v>82802</v>
      </c>
      <c r="HH17" s="20">
        <v>121920</v>
      </c>
      <c r="HI17" s="20">
        <v>82802</v>
      </c>
      <c r="HJ17" s="20">
        <v>829</v>
      </c>
      <c r="HK17" s="20">
        <v>7739</v>
      </c>
      <c r="HL17" s="20">
        <v>2731</v>
      </c>
      <c r="HN17" s="18">
        <v>12</v>
      </c>
      <c r="HO17" s="19" t="str">
        <f t="shared" si="18"/>
        <v>国 頭 村</v>
      </c>
      <c r="HP17" s="20">
        <v>0</v>
      </c>
      <c r="HQ17" s="20">
        <v>0</v>
      </c>
      <c r="HR17" s="20">
        <v>0</v>
      </c>
      <c r="HS17" s="20">
        <v>0</v>
      </c>
      <c r="HT17" s="20">
        <v>0</v>
      </c>
      <c r="HU17" s="20">
        <v>0</v>
      </c>
      <c r="HV17" s="20">
        <v>0</v>
      </c>
      <c r="HW17" s="20">
        <v>0</v>
      </c>
      <c r="HX17" s="20">
        <v>0</v>
      </c>
      <c r="HY17" s="20">
        <v>0</v>
      </c>
      <c r="IA17" s="18">
        <v>12</v>
      </c>
      <c r="IB17" s="19" t="str">
        <f t="shared" si="19"/>
        <v>国 頭 村</v>
      </c>
      <c r="IC17" s="20">
        <v>0</v>
      </c>
      <c r="ID17" s="20">
        <v>0</v>
      </c>
      <c r="IE17" s="20">
        <v>0</v>
      </c>
      <c r="IF17" s="20">
        <v>0</v>
      </c>
      <c r="IG17" s="20">
        <v>0</v>
      </c>
      <c r="IH17" s="20">
        <v>0</v>
      </c>
      <c r="II17" s="20">
        <v>0</v>
      </c>
      <c r="IJ17" s="20">
        <v>0</v>
      </c>
      <c r="IK17" s="20">
        <v>0</v>
      </c>
      <c r="IL17" s="20">
        <v>0</v>
      </c>
      <c r="IN17" s="17">
        <f t="shared" si="20"/>
        <v>141153462</v>
      </c>
      <c r="IO17" s="17">
        <f t="shared" si="1"/>
        <v>45324555</v>
      </c>
      <c r="IP17" s="17">
        <f t="shared" si="1"/>
        <v>33119461</v>
      </c>
      <c r="IQ17" s="17">
        <f t="shared" si="1"/>
        <v>5893187</v>
      </c>
      <c r="IR17" s="17">
        <f t="shared" si="1"/>
        <v>5256591</v>
      </c>
      <c r="IS17" s="17">
        <f t="shared" si="1"/>
        <v>2225553</v>
      </c>
      <c r="IT17" s="17">
        <f t="shared" si="1"/>
        <v>1956512</v>
      </c>
      <c r="IU17" s="17">
        <f t="shared" si="1"/>
        <v>2112</v>
      </c>
      <c r="IV17" s="17">
        <f t="shared" si="1"/>
        <v>28150</v>
      </c>
    </row>
    <row r="18" spans="1:256" s="7" customFormat="1" ht="15" customHeight="1">
      <c r="A18" s="18">
        <v>13</v>
      </c>
      <c r="B18" s="19" t="s">
        <v>66</v>
      </c>
      <c r="C18" s="20">
        <v>16049</v>
      </c>
      <c r="D18" s="20">
        <v>666780</v>
      </c>
      <c r="E18" s="20">
        <v>398168</v>
      </c>
      <c r="F18" s="20">
        <v>33627</v>
      </c>
      <c r="G18" s="20">
        <v>20364</v>
      </c>
      <c r="H18" s="20">
        <v>33627</v>
      </c>
      <c r="I18" s="20">
        <v>20364</v>
      </c>
      <c r="J18" s="20">
        <v>113</v>
      </c>
      <c r="K18" s="20">
        <v>1747</v>
      </c>
      <c r="L18" s="20">
        <v>930</v>
      </c>
      <c r="M18" s="16"/>
      <c r="N18" s="18">
        <v>13</v>
      </c>
      <c r="O18" s="19" t="str">
        <f t="shared" si="2"/>
        <v>大宜味村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30"/>
      <c r="AA18" s="18">
        <v>13</v>
      </c>
      <c r="AB18" s="19" t="str">
        <f t="shared" si="3"/>
        <v>大宜味村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49"/>
      <c r="AN18" s="18">
        <v>13</v>
      </c>
      <c r="AO18" s="19" t="str">
        <f t="shared" si="4"/>
        <v>大宜味村</v>
      </c>
      <c r="AP18" s="20">
        <v>186045</v>
      </c>
      <c r="AQ18" s="20">
        <v>5378185</v>
      </c>
      <c r="AR18" s="20">
        <v>3750284</v>
      </c>
      <c r="AS18" s="20">
        <v>162406</v>
      </c>
      <c r="AT18" s="20">
        <v>114010</v>
      </c>
      <c r="AU18" s="20">
        <v>162379</v>
      </c>
      <c r="AV18" s="20">
        <v>113999</v>
      </c>
      <c r="AW18" s="20">
        <v>678</v>
      </c>
      <c r="AX18" s="20">
        <v>7853</v>
      </c>
      <c r="AY18" s="20">
        <v>4282</v>
      </c>
      <c r="AZ18" s="30"/>
      <c r="BA18" s="18">
        <v>13</v>
      </c>
      <c r="BB18" s="19" t="str">
        <f t="shared" si="5"/>
        <v>大宜味村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30"/>
      <c r="BN18" s="18">
        <v>13</v>
      </c>
      <c r="BO18" s="19" t="str">
        <f t="shared" si="6"/>
        <v>大宜味村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  <c r="BZ18" s="30"/>
      <c r="CA18" s="18">
        <v>13</v>
      </c>
      <c r="CB18" s="19" t="str">
        <f t="shared" si="7"/>
        <v>大宜味村</v>
      </c>
      <c r="CC18" s="20">
        <v>0</v>
      </c>
      <c r="CD18" s="20">
        <v>331454</v>
      </c>
      <c r="CE18" s="20">
        <v>233164</v>
      </c>
      <c r="CF18" s="20">
        <v>1477355</v>
      </c>
      <c r="CG18" s="20">
        <v>1059070</v>
      </c>
      <c r="CH18" s="20">
        <v>246079</v>
      </c>
      <c r="CI18" s="20">
        <v>176398</v>
      </c>
      <c r="CJ18" s="20">
        <v>0</v>
      </c>
      <c r="CK18" s="20">
        <v>1841</v>
      </c>
      <c r="CL18" s="20">
        <v>1244</v>
      </c>
      <c r="CM18" s="30"/>
      <c r="CN18" s="18">
        <v>13</v>
      </c>
      <c r="CO18" s="19" t="str">
        <f t="shared" si="8"/>
        <v>大宜味村</v>
      </c>
      <c r="CP18" s="20">
        <v>0</v>
      </c>
      <c r="CQ18" s="20">
        <v>214647</v>
      </c>
      <c r="CR18" s="20">
        <v>197396</v>
      </c>
      <c r="CS18" s="20">
        <v>833124</v>
      </c>
      <c r="CT18" s="20">
        <v>780108</v>
      </c>
      <c r="CU18" s="20">
        <v>277275</v>
      </c>
      <c r="CV18" s="20">
        <v>259619</v>
      </c>
      <c r="CW18" s="20">
        <v>0</v>
      </c>
      <c r="CX18" s="20">
        <v>1308</v>
      </c>
      <c r="CY18" s="20">
        <v>1050</v>
      </c>
      <c r="CZ18" s="49"/>
      <c r="DA18" s="18">
        <v>13</v>
      </c>
      <c r="DB18" s="19" t="str">
        <f t="shared" si="9"/>
        <v>大宜味村</v>
      </c>
      <c r="DC18" s="20">
        <v>0</v>
      </c>
      <c r="DD18" s="20">
        <v>60088</v>
      </c>
      <c r="DE18" s="20">
        <v>59577</v>
      </c>
      <c r="DF18" s="20">
        <v>226515</v>
      </c>
      <c r="DG18" s="20">
        <v>224902</v>
      </c>
      <c r="DH18" s="20">
        <v>145214</v>
      </c>
      <c r="DI18" s="20">
        <v>144185</v>
      </c>
      <c r="DJ18" s="20">
        <v>0</v>
      </c>
      <c r="DK18" s="20">
        <v>199</v>
      </c>
      <c r="DL18" s="20">
        <v>191</v>
      </c>
      <c r="DM18" s="16"/>
      <c r="DN18" s="18">
        <v>13</v>
      </c>
      <c r="DO18" s="19" t="str">
        <f t="shared" si="10"/>
        <v>大宜味村</v>
      </c>
      <c r="DP18" s="20">
        <v>253379</v>
      </c>
      <c r="DQ18" s="20">
        <v>606189</v>
      </c>
      <c r="DR18" s="20">
        <v>490137</v>
      </c>
      <c r="DS18" s="20">
        <v>2536994</v>
      </c>
      <c r="DT18" s="20">
        <v>2064080</v>
      </c>
      <c r="DU18" s="20">
        <v>668568</v>
      </c>
      <c r="DV18" s="20">
        <v>580202</v>
      </c>
      <c r="DW18" s="20">
        <v>63</v>
      </c>
      <c r="DX18" s="20">
        <v>3348</v>
      </c>
      <c r="DY18" s="20">
        <v>2485</v>
      </c>
      <c r="DZ18" s="16"/>
      <c r="EA18" s="18">
        <v>13</v>
      </c>
      <c r="EB18" s="19" t="str">
        <f t="shared" si="11"/>
        <v>大宜味村</v>
      </c>
      <c r="EC18" s="20">
        <v>0</v>
      </c>
      <c r="ED18" s="20">
        <v>0</v>
      </c>
      <c r="EE18" s="20">
        <v>0</v>
      </c>
      <c r="EF18" s="20">
        <v>0</v>
      </c>
      <c r="EG18" s="20">
        <v>0</v>
      </c>
      <c r="EH18" s="20">
        <v>0</v>
      </c>
      <c r="EI18" s="20">
        <v>0</v>
      </c>
      <c r="EJ18" s="20">
        <v>0</v>
      </c>
      <c r="EK18" s="20">
        <v>0</v>
      </c>
      <c r="EL18" s="20">
        <v>0</v>
      </c>
      <c r="EM18" s="16"/>
      <c r="EN18" s="18">
        <v>13</v>
      </c>
      <c r="EO18" s="19" t="str">
        <f t="shared" si="12"/>
        <v>大宜味村</v>
      </c>
      <c r="EP18" s="20">
        <v>0</v>
      </c>
      <c r="EQ18" s="20">
        <v>0</v>
      </c>
      <c r="ER18" s="20">
        <v>0</v>
      </c>
      <c r="ES18" s="20">
        <v>0</v>
      </c>
      <c r="ET18" s="20">
        <v>0</v>
      </c>
      <c r="EU18" s="20">
        <v>0</v>
      </c>
      <c r="EV18" s="20">
        <v>0</v>
      </c>
      <c r="EW18" s="20">
        <v>0</v>
      </c>
      <c r="EX18" s="20">
        <v>0</v>
      </c>
      <c r="EY18" s="20">
        <v>0</v>
      </c>
      <c r="FA18" s="18">
        <v>13</v>
      </c>
      <c r="FB18" s="19" t="str">
        <f t="shared" si="13"/>
        <v>大宜味村</v>
      </c>
      <c r="FC18" s="20">
        <v>8302</v>
      </c>
      <c r="FD18" s="20">
        <v>13279</v>
      </c>
      <c r="FE18" s="20">
        <v>3097</v>
      </c>
      <c r="FF18" s="20">
        <v>195</v>
      </c>
      <c r="FG18" s="20">
        <v>49</v>
      </c>
      <c r="FH18" s="20">
        <v>195</v>
      </c>
      <c r="FI18" s="20">
        <v>49</v>
      </c>
      <c r="FJ18" s="20">
        <v>1</v>
      </c>
      <c r="FK18" s="20">
        <v>23</v>
      </c>
      <c r="FL18" s="20">
        <v>7</v>
      </c>
      <c r="FN18" s="18">
        <v>13</v>
      </c>
      <c r="FO18" s="19" t="str">
        <f t="shared" si="14"/>
        <v>大宜味村</v>
      </c>
      <c r="FP18" s="20">
        <v>10918296</v>
      </c>
      <c r="FQ18" s="20">
        <v>15192199</v>
      </c>
      <c r="FR18" s="20">
        <v>12361751</v>
      </c>
      <c r="FS18" s="20">
        <v>205384</v>
      </c>
      <c r="FT18" s="20">
        <v>168552</v>
      </c>
      <c r="FU18" s="20">
        <v>205384</v>
      </c>
      <c r="FV18" s="20">
        <v>168552</v>
      </c>
      <c r="FW18" s="20">
        <v>876</v>
      </c>
      <c r="FX18" s="20">
        <v>3761</v>
      </c>
      <c r="FY18" s="20">
        <v>2429</v>
      </c>
      <c r="GA18" s="18">
        <v>13</v>
      </c>
      <c r="GB18" s="19" t="str">
        <f t="shared" si="15"/>
        <v>大宜味村</v>
      </c>
      <c r="GC18" s="20">
        <v>0</v>
      </c>
      <c r="GD18" s="20">
        <v>0</v>
      </c>
      <c r="GE18" s="20">
        <v>0</v>
      </c>
      <c r="GF18" s="20">
        <v>0</v>
      </c>
      <c r="GG18" s="20">
        <v>0</v>
      </c>
      <c r="GH18" s="20">
        <v>0</v>
      </c>
      <c r="GI18" s="20">
        <v>0</v>
      </c>
      <c r="GJ18" s="20">
        <v>0</v>
      </c>
      <c r="GK18" s="20">
        <v>0</v>
      </c>
      <c r="GL18" s="20">
        <v>0</v>
      </c>
      <c r="GN18" s="18">
        <v>13</v>
      </c>
      <c r="GO18" s="19" t="str">
        <f t="shared" si="16"/>
        <v>大宜味村</v>
      </c>
      <c r="GP18" s="20">
        <v>20</v>
      </c>
      <c r="GQ18" s="20">
        <v>277818</v>
      </c>
      <c r="GR18" s="20">
        <v>275122</v>
      </c>
      <c r="GS18" s="20">
        <v>6903</v>
      </c>
      <c r="GT18" s="20">
        <v>6832</v>
      </c>
      <c r="GU18" s="20">
        <v>6903</v>
      </c>
      <c r="GV18" s="20">
        <v>6832</v>
      </c>
      <c r="GW18" s="20">
        <v>2</v>
      </c>
      <c r="GX18" s="20">
        <v>25</v>
      </c>
      <c r="GY18" s="20">
        <v>24</v>
      </c>
      <c r="HA18" s="18">
        <v>13</v>
      </c>
      <c r="HB18" s="19" t="str">
        <f t="shared" si="17"/>
        <v>大宜味村</v>
      </c>
      <c r="HC18" s="20">
        <v>472932</v>
      </c>
      <c r="HD18" s="20">
        <v>8518664</v>
      </c>
      <c r="HE18" s="20">
        <v>5372077</v>
      </c>
      <c r="HF18" s="20">
        <v>107273</v>
      </c>
      <c r="HG18" s="20">
        <v>67957</v>
      </c>
      <c r="HH18" s="20">
        <v>107273</v>
      </c>
      <c r="HI18" s="20">
        <v>67956</v>
      </c>
      <c r="HJ18" s="20">
        <v>607</v>
      </c>
      <c r="HK18" s="20">
        <v>7480</v>
      </c>
      <c r="HL18" s="20">
        <v>3975</v>
      </c>
      <c r="HN18" s="18">
        <v>13</v>
      </c>
      <c r="HO18" s="19" t="str">
        <f t="shared" si="18"/>
        <v>大宜味村</v>
      </c>
      <c r="HP18" s="20">
        <v>0</v>
      </c>
      <c r="HQ18" s="20">
        <v>0</v>
      </c>
      <c r="HR18" s="20">
        <v>0</v>
      </c>
      <c r="HS18" s="20">
        <v>0</v>
      </c>
      <c r="HT18" s="20">
        <v>0</v>
      </c>
      <c r="HU18" s="20">
        <v>0</v>
      </c>
      <c r="HV18" s="20">
        <v>0</v>
      </c>
      <c r="HW18" s="20">
        <v>0</v>
      </c>
      <c r="HX18" s="20">
        <v>0</v>
      </c>
      <c r="HY18" s="20">
        <v>0</v>
      </c>
      <c r="IA18" s="18">
        <v>13</v>
      </c>
      <c r="IB18" s="19" t="str">
        <f t="shared" si="19"/>
        <v>大宜味村</v>
      </c>
      <c r="IC18" s="20">
        <v>0</v>
      </c>
      <c r="ID18" s="20">
        <v>0</v>
      </c>
      <c r="IE18" s="20">
        <v>0</v>
      </c>
      <c r="IF18" s="20">
        <v>0</v>
      </c>
      <c r="IG18" s="20">
        <v>0</v>
      </c>
      <c r="IH18" s="20">
        <v>0</v>
      </c>
      <c r="II18" s="20">
        <v>0</v>
      </c>
      <c r="IJ18" s="20">
        <v>0</v>
      </c>
      <c r="IK18" s="20">
        <v>0</v>
      </c>
      <c r="IL18" s="20">
        <v>0</v>
      </c>
      <c r="IN18" s="17">
        <f t="shared" si="20"/>
        <v>11855023</v>
      </c>
      <c r="IO18" s="17">
        <f t="shared" si="1"/>
        <v>30653114</v>
      </c>
      <c r="IP18" s="17">
        <f t="shared" si="1"/>
        <v>22650636</v>
      </c>
      <c r="IQ18" s="17">
        <f t="shared" si="1"/>
        <v>3052782</v>
      </c>
      <c r="IR18" s="17">
        <f t="shared" si="1"/>
        <v>2441844</v>
      </c>
      <c r="IS18" s="17">
        <f t="shared" si="1"/>
        <v>1184329</v>
      </c>
      <c r="IT18" s="17">
        <f t="shared" si="1"/>
        <v>957954</v>
      </c>
      <c r="IU18" s="17">
        <f t="shared" si="1"/>
        <v>2340</v>
      </c>
      <c r="IV18" s="17">
        <f t="shared" si="1"/>
        <v>24237</v>
      </c>
    </row>
    <row r="19" spans="1:256" s="7" customFormat="1" ht="15" customHeight="1">
      <c r="A19" s="18">
        <v>14</v>
      </c>
      <c r="B19" s="19" t="s">
        <v>67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16"/>
      <c r="N19" s="18">
        <v>14</v>
      </c>
      <c r="O19" s="19" t="str">
        <f t="shared" si="2"/>
        <v>東    村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30"/>
      <c r="AA19" s="18">
        <v>14</v>
      </c>
      <c r="AB19" s="19" t="str">
        <f t="shared" si="3"/>
        <v>東    村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49"/>
      <c r="AN19" s="18">
        <v>14</v>
      </c>
      <c r="AO19" s="19" t="str">
        <f t="shared" si="4"/>
        <v>東    村</v>
      </c>
      <c r="AP19" s="20">
        <v>595903</v>
      </c>
      <c r="AQ19" s="20">
        <v>8028371</v>
      </c>
      <c r="AR19" s="20">
        <v>6838637</v>
      </c>
      <c r="AS19" s="20">
        <v>265191</v>
      </c>
      <c r="AT19" s="20">
        <v>226353</v>
      </c>
      <c r="AU19" s="20">
        <v>265191</v>
      </c>
      <c r="AV19" s="20">
        <v>226353</v>
      </c>
      <c r="AW19" s="20">
        <v>199</v>
      </c>
      <c r="AX19" s="20">
        <v>3148</v>
      </c>
      <c r="AY19" s="20">
        <v>2160</v>
      </c>
      <c r="AZ19" s="30"/>
      <c r="BA19" s="18">
        <v>14</v>
      </c>
      <c r="BB19" s="19" t="str">
        <f t="shared" si="5"/>
        <v>東    村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30"/>
      <c r="BN19" s="18">
        <v>14</v>
      </c>
      <c r="BO19" s="19" t="str">
        <f t="shared" si="6"/>
        <v>東    村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0</v>
      </c>
      <c r="BX19" s="20">
        <v>0</v>
      </c>
      <c r="BY19" s="20">
        <v>0</v>
      </c>
      <c r="BZ19" s="30"/>
      <c r="CA19" s="18">
        <v>14</v>
      </c>
      <c r="CB19" s="19" t="str">
        <f t="shared" si="7"/>
        <v>東    村</v>
      </c>
      <c r="CC19" s="20">
        <v>0</v>
      </c>
      <c r="CD19" s="20">
        <v>161129</v>
      </c>
      <c r="CE19" s="20">
        <v>111462</v>
      </c>
      <c r="CF19" s="20">
        <v>389698</v>
      </c>
      <c r="CG19" s="20">
        <v>271876</v>
      </c>
      <c r="CH19" s="20">
        <v>64913</v>
      </c>
      <c r="CI19" s="20">
        <v>45288</v>
      </c>
      <c r="CJ19" s="20">
        <v>0</v>
      </c>
      <c r="CK19" s="20">
        <v>955</v>
      </c>
      <c r="CL19" s="20">
        <v>652</v>
      </c>
      <c r="CM19" s="30"/>
      <c r="CN19" s="18">
        <v>14</v>
      </c>
      <c r="CO19" s="19" t="str">
        <f t="shared" si="8"/>
        <v>東    村</v>
      </c>
      <c r="CP19" s="20">
        <v>0</v>
      </c>
      <c r="CQ19" s="20">
        <v>160624</v>
      </c>
      <c r="CR19" s="20">
        <v>139588</v>
      </c>
      <c r="CS19" s="20">
        <v>362496</v>
      </c>
      <c r="CT19" s="20">
        <v>320287</v>
      </c>
      <c r="CU19" s="20">
        <v>120727</v>
      </c>
      <c r="CV19" s="20">
        <v>106662</v>
      </c>
      <c r="CW19" s="20">
        <v>0</v>
      </c>
      <c r="CX19" s="20">
        <v>684</v>
      </c>
      <c r="CY19" s="20">
        <v>506</v>
      </c>
      <c r="CZ19" s="49"/>
      <c r="DA19" s="18">
        <v>14</v>
      </c>
      <c r="DB19" s="19" t="str">
        <f t="shared" si="9"/>
        <v>東    村</v>
      </c>
      <c r="DC19" s="20">
        <v>0</v>
      </c>
      <c r="DD19" s="20">
        <v>41273</v>
      </c>
      <c r="DE19" s="20">
        <v>40755</v>
      </c>
      <c r="DF19" s="20">
        <v>100298</v>
      </c>
      <c r="DG19" s="20">
        <v>99320</v>
      </c>
      <c r="DH19" s="20">
        <v>63248</v>
      </c>
      <c r="DI19" s="20">
        <v>62593</v>
      </c>
      <c r="DJ19" s="20">
        <v>0</v>
      </c>
      <c r="DK19" s="20">
        <v>78</v>
      </c>
      <c r="DL19" s="20">
        <v>72</v>
      </c>
      <c r="DM19" s="16"/>
      <c r="DN19" s="18">
        <v>14</v>
      </c>
      <c r="DO19" s="19" t="str">
        <f t="shared" si="10"/>
        <v>東    村</v>
      </c>
      <c r="DP19" s="20">
        <v>119652</v>
      </c>
      <c r="DQ19" s="20">
        <v>363026</v>
      </c>
      <c r="DR19" s="20">
        <v>291805</v>
      </c>
      <c r="DS19" s="20">
        <v>852492</v>
      </c>
      <c r="DT19" s="20">
        <v>691483</v>
      </c>
      <c r="DU19" s="20">
        <v>248888</v>
      </c>
      <c r="DV19" s="20">
        <v>214543</v>
      </c>
      <c r="DW19" s="20">
        <v>110</v>
      </c>
      <c r="DX19" s="20">
        <v>1717</v>
      </c>
      <c r="DY19" s="20">
        <v>1230</v>
      </c>
      <c r="DZ19" s="16"/>
      <c r="EA19" s="18">
        <v>14</v>
      </c>
      <c r="EB19" s="19" t="str">
        <f t="shared" si="11"/>
        <v>東    村</v>
      </c>
      <c r="EC19" s="20">
        <v>0</v>
      </c>
      <c r="ED19" s="20">
        <v>0</v>
      </c>
      <c r="EE19" s="20">
        <v>0</v>
      </c>
      <c r="EF19" s="20">
        <v>0</v>
      </c>
      <c r="EG19" s="20">
        <v>0</v>
      </c>
      <c r="EH19" s="20">
        <v>0</v>
      </c>
      <c r="EI19" s="20">
        <v>0</v>
      </c>
      <c r="EJ19" s="20">
        <v>0</v>
      </c>
      <c r="EK19" s="20">
        <v>0</v>
      </c>
      <c r="EL19" s="20">
        <v>0</v>
      </c>
      <c r="EM19" s="16"/>
      <c r="EN19" s="18">
        <v>14</v>
      </c>
      <c r="EO19" s="19" t="str">
        <f t="shared" si="12"/>
        <v>東    村</v>
      </c>
      <c r="EP19" s="20">
        <v>0</v>
      </c>
      <c r="EQ19" s="20">
        <v>0</v>
      </c>
      <c r="ER19" s="20">
        <v>0</v>
      </c>
      <c r="ES19" s="20">
        <v>0</v>
      </c>
      <c r="ET19" s="20">
        <v>0</v>
      </c>
      <c r="EU19" s="20">
        <v>0</v>
      </c>
      <c r="EV19" s="20">
        <v>0</v>
      </c>
      <c r="EW19" s="20">
        <v>0</v>
      </c>
      <c r="EX19" s="20">
        <v>0</v>
      </c>
      <c r="EY19" s="20">
        <v>0</v>
      </c>
      <c r="FA19" s="18">
        <v>14</v>
      </c>
      <c r="FB19" s="19" t="str">
        <f t="shared" si="13"/>
        <v>東    村</v>
      </c>
      <c r="FC19" s="20">
        <v>413</v>
      </c>
      <c r="FD19" s="20">
        <v>2238</v>
      </c>
      <c r="FE19" s="20">
        <v>28</v>
      </c>
      <c r="FF19" s="20">
        <v>16</v>
      </c>
      <c r="FG19" s="20">
        <v>0</v>
      </c>
      <c r="FH19" s="20">
        <v>16</v>
      </c>
      <c r="FI19" s="20">
        <v>0</v>
      </c>
      <c r="FJ19" s="20">
        <v>3</v>
      </c>
      <c r="FK19" s="20">
        <v>7</v>
      </c>
      <c r="FL19" s="20">
        <v>1</v>
      </c>
      <c r="FN19" s="18">
        <v>14</v>
      </c>
      <c r="FO19" s="19" t="str">
        <f t="shared" si="14"/>
        <v>東    村</v>
      </c>
      <c r="FP19" s="20">
        <v>6555552</v>
      </c>
      <c r="FQ19" s="20">
        <v>3111502</v>
      </c>
      <c r="FR19" s="20">
        <v>2539230</v>
      </c>
      <c r="FS19" s="20">
        <v>30301</v>
      </c>
      <c r="FT19" s="20">
        <v>25120</v>
      </c>
      <c r="FU19" s="20">
        <v>30301</v>
      </c>
      <c r="FV19" s="20">
        <v>25120</v>
      </c>
      <c r="FW19" s="20">
        <v>144</v>
      </c>
      <c r="FX19" s="20">
        <v>257</v>
      </c>
      <c r="FY19" s="20">
        <v>109</v>
      </c>
      <c r="GA19" s="18">
        <v>14</v>
      </c>
      <c r="GB19" s="19" t="str">
        <f t="shared" si="15"/>
        <v>東    村</v>
      </c>
      <c r="GC19" s="20">
        <v>0</v>
      </c>
      <c r="GD19" s="20">
        <v>0</v>
      </c>
      <c r="GE19" s="20">
        <v>0</v>
      </c>
      <c r="GF19" s="20">
        <v>0</v>
      </c>
      <c r="GG19" s="20">
        <v>0</v>
      </c>
      <c r="GH19" s="20">
        <v>0</v>
      </c>
      <c r="GI19" s="20">
        <v>0</v>
      </c>
      <c r="GJ19" s="20">
        <v>0</v>
      </c>
      <c r="GK19" s="20">
        <v>0</v>
      </c>
      <c r="GL19" s="20">
        <v>0</v>
      </c>
      <c r="GN19" s="18">
        <v>14</v>
      </c>
      <c r="GO19" s="19" t="str">
        <f t="shared" si="16"/>
        <v>東    村</v>
      </c>
      <c r="GP19" s="20">
        <v>0</v>
      </c>
      <c r="GQ19" s="20">
        <v>0</v>
      </c>
      <c r="GR19" s="20">
        <v>0</v>
      </c>
      <c r="GS19" s="20">
        <v>0</v>
      </c>
      <c r="GT19" s="20">
        <v>0</v>
      </c>
      <c r="GU19" s="20">
        <v>0</v>
      </c>
      <c r="GV19" s="20">
        <v>0</v>
      </c>
      <c r="GW19" s="20">
        <v>0</v>
      </c>
      <c r="GX19" s="20">
        <v>0</v>
      </c>
      <c r="GY19" s="20">
        <v>0</v>
      </c>
      <c r="HA19" s="18">
        <v>14</v>
      </c>
      <c r="HB19" s="19" t="str">
        <f t="shared" si="17"/>
        <v>東    村</v>
      </c>
      <c r="HC19" s="20">
        <v>7040606</v>
      </c>
      <c r="HD19" s="20">
        <v>7937056</v>
      </c>
      <c r="HE19" s="20">
        <v>5540579</v>
      </c>
      <c r="HF19" s="20">
        <v>68656</v>
      </c>
      <c r="HG19" s="20">
        <v>47782</v>
      </c>
      <c r="HH19" s="20">
        <v>68656</v>
      </c>
      <c r="HI19" s="20">
        <v>47782</v>
      </c>
      <c r="HJ19" s="20">
        <v>436</v>
      </c>
      <c r="HK19" s="20">
        <v>2756</v>
      </c>
      <c r="HL19" s="20">
        <v>1336</v>
      </c>
      <c r="HN19" s="18">
        <v>14</v>
      </c>
      <c r="HO19" s="19" t="str">
        <f t="shared" si="18"/>
        <v>東    村</v>
      </c>
      <c r="HP19" s="20">
        <v>0</v>
      </c>
      <c r="HQ19" s="20">
        <v>0</v>
      </c>
      <c r="HR19" s="20">
        <v>0</v>
      </c>
      <c r="HS19" s="20">
        <v>0</v>
      </c>
      <c r="HT19" s="20">
        <v>0</v>
      </c>
      <c r="HU19" s="20">
        <v>0</v>
      </c>
      <c r="HV19" s="20">
        <v>0</v>
      </c>
      <c r="HW19" s="20">
        <v>0</v>
      </c>
      <c r="HX19" s="20">
        <v>0</v>
      </c>
      <c r="HY19" s="20">
        <v>0</v>
      </c>
      <c r="IA19" s="18">
        <v>14</v>
      </c>
      <c r="IB19" s="19" t="str">
        <f t="shared" si="19"/>
        <v>東    村</v>
      </c>
      <c r="IC19" s="20">
        <v>0</v>
      </c>
      <c r="ID19" s="20">
        <v>0</v>
      </c>
      <c r="IE19" s="20">
        <v>0</v>
      </c>
      <c r="IF19" s="20">
        <v>0</v>
      </c>
      <c r="IG19" s="20">
        <v>0</v>
      </c>
      <c r="IH19" s="20">
        <v>0</v>
      </c>
      <c r="II19" s="20">
        <v>0</v>
      </c>
      <c r="IJ19" s="20">
        <v>0</v>
      </c>
      <c r="IK19" s="20">
        <v>0</v>
      </c>
      <c r="IL19" s="20">
        <v>0</v>
      </c>
      <c r="IN19" s="17">
        <f t="shared" si="20"/>
        <v>14312126</v>
      </c>
      <c r="IO19" s="17">
        <f t="shared" si="1"/>
        <v>19442193</v>
      </c>
      <c r="IP19" s="17">
        <f t="shared" si="1"/>
        <v>15210279</v>
      </c>
      <c r="IQ19" s="17">
        <f t="shared" si="1"/>
        <v>1216656</v>
      </c>
      <c r="IR19" s="17">
        <f t="shared" si="1"/>
        <v>990738</v>
      </c>
      <c r="IS19" s="17">
        <f t="shared" si="1"/>
        <v>613052</v>
      </c>
      <c r="IT19" s="17">
        <f t="shared" si="1"/>
        <v>513798</v>
      </c>
      <c r="IU19" s="17">
        <f t="shared" si="1"/>
        <v>892</v>
      </c>
      <c r="IV19" s="17">
        <f t="shared" si="1"/>
        <v>7885</v>
      </c>
    </row>
    <row r="20" spans="1:256" s="7" customFormat="1" ht="15" customHeight="1">
      <c r="A20" s="18">
        <v>15</v>
      </c>
      <c r="B20" s="19" t="s">
        <v>68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16"/>
      <c r="N20" s="18">
        <v>15</v>
      </c>
      <c r="O20" s="19" t="str">
        <f t="shared" si="2"/>
        <v>今帰仁村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30"/>
      <c r="AA20" s="18">
        <v>15</v>
      </c>
      <c r="AB20" s="19" t="str">
        <f t="shared" si="3"/>
        <v>今帰仁村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49"/>
      <c r="AN20" s="18">
        <v>15</v>
      </c>
      <c r="AO20" s="19" t="str">
        <f t="shared" si="4"/>
        <v>今帰仁村</v>
      </c>
      <c r="AP20" s="20">
        <v>348757</v>
      </c>
      <c r="AQ20" s="20">
        <v>11462361</v>
      </c>
      <c r="AR20" s="20">
        <v>9004717</v>
      </c>
      <c r="AS20" s="20">
        <v>558419</v>
      </c>
      <c r="AT20" s="20">
        <v>440914</v>
      </c>
      <c r="AU20" s="20">
        <v>558419</v>
      </c>
      <c r="AV20" s="20">
        <v>440914</v>
      </c>
      <c r="AW20" s="20">
        <v>159</v>
      </c>
      <c r="AX20" s="20">
        <v>13596</v>
      </c>
      <c r="AY20" s="20">
        <v>9895</v>
      </c>
      <c r="AZ20" s="30"/>
      <c r="BA20" s="18">
        <v>15</v>
      </c>
      <c r="BB20" s="19" t="str">
        <f t="shared" si="5"/>
        <v>今帰仁村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30"/>
      <c r="BN20" s="18">
        <v>15</v>
      </c>
      <c r="BO20" s="19" t="str">
        <f t="shared" si="6"/>
        <v>今帰仁村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30"/>
      <c r="CA20" s="18">
        <v>15</v>
      </c>
      <c r="CB20" s="19" t="str">
        <f t="shared" si="7"/>
        <v>今帰仁村</v>
      </c>
      <c r="CC20" s="20">
        <v>0</v>
      </c>
      <c r="CD20" s="20">
        <v>822603</v>
      </c>
      <c r="CE20" s="20">
        <v>748705</v>
      </c>
      <c r="CF20" s="20">
        <v>4554534</v>
      </c>
      <c r="CG20" s="20">
        <v>4168994</v>
      </c>
      <c r="CH20" s="20">
        <v>750426</v>
      </c>
      <c r="CI20" s="20">
        <v>688020</v>
      </c>
      <c r="CJ20" s="20">
        <v>0</v>
      </c>
      <c r="CK20" s="20">
        <v>4163</v>
      </c>
      <c r="CL20" s="20">
        <v>3678</v>
      </c>
      <c r="CM20" s="30"/>
      <c r="CN20" s="18">
        <v>15</v>
      </c>
      <c r="CO20" s="19" t="str">
        <f t="shared" si="8"/>
        <v>今帰仁村</v>
      </c>
      <c r="CP20" s="20">
        <v>0</v>
      </c>
      <c r="CQ20" s="20">
        <v>1064769</v>
      </c>
      <c r="CR20" s="20">
        <v>1051550</v>
      </c>
      <c r="CS20" s="20">
        <v>5485180</v>
      </c>
      <c r="CT20" s="20">
        <v>5430377</v>
      </c>
      <c r="CU20" s="20">
        <v>1811074</v>
      </c>
      <c r="CV20" s="20">
        <v>1793419</v>
      </c>
      <c r="CW20" s="20">
        <v>0</v>
      </c>
      <c r="CX20" s="20">
        <v>3874</v>
      </c>
      <c r="CY20" s="20">
        <v>3627</v>
      </c>
      <c r="CZ20" s="49"/>
      <c r="DA20" s="18">
        <v>15</v>
      </c>
      <c r="DB20" s="19" t="str">
        <f t="shared" si="9"/>
        <v>今帰仁村</v>
      </c>
      <c r="DC20" s="20">
        <v>0</v>
      </c>
      <c r="DD20" s="20">
        <v>593299</v>
      </c>
      <c r="DE20" s="20">
        <v>586835</v>
      </c>
      <c r="DF20" s="20">
        <v>2307463</v>
      </c>
      <c r="DG20" s="20">
        <v>2292195</v>
      </c>
      <c r="DH20" s="20">
        <v>1447463</v>
      </c>
      <c r="DI20" s="20">
        <v>1438092</v>
      </c>
      <c r="DJ20" s="20">
        <v>0</v>
      </c>
      <c r="DK20" s="20">
        <v>1316</v>
      </c>
      <c r="DL20" s="20">
        <v>1262</v>
      </c>
      <c r="DM20" s="16"/>
      <c r="DN20" s="18">
        <v>15</v>
      </c>
      <c r="DO20" s="19" t="str">
        <f t="shared" si="10"/>
        <v>今帰仁村</v>
      </c>
      <c r="DP20" s="20">
        <v>210800</v>
      </c>
      <c r="DQ20" s="20">
        <v>2480671</v>
      </c>
      <c r="DR20" s="20">
        <v>2387090</v>
      </c>
      <c r="DS20" s="20">
        <v>12347177</v>
      </c>
      <c r="DT20" s="20">
        <v>11891566</v>
      </c>
      <c r="DU20" s="20">
        <v>4008963</v>
      </c>
      <c r="DV20" s="20">
        <v>3919531</v>
      </c>
      <c r="DW20" s="20">
        <v>239</v>
      </c>
      <c r="DX20" s="20">
        <v>9353</v>
      </c>
      <c r="DY20" s="20">
        <v>8567</v>
      </c>
      <c r="DZ20" s="16"/>
      <c r="EA20" s="18">
        <v>15</v>
      </c>
      <c r="EB20" s="19" t="str">
        <f t="shared" si="11"/>
        <v>今帰仁村</v>
      </c>
      <c r="EC20" s="20">
        <v>0</v>
      </c>
      <c r="ED20" s="20">
        <v>0</v>
      </c>
      <c r="EE20" s="20">
        <v>0</v>
      </c>
      <c r="EF20" s="20">
        <v>0</v>
      </c>
      <c r="EG20" s="20">
        <v>0</v>
      </c>
      <c r="EH20" s="20">
        <v>0</v>
      </c>
      <c r="EI20" s="20">
        <v>0</v>
      </c>
      <c r="EJ20" s="20">
        <v>0</v>
      </c>
      <c r="EK20" s="20">
        <v>0</v>
      </c>
      <c r="EL20" s="20">
        <v>0</v>
      </c>
      <c r="EM20" s="16"/>
      <c r="EN20" s="18">
        <v>15</v>
      </c>
      <c r="EO20" s="19" t="str">
        <f t="shared" si="12"/>
        <v>今帰仁村</v>
      </c>
      <c r="EP20" s="20">
        <v>0</v>
      </c>
      <c r="EQ20" s="20">
        <v>0</v>
      </c>
      <c r="ER20" s="20">
        <v>0</v>
      </c>
      <c r="ES20" s="20">
        <v>0</v>
      </c>
      <c r="ET20" s="20">
        <v>0</v>
      </c>
      <c r="EU20" s="20">
        <v>0</v>
      </c>
      <c r="EV20" s="20">
        <v>0</v>
      </c>
      <c r="EW20" s="20">
        <v>0</v>
      </c>
      <c r="EX20" s="20">
        <v>0</v>
      </c>
      <c r="EY20" s="20">
        <v>0</v>
      </c>
      <c r="FA20" s="18">
        <v>15</v>
      </c>
      <c r="FB20" s="19" t="str">
        <f t="shared" si="13"/>
        <v>今帰仁村</v>
      </c>
      <c r="FC20" s="20">
        <v>15392</v>
      </c>
      <c r="FD20" s="20">
        <v>18029</v>
      </c>
      <c r="FE20" s="20">
        <v>16986</v>
      </c>
      <c r="FF20" s="20">
        <v>3138</v>
      </c>
      <c r="FG20" s="20">
        <v>3045</v>
      </c>
      <c r="FH20" s="20">
        <v>3138</v>
      </c>
      <c r="FI20" s="20">
        <v>3045</v>
      </c>
      <c r="FJ20" s="20">
        <v>102</v>
      </c>
      <c r="FK20" s="20">
        <v>6</v>
      </c>
      <c r="FL20" s="20">
        <v>4</v>
      </c>
      <c r="FN20" s="18">
        <v>15</v>
      </c>
      <c r="FO20" s="19" t="str">
        <f t="shared" si="14"/>
        <v>今帰仁村</v>
      </c>
      <c r="FP20" s="20">
        <v>0</v>
      </c>
      <c r="FQ20" s="20">
        <v>0</v>
      </c>
      <c r="FR20" s="20">
        <v>0</v>
      </c>
      <c r="FS20" s="20">
        <v>0</v>
      </c>
      <c r="FT20" s="20">
        <v>0</v>
      </c>
      <c r="FU20" s="20">
        <v>0</v>
      </c>
      <c r="FV20" s="20">
        <v>0</v>
      </c>
      <c r="FW20" s="20">
        <v>0</v>
      </c>
      <c r="FX20" s="20">
        <v>0</v>
      </c>
      <c r="FY20" s="20">
        <v>0</v>
      </c>
      <c r="GA20" s="18">
        <v>15</v>
      </c>
      <c r="GB20" s="19" t="str">
        <f t="shared" si="15"/>
        <v>今帰仁村</v>
      </c>
      <c r="GC20" s="20">
        <v>0</v>
      </c>
      <c r="GD20" s="20">
        <v>0</v>
      </c>
      <c r="GE20" s="20">
        <v>0</v>
      </c>
      <c r="GF20" s="20">
        <v>0</v>
      </c>
      <c r="GG20" s="20">
        <v>0</v>
      </c>
      <c r="GH20" s="20">
        <v>0</v>
      </c>
      <c r="GI20" s="20">
        <v>0</v>
      </c>
      <c r="GJ20" s="20">
        <v>0</v>
      </c>
      <c r="GK20" s="20">
        <v>0</v>
      </c>
      <c r="GL20" s="20">
        <v>0</v>
      </c>
      <c r="GN20" s="18">
        <v>15</v>
      </c>
      <c r="GO20" s="19" t="str">
        <f t="shared" si="16"/>
        <v>今帰仁村</v>
      </c>
      <c r="GP20" s="20">
        <v>0</v>
      </c>
      <c r="GQ20" s="20">
        <v>0</v>
      </c>
      <c r="GR20" s="20">
        <v>0</v>
      </c>
      <c r="GS20" s="20">
        <v>0</v>
      </c>
      <c r="GT20" s="20">
        <v>0</v>
      </c>
      <c r="GU20" s="20">
        <v>0</v>
      </c>
      <c r="GV20" s="20">
        <v>0</v>
      </c>
      <c r="GW20" s="20">
        <v>0</v>
      </c>
      <c r="GX20" s="20">
        <v>0</v>
      </c>
      <c r="GY20" s="20">
        <v>0</v>
      </c>
      <c r="HA20" s="18">
        <v>15</v>
      </c>
      <c r="HB20" s="19" t="str">
        <f t="shared" si="17"/>
        <v>今帰仁村</v>
      </c>
      <c r="HC20" s="20">
        <v>5992753</v>
      </c>
      <c r="HD20" s="20">
        <v>9941971</v>
      </c>
      <c r="HE20" s="20">
        <v>6132112</v>
      </c>
      <c r="HF20" s="20">
        <v>55849</v>
      </c>
      <c r="HG20" s="20">
        <v>34585</v>
      </c>
      <c r="HH20" s="20">
        <v>55849</v>
      </c>
      <c r="HI20" s="20">
        <v>34585</v>
      </c>
      <c r="HJ20" s="20">
        <v>975</v>
      </c>
      <c r="HK20" s="20">
        <v>9141</v>
      </c>
      <c r="HL20" s="20">
        <v>4649</v>
      </c>
      <c r="HN20" s="18">
        <v>15</v>
      </c>
      <c r="HO20" s="19" t="str">
        <f t="shared" si="18"/>
        <v>今帰仁村</v>
      </c>
      <c r="HP20" s="20">
        <v>0</v>
      </c>
      <c r="HQ20" s="20">
        <v>633233</v>
      </c>
      <c r="HR20" s="20">
        <v>633233</v>
      </c>
      <c r="HS20" s="20">
        <v>1230049</v>
      </c>
      <c r="HT20" s="20">
        <v>1230049</v>
      </c>
      <c r="HU20" s="20">
        <v>738029</v>
      </c>
      <c r="HV20" s="20">
        <v>738029</v>
      </c>
      <c r="HW20" s="20">
        <v>0</v>
      </c>
      <c r="HX20" s="20">
        <v>51</v>
      </c>
      <c r="HY20" s="20">
        <v>51</v>
      </c>
      <c r="IA20" s="18">
        <v>15</v>
      </c>
      <c r="IB20" s="19" t="str">
        <f t="shared" si="19"/>
        <v>今帰仁村</v>
      </c>
      <c r="IC20" s="20">
        <v>0</v>
      </c>
      <c r="ID20" s="20">
        <v>0</v>
      </c>
      <c r="IE20" s="20">
        <v>0</v>
      </c>
      <c r="IF20" s="20">
        <v>0</v>
      </c>
      <c r="IG20" s="20">
        <v>0</v>
      </c>
      <c r="IH20" s="20">
        <v>0</v>
      </c>
      <c r="II20" s="20">
        <v>0</v>
      </c>
      <c r="IJ20" s="20">
        <v>0</v>
      </c>
      <c r="IK20" s="20">
        <v>0</v>
      </c>
      <c r="IL20" s="20">
        <v>0</v>
      </c>
      <c r="IN20" s="17">
        <f t="shared" si="20"/>
        <v>6567702</v>
      </c>
      <c r="IO20" s="17">
        <f t="shared" si="1"/>
        <v>24536265</v>
      </c>
      <c r="IP20" s="17">
        <f t="shared" si="1"/>
        <v>18174138</v>
      </c>
      <c r="IQ20" s="17">
        <f t="shared" si="1"/>
        <v>14194632</v>
      </c>
      <c r="IR20" s="17">
        <f t="shared" si="1"/>
        <v>13600159</v>
      </c>
      <c r="IS20" s="17">
        <f t="shared" si="1"/>
        <v>5364398</v>
      </c>
      <c r="IT20" s="17">
        <f t="shared" si="1"/>
        <v>5136104</v>
      </c>
      <c r="IU20" s="17">
        <f t="shared" si="1"/>
        <v>1475</v>
      </c>
      <c r="IV20" s="17">
        <f t="shared" si="1"/>
        <v>32147</v>
      </c>
    </row>
    <row r="21" spans="1:256" s="7" customFormat="1" ht="15" customHeight="1">
      <c r="A21" s="18">
        <v>16</v>
      </c>
      <c r="B21" s="19" t="s">
        <v>69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16"/>
      <c r="N21" s="18">
        <v>16</v>
      </c>
      <c r="O21" s="19" t="str">
        <f t="shared" si="2"/>
        <v>本 部 町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30"/>
      <c r="AA21" s="18">
        <v>16</v>
      </c>
      <c r="AB21" s="19" t="str">
        <f t="shared" si="3"/>
        <v>本 部 町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49"/>
      <c r="AN21" s="18">
        <v>16</v>
      </c>
      <c r="AO21" s="19" t="str">
        <f t="shared" si="4"/>
        <v>本 部 町</v>
      </c>
      <c r="AP21" s="20">
        <v>668386</v>
      </c>
      <c r="AQ21" s="20">
        <v>11972041</v>
      </c>
      <c r="AR21" s="20">
        <v>8472605</v>
      </c>
      <c r="AS21" s="20">
        <v>479722</v>
      </c>
      <c r="AT21" s="20">
        <v>335905</v>
      </c>
      <c r="AU21" s="20">
        <v>479722</v>
      </c>
      <c r="AV21" s="20">
        <v>335905</v>
      </c>
      <c r="AW21" s="20">
        <v>2634</v>
      </c>
      <c r="AX21" s="20">
        <v>17858</v>
      </c>
      <c r="AY21" s="20">
        <v>11405</v>
      </c>
      <c r="AZ21" s="30"/>
      <c r="BA21" s="18">
        <v>16</v>
      </c>
      <c r="BB21" s="19" t="str">
        <f t="shared" si="5"/>
        <v>本 部 町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30"/>
      <c r="BN21" s="18">
        <v>16</v>
      </c>
      <c r="BO21" s="19" t="str">
        <f t="shared" si="6"/>
        <v>本 部 町</v>
      </c>
      <c r="BP21" s="20">
        <v>0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  <c r="BZ21" s="30"/>
      <c r="CA21" s="18">
        <v>16</v>
      </c>
      <c r="CB21" s="19" t="str">
        <f t="shared" si="7"/>
        <v>本 部 町</v>
      </c>
      <c r="CC21" s="20">
        <v>0</v>
      </c>
      <c r="CD21" s="20">
        <v>1012977</v>
      </c>
      <c r="CE21" s="20">
        <v>952122</v>
      </c>
      <c r="CF21" s="20">
        <v>9648475</v>
      </c>
      <c r="CG21" s="20">
        <v>9204941</v>
      </c>
      <c r="CH21" s="20">
        <v>1598449</v>
      </c>
      <c r="CI21" s="20">
        <v>1524952</v>
      </c>
      <c r="CJ21" s="20">
        <v>0</v>
      </c>
      <c r="CK21" s="20">
        <v>5790</v>
      </c>
      <c r="CL21" s="20">
        <v>5321</v>
      </c>
      <c r="CM21" s="30"/>
      <c r="CN21" s="18">
        <v>16</v>
      </c>
      <c r="CO21" s="19" t="str">
        <f t="shared" si="8"/>
        <v>本 部 町</v>
      </c>
      <c r="CP21" s="20">
        <v>0</v>
      </c>
      <c r="CQ21" s="20">
        <v>967345</v>
      </c>
      <c r="CR21" s="20">
        <v>961545</v>
      </c>
      <c r="CS21" s="20">
        <v>7019505</v>
      </c>
      <c r="CT21" s="20">
        <v>6995693</v>
      </c>
      <c r="CU21" s="20">
        <v>2320003</v>
      </c>
      <c r="CV21" s="20">
        <v>2312154</v>
      </c>
      <c r="CW21" s="20">
        <v>0</v>
      </c>
      <c r="CX21" s="20">
        <v>4325</v>
      </c>
      <c r="CY21" s="20">
        <v>4193</v>
      </c>
      <c r="CZ21" s="49"/>
      <c r="DA21" s="18">
        <v>16</v>
      </c>
      <c r="DB21" s="19" t="str">
        <f t="shared" si="9"/>
        <v>本 部 町</v>
      </c>
      <c r="DC21" s="20">
        <v>0</v>
      </c>
      <c r="DD21" s="20">
        <v>706117</v>
      </c>
      <c r="DE21" s="20">
        <v>704467</v>
      </c>
      <c r="DF21" s="20">
        <v>6474512</v>
      </c>
      <c r="DG21" s="20">
        <v>6465480</v>
      </c>
      <c r="DH21" s="20">
        <v>3978937</v>
      </c>
      <c r="DI21" s="20">
        <v>3974122</v>
      </c>
      <c r="DJ21" s="20">
        <v>0</v>
      </c>
      <c r="DK21" s="20">
        <v>1967</v>
      </c>
      <c r="DL21" s="20">
        <v>1924</v>
      </c>
      <c r="DM21" s="16"/>
      <c r="DN21" s="18">
        <v>16</v>
      </c>
      <c r="DO21" s="19" t="str">
        <f t="shared" si="10"/>
        <v>本 部 町</v>
      </c>
      <c r="DP21" s="20">
        <v>281385</v>
      </c>
      <c r="DQ21" s="20">
        <v>2686439</v>
      </c>
      <c r="DR21" s="20">
        <v>2618134</v>
      </c>
      <c r="DS21" s="20">
        <v>23142492</v>
      </c>
      <c r="DT21" s="20">
        <v>22666114</v>
      </c>
      <c r="DU21" s="20">
        <v>7897389</v>
      </c>
      <c r="DV21" s="20">
        <v>7811228</v>
      </c>
      <c r="DW21" s="20">
        <v>526</v>
      </c>
      <c r="DX21" s="20">
        <v>12082</v>
      </c>
      <c r="DY21" s="20">
        <v>11438</v>
      </c>
      <c r="DZ21" s="16"/>
      <c r="EA21" s="18">
        <v>16</v>
      </c>
      <c r="EB21" s="19" t="str">
        <f t="shared" si="11"/>
        <v>本 部 町</v>
      </c>
      <c r="EC21" s="20">
        <v>0</v>
      </c>
      <c r="ED21" s="20">
        <v>0</v>
      </c>
      <c r="EE21" s="20">
        <v>0</v>
      </c>
      <c r="EF21" s="20">
        <v>0</v>
      </c>
      <c r="EG21" s="20">
        <v>0</v>
      </c>
      <c r="EH21" s="20">
        <v>0</v>
      </c>
      <c r="EI21" s="20">
        <v>0</v>
      </c>
      <c r="EJ21" s="20">
        <v>0</v>
      </c>
      <c r="EK21" s="20">
        <v>0</v>
      </c>
      <c r="EL21" s="20">
        <v>0</v>
      </c>
      <c r="EM21" s="16"/>
      <c r="EN21" s="18">
        <v>16</v>
      </c>
      <c r="EO21" s="19" t="str">
        <f t="shared" si="12"/>
        <v>本 部 町</v>
      </c>
      <c r="EP21" s="20">
        <v>0</v>
      </c>
      <c r="EQ21" s="20">
        <v>0</v>
      </c>
      <c r="ER21" s="20">
        <v>0</v>
      </c>
      <c r="ES21" s="20">
        <v>0</v>
      </c>
      <c r="ET21" s="20">
        <v>0</v>
      </c>
      <c r="EU21" s="20">
        <v>0</v>
      </c>
      <c r="EV21" s="20">
        <v>0</v>
      </c>
      <c r="EW21" s="20">
        <v>0</v>
      </c>
      <c r="EX21" s="20">
        <v>0</v>
      </c>
      <c r="EY21" s="20">
        <v>0</v>
      </c>
      <c r="FA21" s="18">
        <v>16</v>
      </c>
      <c r="FB21" s="19" t="str">
        <f t="shared" si="13"/>
        <v>本 部 町</v>
      </c>
      <c r="FC21" s="20">
        <v>14284</v>
      </c>
      <c r="FD21" s="20">
        <v>0</v>
      </c>
      <c r="FE21" s="20">
        <v>0</v>
      </c>
      <c r="FF21" s="20">
        <v>0</v>
      </c>
      <c r="FG21" s="20">
        <v>0</v>
      </c>
      <c r="FH21" s="20">
        <v>0</v>
      </c>
      <c r="FI21" s="20">
        <v>0</v>
      </c>
      <c r="FJ21" s="20">
        <v>138</v>
      </c>
      <c r="FK21" s="20">
        <v>0</v>
      </c>
      <c r="FL21" s="20">
        <v>0</v>
      </c>
      <c r="FN21" s="18">
        <v>16</v>
      </c>
      <c r="FO21" s="19" t="str">
        <f t="shared" si="14"/>
        <v>本 部 町</v>
      </c>
      <c r="FP21" s="20">
        <v>0</v>
      </c>
      <c r="FQ21" s="20">
        <v>0</v>
      </c>
      <c r="FR21" s="20">
        <v>0</v>
      </c>
      <c r="FS21" s="20">
        <v>0</v>
      </c>
      <c r="FT21" s="20">
        <v>0</v>
      </c>
      <c r="FU21" s="20">
        <v>0</v>
      </c>
      <c r="FV21" s="20">
        <v>0</v>
      </c>
      <c r="FW21" s="20">
        <v>0</v>
      </c>
      <c r="FX21" s="20">
        <v>0</v>
      </c>
      <c r="FY21" s="20">
        <v>0</v>
      </c>
      <c r="GA21" s="18">
        <v>16</v>
      </c>
      <c r="GB21" s="19" t="str">
        <f t="shared" si="15"/>
        <v>本 部 町</v>
      </c>
      <c r="GC21" s="20">
        <v>0</v>
      </c>
      <c r="GD21" s="20">
        <v>0</v>
      </c>
      <c r="GE21" s="20">
        <v>0</v>
      </c>
      <c r="GF21" s="20">
        <v>0</v>
      </c>
      <c r="GG21" s="20">
        <v>0</v>
      </c>
      <c r="GH21" s="20">
        <v>0</v>
      </c>
      <c r="GI21" s="20">
        <v>0</v>
      </c>
      <c r="GJ21" s="20">
        <v>0</v>
      </c>
      <c r="GK21" s="20">
        <v>0</v>
      </c>
      <c r="GL21" s="20">
        <v>0</v>
      </c>
      <c r="GN21" s="18">
        <v>16</v>
      </c>
      <c r="GO21" s="19" t="str">
        <f t="shared" si="16"/>
        <v>本 部 町</v>
      </c>
      <c r="GP21" s="20">
        <v>0</v>
      </c>
      <c r="GQ21" s="20">
        <v>0</v>
      </c>
      <c r="GR21" s="20">
        <v>0</v>
      </c>
      <c r="GS21" s="20">
        <v>0</v>
      </c>
      <c r="GT21" s="20">
        <v>0</v>
      </c>
      <c r="GU21" s="20">
        <v>0</v>
      </c>
      <c r="GV21" s="20">
        <v>0</v>
      </c>
      <c r="GW21" s="20">
        <v>0</v>
      </c>
      <c r="GX21" s="20">
        <v>0</v>
      </c>
      <c r="GY21" s="20">
        <v>0</v>
      </c>
      <c r="HA21" s="18">
        <v>16</v>
      </c>
      <c r="HB21" s="19" t="str">
        <f t="shared" si="17"/>
        <v>本 部 町</v>
      </c>
      <c r="HC21" s="20">
        <v>4659689</v>
      </c>
      <c r="HD21" s="20">
        <v>23197550</v>
      </c>
      <c r="HE21" s="20">
        <v>15402312</v>
      </c>
      <c r="HF21" s="20">
        <v>132817</v>
      </c>
      <c r="HG21" s="20">
        <v>88451</v>
      </c>
      <c r="HH21" s="20">
        <v>132805</v>
      </c>
      <c r="HI21" s="20">
        <v>88451</v>
      </c>
      <c r="HJ21" s="20">
        <v>2553</v>
      </c>
      <c r="HK21" s="20">
        <v>17295</v>
      </c>
      <c r="HL21" s="20">
        <v>10046</v>
      </c>
      <c r="HN21" s="18">
        <v>16</v>
      </c>
      <c r="HO21" s="19" t="str">
        <f t="shared" si="18"/>
        <v>本 部 町</v>
      </c>
      <c r="HP21" s="20">
        <v>1460</v>
      </c>
      <c r="HQ21" s="20">
        <v>1140741</v>
      </c>
      <c r="HR21" s="20">
        <v>1139148</v>
      </c>
      <c r="HS21" s="20">
        <v>1022104</v>
      </c>
      <c r="HT21" s="20">
        <v>1020676</v>
      </c>
      <c r="HU21" s="20">
        <v>958218</v>
      </c>
      <c r="HV21" s="20">
        <v>956879</v>
      </c>
      <c r="HW21" s="20">
        <v>4</v>
      </c>
      <c r="HX21" s="20">
        <v>729</v>
      </c>
      <c r="HY21" s="20">
        <v>714</v>
      </c>
      <c r="IA21" s="18">
        <v>16</v>
      </c>
      <c r="IB21" s="19" t="str">
        <f t="shared" si="19"/>
        <v>本 部 町</v>
      </c>
      <c r="IC21" s="20">
        <v>0</v>
      </c>
      <c r="ID21" s="20">
        <v>0</v>
      </c>
      <c r="IE21" s="20">
        <v>0</v>
      </c>
      <c r="IF21" s="20">
        <v>0</v>
      </c>
      <c r="IG21" s="20">
        <v>0</v>
      </c>
      <c r="IH21" s="20">
        <v>0</v>
      </c>
      <c r="II21" s="20">
        <v>0</v>
      </c>
      <c r="IJ21" s="20">
        <v>0</v>
      </c>
      <c r="IK21" s="20">
        <v>0</v>
      </c>
      <c r="IL21" s="20">
        <v>0</v>
      </c>
      <c r="IN21" s="17">
        <f t="shared" si="20"/>
        <v>5625204</v>
      </c>
      <c r="IO21" s="17">
        <f aca="true" t="shared" si="40" ref="IO21:IO48">SUM(D21,Q21,AD21,AQ21,BD21,BQ21,DQ21,ED21,EQ21,FD21,FQ21,GD21,GQ21,HD21,HQ21,ID21)</f>
        <v>38996771</v>
      </c>
      <c r="IP21" s="17">
        <f aca="true" t="shared" si="41" ref="IP21:IP48">SUM(E21,R21,AE21,AR21,BE21,BR21,DR21,EE21,ER21,FE21,FR21,GE21,GR21,HE21,HR21,IE21)</f>
        <v>27632199</v>
      </c>
      <c r="IQ21" s="17">
        <f aca="true" t="shared" si="42" ref="IQ21:IQ48">SUM(F21,S21,AF21,AS21,BF21,BS21,DS21,EF21,ES21,FF21,FS21,GF21,GS21,HF21,HS21,IF21)</f>
        <v>24777135</v>
      </c>
      <c r="IR21" s="17">
        <f aca="true" t="shared" si="43" ref="IR21:IR48">SUM(G21,T21,AG21,AT21,BG21,BT21,DT21,EG21,ET21,FG21,FT21,GG21,GT21,HG21,HT21,IG21)</f>
        <v>24111146</v>
      </c>
      <c r="IS21" s="17">
        <f aca="true" t="shared" si="44" ref="IS21:IS48">SUM(H21,U21,AH21,AU21,BH21,BU21,DU21,EH21,EU21,FH21,FU21,GH21,GU21,HH21,HU21,IH21)</f>
        <v>9468134</v>
      </c>
      <c r="IT21" s="17">
        <f aca="true" t="shared" si="45" ref="IT21:IT48">SUM(I21,V21,AI21,AV21,BI21,BV21,DV21,EI21,EV21,FI21,FV21,GI21,GV21,HI21,HV21,II21)</f>
        <v>9192463</v>
      </c>
      <c r="IU21" s="17">
        <f aca="true" t="shared" si="46" ref="IU21:IU48">SUM(J21,W21,AJ21,AW21,BJ21,BW21,DW21,EJ21,EW21,FJ21,FW21,GJ21,GW21,HJ21,HW21,IJ21)</f>
        <v>5855</v>
      </c>
      <c r="IV21" s="17">
        <f aca="true" t="shared" si="47" ref="IV21:IV48">SUM(K21,X21,AK21,AX21,BK21,BX21,DX21,EK21,EX21,FK21,FX21,GK21,GX21,HK21,HX21,IK21)</f>
        <v>47964</v>
      </c>
    </row>
    <row r="22" spans="1:256" s="7" customFormat="1" ht="15" customHeight="1">
      <c r="A22" s="18">
        <v>17</v>
      </c>
      <c r="B22" s="19" t="s">
        <v>70</v>
      </c>
      <c r="C22" s="20">
        <v>0</v>
      </c>
      <c r="D22" s="20">
        <v>110098</v>
      </c>
      <c r="E22" s="20">
        <v>89083</v>
      </c>
      <c r="F22" s="20">
        <v>6496</v>
      </c>
      <c r="G22" s="20">
        <v>5265</v>
      </c>
      <c r="H22" s="20">
        <v>6496</v>
      </c>
      <c r="I22" s="20">
        <v>5265</v>
      </c>
      <c r="J22" s="20">
        <v>0</v>
      </c>
      <c r="K22" s="20">
        <v>140</v>
      </c>
      <c r="L22" s="20">
        <v>105</v>
      </c>
      <c r="M22" s="16"/>
      <c r="N22" s="18">
        <v>17</v>
      </c>
      <c r="O22" s="19" t="str">
        <f t="shared" si="2"/>
        <v>恩 納 村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30"/>
      <c r="AA22" s="18">
        <v>17</v>
      </c>
      <c r="AB22" s="19" t="str">
        <f t="shared" si="3"/>
        <v>恩 納 村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49"/>
      <c r="AN22" s="18">
        <v>17</v>
      </c>
      <c r="AO22" s="19" t="str">
        <f t="shared" si="4"/>
        <v>恩 納 村</v>
      </c>
      <c r="AP22" s="20">
        <v>198169</v>
      </c>
      <c r="AQ22" s="20">
        <v>5312105</v>
      </c>
      <c r="AR22" s="20">
        <v>4137368</v>
      </c>
      <c r="AS22" s="20">
        <v>277615</v>
      </c>
      <c r="AT22" s="20">
        <v>217141</v>
      </c>
      <c r="AU22" s="20">
        <v>277615</v>
      </c>
      <c r="AV22" s="20">
        <v>217141</v>
      </c>
      <c r="AW22" s="20">
        <v>353</v>
      </c>
      <c r="AX22" s="20">
        <v>7108</v>
      </c>
      <c r="AY22" s="20">
        <v>5049</v>
      </c>
      <c r="AZ22" s="30"/>
      <c r="BA22" s="18">
        <v>17</v>
      </c>
      <c r="BB22" s="19" t="str">
        <f t="shared" si="5"/>
        <v>恩 納 村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30"/>
      <c r="BN22" s="18">
        <v>17</v>
      </c>
      <c r="BO22" s="19" t="str">
        <f t="shared" si="6"/>
        <v>恩 納 村</v>
      </c>
      <c r="BP22" s="20">
        <v>0</v>
      </c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  <c r="BX22" s="20">
        <v>0</v>
      </c>
      <c r="BY22" s="20">
        <v>0</v>
      </c>
      <c r="BZ22" s="30"/>
      <c r="CA22" s="18">
        <v>17</v>
      </c>
      <c r="CB22" s="19" t="str">
        <f t="shared" si="7"/>
        <v>恩 納 村</v>
      </c>
      <c r="CC22" s="20">
        <v>0</v>
      </c>
      <c r="CD22" s="20">
        <v>690490</v>
      </c>
      <c r="CE22" s="20">
        <v>675056</v>
      </c>
      <c r="CF22" s="20">
        <v>9801653</v>
      </c>
      <c r="CG22" s="20">
        <v>9638740</v>
      </c>
      <c r="CH22" s="20">
        <v>1621193</v>
      </c>
      <c r="CI22" s="20">
        <v>1594131</v>
      </c>
      <c r="CJ22" s="20">
        <v>0</v>
      </c>
      <c r="CK22" s="20">
        <v>4262</v>
      </c>
      <c r="CL22" s="20">
        <v>4086</v>
      </c>
      <c r="CM22" s="30"/>
      <c r="CN22" s="18">
        <v>17</v>
      </c>
      <c r="CO22" s="19" t="str">
        <f t="shared" si="8"/>
        <v>恩 納 村</v>
      </c>
      <c r="CP22" s="20">
        <v>0</v>
      </c>
      <c r="CQ22" s="20">
        <v>448492</v>
      </c>
      <c r="CR22" s="20">
        <v>447800</v>
      </c>
      <c r="CS22" s="20">
        <v>5584143</v>
      </c>
      <c r="CT22" s="20">
        <v>5578573</v>
      </c>
      <c r="CU22" s="20">
        <v>1851022</v>
      </c>
      <c r="CV22" s="20">
        <v>1849166</v>
      </c>
      <c r="CW22" s="20">
        <v>0</v>
      </c>
      <c r="CX22" s="20">
        <v>3071</v>
      </c>
      <c r="CY22" s="20">
        <v>3036</v>
      </c>
      <c r="CZ22" s="49"/>
      <c r="DA22" s="18">
        <v>17</v>
      </c>
      <c r="DB22" s="19" t="str">
        <f t="shared" si="9"/>
        <v>恩 納 村</v>
      </c>
      <c r="DC22" s="20">
        <v>0</v>
      </c>
      <c r="DD22" s="20">
        <v>570866</v>
      </c>
      <c r="DE22" s="20">
        <v>570709</v>
      </c>
      <c r="DF22" s="20">
        <v>9198182</v>
      </c>
      <c r="DG22" s="20">
        <v>9196875</v>
      </c>
      <c r="DH22" s="20">
        <v>5621224</v>
      </c>
      <c r="DI22" s="20">
        <v>5620419</v>
      </c>
      <c r="DJ22" s="20">
        <v>0</v>
      </c>
      <c r="DK22" s="20">
        <v>1406</v>
      </c>
      <c r="DL22" s="20">
        <v>1397</v>
      </c>
      <c r="DM22" s="16"/>
      <c r="DN22" s="18">
        <v>17</v>
      </c>
      <c r="DO22" s="19" t="str">
        <f t="shared" si="10"/>
        <v>恩 納 村</v>
      </c>
      <c r="DP22" s="20">
        <v>97338</v>
      </c>
      <c r="DQ22" s="20">
        <v>1709848</v>
      </c>
      <c r="DR22" s="20">
        <v>1693565</v>
      </c>
      <c r="DS22" s="20">
        <v>24583978</v>
      </c>
      <c r="DT22" s="20">
        <v>24414188</v>
      </c>
      <c r="DU22" s="20">
        <v>9093439</v>
      </c>
      <c r="DV22" s="20">
        <v>9063716</v>
      </c>
      <c r="DW22" s="20">
        <v>128</v>
      </c>
      <c r="DX22" s="20">
        <v>8739</v>
      </c>
      <c r="DY22" s="20">
        <v>8519</v>
      </c>
      <c r="DZ22" s="16"/>
      <c r="EA22" s="18">
        <v>17</v>
      </c>
      <c r="EB22" s="19" t="str">
        <f t="shared" si="11"/>
        <v>恩 納 村</v>
      </c>
      <c r="EC22" s="20">
        <v>0</v>
      </c>
      <c r="ED22" s="20">
        <v>0</v>
      </c>
      <c r="EE22" s="20">
        <v>0</v>
      </c>
      <c r="EF22" s="20">
        <v>0</v>
      </c>
      <c r="EG22" s="20">
        <v>0</v>
      </c>
      <c r="EH22" s="20">
        <v>0</v>
      </c>
      <c r="EI22" s="20">
        <v>0</v>
      </c>
      <c r="EJ22" s="20">
        <v>0</v>
      </c>
      <c r="EK22" s="20">
        <v>0</v>
      </c>
      <c r="EL22" s="20">
        <v>0</v>
      </c>
      <c r="EM22" s="16"/>
      <c r="EN22" s="18">
        <v>17</v>
      </c>
      <c r="EO22" s="19" t="str">
        <f t="shared" si="12"/>
        <v>恩 納 村</v>
      </c>
      <c r="EP22" s="20">
        <v>0</v>
      </c>
      <c r="EQ22" s="20">
        <v>0</v>
      </c>
      <c r="ER22" s="20">
        <v>0</v>
      </c>
      <c r="ES22" s="20">
        <v>0</v>
      </c>
      <c r="ET22" s="20">
        <v>0</v>
      </c>
      <c r="EU22" s="20">
        <v>0</v>
      </c>
      <c r="EV22" s="20">
        <v>0</v>
      </c>
      <c r="EW22" s="20">
        <v>0</v>
      </c>
      <c r="EX22" s="20">
        <v>0</v>
      </c>
      <c r="EY22" s="20">
        <v>0</v>
      </c>
      <c r="FA22" s="18">
        <v>17</v>
      </c>
      <c r="FB22" s="19" t="str">
        <f t="shared" si="13"/>
        <v>恩 納 村</v>
      </c>
      <c r="FC22" s="20">
        <v>18063</v>
      </c>
      <c r="FD22" s="20">
        <v>10034</v>
      </c>
      <c r="FE22" s="20">
        <v>7871</v>
      </c>
      <c r="FF22" s="20">
        <v>309</v>
      </c>
      <c r="FG22" s="20">
        <v>243</v>
      </c>
      <c r="FH22" s="20">
        <v>309</v>
      </c>
      <c r="FI22" s="20">
        <v>243</v>
      </c>
      <c r="FJ22" s="20">
        <v>18</v>
      </c>
      <c r="FK22" s="20">
        <v>31</v>
      </c>
      <c r="FL22" s="20">
        <v>19</v>
      </c>
      <c r="FN22" s="18">
        <v>17</v>
      </c>
      <c r="FO22" s="19" t="str">
        <f t="shared" si="14"/>
        <v>恩 納 村</v>
      </c>
      <c r="FP22" s="20">
        <v>22224173</v>
      </c>
      <c r="FQ22" s="20">
        <v>6941779</v>
      </c>
      <c r="FR22" s="20">
        <v>4602748</v>
      </c>
      <c r="FS22" s="20">
        <v>57890</v>
      </c>
      <c r="FT22" s="20">
        <v>38448</v>
      </c>
      <c r="FU22" s="20">
        <v>57890</v>
      </c>
      <c r="FV22" s="20">
        <v>38448</v>
      </c>
      <c r="FW22" s="20">
        <v>645</v>
      </c>
      <c r="FX22" s="20">
        <v>3206</v>
      </c>
      <c r="FY22" s="20">
        <v>2087</v>
      </c>
      <c r="GA22" s="18">
        <v>17</v>
      </c>
      <c r="GB22" s="19" t="str">
        <f t="shared" si="15"/>
        <v>恩 納 村</v>
      </c>
      <c r="GC22" s="20">
        <v>0</v>
      </c>
      <c r="GD22" s="20">
        <v>0</v>
      </c>
      <c r="GE22" s="20">
        <v>0</v>
      </c>
      <c r="GF22" s="20">
        <v>0</v>
      </c>
      <c r="GG22" s="20">
        <v>0</v>
      </c>
      <c r="GH22" s="20">
        <v>0</v>
      </c>
      <c r="GI22" s="20">
        <v>0</v>
      </c>
      <c r="GJ22" s="20">
        <v>0</v>
      </c>
      <c r="GK22" s="20">
        <v>0</v>
      </c>
      <c r="GL22" s="20">
        <v>0</v>
      </c>
      <c r="GN22" s="18">
        <v>17</v>
      </c>
      <c r="GO22" s="19" t="str">
        <f t="shared" si="16"/>
        <v>恩 納 村</v>
      </c>
      <c r="GP22" s="20">
        <v>0</v>
      </c>
      <c r="GQ22" s="20">
        <v>0</v>
      </c>
      <c r="GR22" s="20">
        <v>0</v>
      </c>
      <c r="GS22" s="20">
        <v>0</v>
      </c>
      <c r="GT22" s="20">
        <v>0</v>
      </c>
      <c r="GU22" s="20">
        <v>0</v>
      </c>
      <c r="GV22" s="20">
        <v>0</v>
      </c>
      <c r="GW22" s="20">
        <v>0</v>
      </c>
      <c r="GX22" s="20">
        <v>0</v>
      </c>
      <c r="GY22" s="20">
        <v>0</v>
      </c>
      <c r="HA22" s="18">
        <v>17</v>
      </c>
      <c r="HB22" s="19" t="str">
        <f t="shared" si="17"/>
        <v>恩 納 村</v>
      </c>
      <c r="HC22" s="20">
        <v>291868</v>
      </c>
      <c r="HD22" s="20">
        <v>2288659</v>
      </c>
      <c r="HE22" s="20">
        <v>1595733</v>
      </c>
      <c r="HF22" s="20">
        <v>48289</v>
      </c>
      <c r="HG22" s="20">
        <v>33321</v>
      </c>
      <c r="HH22" s="20">
        <v>48289</v>
      </c>
      <c r="HI22" s="20">
        <v>33321</v>
      </c>
      <c r="HJ22" s="20">
        <v>716</v>
      </c>
      <c r="HK22" s="20">
        <v>7301</v>
      </c>
      <c r="HL22" s="20">
        <v>5067</v>
      </c>
      <c r="HN22" s="18">
        <v>17</v>
      </c>
      <c r="HO22" s="19" t="str">
        <f t="shared" si="18"/>
        <v>恩 納 村</v>
      </c>
      <c r="HP22" s="20">
        <v>10721</v>
      </c>
      <c r="HQ22" s="20">
        <v>2789575</v>
      </c>
      <c r="HR22" s="20">
        <v>2787513</v>
      </c>
      <c r="HS22" s="20">
        <v>2510644</v>
      </c>
      <c r="HT22" s="20">
        <v>2508789</v>
      </c>
      <c r="HU22" s="20">
        <v>2483758</v>
      </c>
      <c r="HV22" s="20">
        <v>2481922</v>
      </c>
      <c r="HW22" s="20">
        <v>25</v>
      </c>
      <c r="HX22" s="20">
        <v>575</v>
      </c>
      <c r="HY22" s="20">
        <v>555</v>
      </c>
      <c r="IA22" s="18">
        <v>17</v>
      </c>
      <c r="IB22" s="19" t="str">
        <f t="shared" si="19"/>
        <v>恩 納 村</v>
      </c>
      <c r="IC22" s="20">
        <v>0</v>
      </c>
      <c r="ID22" s="20">
        <v>0</v>
      </c>
      <c r="IE22" s="20">
        <v>0</v>
      </c>
      <c r="IF22" s="20">
        <v>0</v>
      </c>
      <c r="IG22" s="20">
        <v>0</v>
      </c>
      <c r="IH22" s="20">
        <v>0</v>
      </c>
      <c r="II22" s="20">
        <v>0</v>
      </c>
      <c r="IJ22" s="20">
        <v>0</v>
      </c>
      <c r="IK22" s="20">
        <v>0</v>
      </c>
      <c r="IL22" s="20">
        <v>0</v>
      </c>
      <c r="IN22" s="17">
        <f t="shared" si="20"/>
        <v>22840332</v>
      </c>
      <c r="IO22" s="17">
        <f t="shared" si="40"/>
        <v>19162098</v>
      </c>
      <c r="IP22" s="17">
        <f t="shared" si="41"/>
        <v>14913881</v>
      </c>
      <c r="IQ22" s="17">
        <f t="shared" si="42"/>
        <v>27485221</v>
      </c>
      <c r="IR22" s="17">
        <f t="shared" si="43"/>
        <v>27217395</v>
      </c>
      <c r="IS22" s="17">
        <f t="shared" si="44"/>
        <v>11967796</v>
      </c>
      <c r="IT22" s="17">
        <f t="shared" si="45"/>
        <v>11840056</v>
      </c>
      <c r="IU22" s="17">
        <f t="shared" si="46"/>
        <v>1885</v>
      </c>
      <c r="IV22" s="17">
        <f t="shared" si="47"/>
        <v>27100</v>
      </c>
    </row>
    <row r="23" spans="1:256" s="7" customFormat="1" ht="15" customHeight="1">
      <c r="A23" s="18">
        <v>18</v>
      </c>
      <c r="B23" s="19" t="s">
        <v>71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16"/>
      <c r="N23" s="18">
        <v>18</v>
      </c>
      <c r="O23" s="19" t="str">
        <f t="shared" si="2"/>
        <v>宜野座村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30"/>
      <c r="AA23" s="18">
        <v>18</v>
      </c>
      <c r="AB23" s="19" t="str">
        <f t="shared" si="3"/>
        <v>宜野座村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49"/>
      <c r="AN23" s="18">
        <v>18</v>
      </c>
      <c r="AO23" s="19" t="str">
        <f t="shared" si="4"/>
        <v>宜野座村</v>
      </c>
      <c r="AP23" s="20">
        <v>534211</v>
      </c>
      <c r="AQ23" s="20">
        <v>5000250</v>
      </c>
      <c r="AR23" s="20">
        <v>4043421</v>
      </c>
      <c r="AS23" s="20">
        <v>200834</v>
      </c>
      <c r="AT23" s="20">
        <v>161829</v>
      </c>
      <c r="AU23" s="20">
        <v>200834</v>
      </c>
      <c r="AV23" s="20">
        <v>161829</v>
      </c>
      <c r="AW23" s="20">
        <v>928</v>
      </c>
      <c r="AX23" s="20">
        <v>3979</v>
      </c>
      <c r="AY23" s="20">
        <v>2965</v>
      </c>
      <c r="AZ23" s="30"/>
      <c r="BA23" s="18">
        <v>18</v>
      </c>
      <c r="BB23" s="19" t="str">
        <f t="shared" si="5"/>
        <v>宜野座村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30"/>
      <c r="BN23" s="18">
        <v>18</v>
      </c>
      <c r="BO23" s="19" t="str">
        <f t="shared" si="6"/>
        <v>宜野座村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30"/>
      <c r="CA23" s="18">
        <v>18</v>
      </c>
      <c r="CB23" s="19" t="str">
        <f t="shared" si="7"/>
        <v>宜野座村</v>
      </c>
      <c r="CC23" s="20">
        <v>0</v>
      </c>
      <c r="CD23" s="20">
        <v>384833</v>
      </c>
      <c r="CE23" s="20">
        <v>366371</v>
      </c>
      <c r="CF23" s="20">
        <v>3032856</v>
      </c>
      <c r="CG23" s="20">
        <v>2907394</v>
      </c>
      <c r="CH23" s="20">
        <v>505216</v>
      </c>
      <c r="CI23" s="20">
        <v>484308</v>
      </c>
      <c r="CJ23" s="20">
        <v>0</v>
      </c>
      <c r="CK23" s="20">
        <v>1900</v>
      </c>
      <c r="CL23" s="20">
        <v>1764</v>
      </c>
      <c r="CM23" s="30"/>
      <c r="CN23" s="18">
        <v>18</v>
      </c>
      <c r="CO23" s="19" t="str">
        <f t="shared" si="8"/>
        <v>宜野座村</v>
      </c>
      <c r="CP23" s="20">
        <v>0</v>
      </c>
      <c r="CQ23" s="20">
        <v>353387</v>
      </c>
      <c r="CR23" s="20">
        <v>351482</v>
      </c>
      <c r="CS23" s="20">
        <v>2665415</v>
      </c>
      <c r="CT23" s="20">
        <v>2655135</v>
      </c>
      <c r="CU23" s="20">
        <v>888162</v>
      </c>
      <c r="CV23" s="20">
        <v>884736</v>
      </c>
      <c r="CW23" s="20">
        <v>0</v>
      </c>
      <c r="CX23" s="20">
        <v>1641</v>
      </c>
      <c r="CY23" s="20">
        <v>1584</v>
      </c>
      <c r="CZ23" s="49"/>
      <c r="DA23" s="18">
        <v>18</v>
      </c>
      <c r="DB23" s="19" t="str">
        <f t="shared" si="9"/>
        <v>宜野座村</v>
      </c>
      <c r="DC23" s="20">
        <v>0</v>
      </c>
      <c r="DD23" s="20">
        <v>117545</v>
      </c>
      <c r="DE23" s="20">
        <v>117250</v>
      </c>
      <c r="DF23" s="20">
        <v>947086</v>
      </c>
      <c r="DG23" s="20">
        <v>945941</v>
      </c>
      <c r="DH23" s="20">
        <v>600100</v>
      </c>
      <c r="DI23" s="20">
        <v>599390</v>
      </c>
      <c r="DJ23" s="20">
        <v>0</v>
      </c>
      <c r="DK23" s="20">
        <v>301</v>
      </c>
      <c r="DL23" s="20">
        <v>296</v>
      </c>
      <c r="DM23" s="16"/>
      <c r="DN23" s="18">
        <v>18</v>
      </c>
      <c r="DO23" s="19" t="str">
        <f t="shared" si="10"/>
        <v>宜野座村</v>
      </c>
      <c r="DP23" s="20">
        <v>113073</v>
      </c>
      <c r="DQ23" s="20">
        <v>855765</v>
      </c>
      <c r="DR23" s="20">
        <v>835103</v>
      </c>
      <c r="DS23" s="20">
        <v>6645357</v>
      </c>
      <c r="DT23" s="20">
        <v>6508470</v>
      </c>
      <c r="DU23" s="20">
        <v>1993478</v>
      </c>
      <c r="DV23" s="20">
        <v>1968434</v>
      </c>
      <c r="DW23" s="20">
        <v>204</v>
      </c>
      <c r="DX23" s="20">
        <v>3842</v>
      </c>
      <c r="DY23" s="20">
        <v>3644</v>
      </c>
      <c r="DZ23" s="16"/>
      <c r="EA23" s="18">
        <v>18</v>
      </c>
      <c r="EB23" s="19" t="str">
        <f t="shared" si="11"/>
        <v>宜野座村</v>
      </c>
      <c r="EC23" s="20">
        <v>0</v>
      </c>
      <c r="ED23" s="20">
        <v>0</v>
      </c>
      <c r="EE23" s="20">
        <v>0</v>
      </c>
      <c r="EF23" s="20">
        <v>0</v>
      </c>
      <c r="EG23" s="20">
        <v>0</v>
      </c>
      <c r="EH23" s="20">
        <v>0</v>
      </c>
      <c r="EI23" s="20">
        <v>0</v>
      </c>
      <c r="EJ23" s="20">
        <v>0</v>
      </c>
      <c r="EK23" s="20">
        <v>0</v>
      </c>
      <c r="EL23" s="20">
        <v>0</v>
      </c>
      <c r="EM23" s="16"/>
      <c r="EN23" s="18">
        <v>18</v>
      </c>
      <c r="EO23" s="19" t="str">
        <f t="shared" si="12"/>
        <v>宜野座村</v>
      </c>
      <c r="EP23" s="20">
        <v>0</v>
      </c>
      <c r="EQ23" s="20">
        <v>0</v>
      </c>
      <c r="ER23" s="20">
        <v>0</v>
      </c>
      <c r="ES23" s="20">
        <v>0</v>
      </c>
      <c r="ET23" s="20">
        <v>0</v>
      </c>
      <c r="EU23" s="20">
        <v>0</v>
      </c>
      <c r="EV23" s="20">
        <v>0</v>
      </c>
      <c r="EW23" s="20">
        <v>0</v>
      </c>
      <c r="EX23" s="20">
        <v>0</v>
      </c>
      <c r="EY23" s="20">
        <v>0</v>
      </c>
      <c r="FA23" s="18">
        <v>18</v>
      </c>
      <c r="FB23" s="19" t="str">
        <f t="shared" si="13"/>
        <v>宜野座村</v>
      </c>
      <c r="FC23" s="20">
        <v>332919</v>
      </c>
      <c r="FD23" s="20">
        <v>29529</v>
      </c>
      <c r="FE23" s="20">
        <v>29529</v>
      </c>
      <c r="FF23" s="20">
        <v>974</v>
      </c>
      <c r="FG23" s="20">
        <v>974</v>
      </c>
      <c r="FH23" s="20">
        <v>974</v>
      </c>
      <c r="FI23" s="20">
        <v>974</v>
      </c>
      <c r="FJ23" s="20">
        <v>104</v>
      </c>
      <c r="FK23" s="20">
        <v>28</v>
      </c>
      <c r="FL23" s="20">
        <v>28</v>
      </c>
      <c r="FN23" s="18">
        <v>18</v>
      </c>
      <c r="FO23" s="19" t="str">
        <f t="shared" si="14"/>
        <v>宜野座村</v>
      </c>
      <c r="FP23" s="20">
        <v>0</v>
      </c>
      <c r="FQ23" s="20">
        <v>0</v>
      </c>
      <c r="FR23" s="20">
        <v>0</v>
      </c>
      <c r="FS23" s="20">
        <v>0</v>
      </c>
      <c r="FT23" s="20">
        <v>0</v>
      </c>
      <c r="FU23" s="20">
        <v>0</v>
      </c>
      <c r="FV23" s="20">
        <v>0</v>
      </c>
      <c r="FW23" s="20">
        <v>0</v>
      </c>
      <c r="FX23" s="20">
        <v>0</v>
      </c>
      <c r="FY23" s="20">
        <v>0</v>
      </c>
      <c r="GA23" s="18">
        <v>18</v>
      </c>
      <c r="GB23" s="19" t="str">
        <f t="shared" si="15"/>
        <v>宜野座村</v>
      </c>
      <c r="GC23" s="20">
        <v>0</v>
      </c>
      <c r="GD23" s="20">
        <v>0</v>
      </c>
      <c r="GE23" s="20">
        <v>0</v>
      </c>
      <c r="GF23" s="20">
        <v>0</v>
      </c>
      <c r="GG23" s="20">
        <v>0</v>
      </c>
      <c r="GH23" s="20">
        <v>0</v>
      </c>
      <c r="GI23" s="20">
        <v>0</v>
      </c>
      <c r="GJ23" s="20">
        <v>0</v>
      </c>
      <c r="GK23" s="20">
        <v>0</v>
      </c>
      <c r="GL23" s="20">
        <v>0</v>
      </c>
      <c r="GN23" s="18">
        <v>18</v>
      </c>
      <c r="GO23" s="19" t="str">
        <f t="shared" si="16"/>
        <v>宜野座村</v>
      </c>
      <c r="GP23" s="20">
        <v>0</v>
      </c>
      <c r="GQ23" s="20">
        <v>0</v>
      </c>
      <c r="GR23" s="20">
        <v>0</v>
      </c>
      <c r="GS23" s="20">
        <v>0</v>
      </c>
      <c r="GT23" s="20">
        <v>0</v>
      </c>
      <c r="GU23" s="20">
        <v>0</v>
      </c>
      <c r="GV23" s="20">
        <v>0</v>
      </c>
      <c r="GW23" s="20">
        <v>0</v>
      </c>
      <c r="GX23" s="20">
        <v>0</v>
      </c>
      <c r="GY23" s="20">
        <v>0</v>
      </c>
      <c r="HA23" s="18">
        <v>18</v>
      </c>
      <c r="HB23" s="19" t="str">
        <f t="shared" si="17"/>
        <v>宜野座村</v>
      </c>
      <c r="HC23" s="20">
        <v>1305079</v>
      </c>
      <c r="HD23" s="20">
        <v>2273024</v>
      </c>
      <c r="HE23" s="20">
        <v>1593719</v>
      </c>
      <c r="HF23" s="20">
        <v>27521</v>
      </c>
      <c r="HG23" s="20">
        <v>19364</v>
      </c>
      <c r="HH23" s="20">
        <v>27521</v>
      </c>
      <c r="HI23" s="20">
        <v>19364</v>
      </c>
      <c r="HJ23" s="20">
        <v>946</v>
      </c>
      <c r="HK23" s="20">
        <v>2595</v>
      </c>
      <c r="HL23" s="20">
        <v>1711</v>
      </c>
      <c r="HN23" s="18">
        <v>18</v>
      </c>
      <c r="HO23" s="19" t="str">
        <f t="shared" si="18"/>
        <v>宜野座村</v>
      </c>
      <c r="HP23" s="20">
        <v>1608205</v>
      </c>
      <c r="HQ23" s="20">
        <v>418171</v>
      </c>
      <c r="HR23" s="20">
        <v>418030</v>
      </c>
      <c r="HS23" s="20">
        <v>383043</v>
      </c>
      <c r="HT23" s="20">
        <v>382914</v>
      </c>
      <c r="HU23" s="20">
        <v>383043</v>
      </c>
      <c r="HV23" s="20">
        <v>382914</v>
      </c>
      <c r="HW23" s="20">
        <v>127</v>
      </c>
      <c r="HX23" s="20">
        <v>153</v>
      </c>
      <c r="HY23" s="20">
        <v>152</v>
      </c>
      <c r="IA23" s="18">
        <v>18</v>
      </c>
      <c r="IB23" s="19" t="str">
        <f t="shared" si="19"/>
        <v>宜野座村</v>
      </c>
      <c r="IC23" s="20">
        <v>0</v>
      </c>
      <c r="ID23" s="20">
        <v>0</v>
      </c>
      <c r="IE23" s="20">
        <v>0</v>
      </c>
      <c r="IF23" s="20">
        <v>0</v>
      </c>
      <c r="IG23" s="20">
        <v>0</v>
      </c>
      <c r="IH23" s="20">
        <v>0</v>
      </c>
      <c r="II23" s="20">
        <v>0</v>
      </c>
      <c r="IJ23" s="20">
        <v>0</v>
      </c>
      <c r="IK23" s="20">
        <v>0</v>
      </c>
      <c r="IL23" s="20">
        <v>0</v>
      </c>
      <c r="IN23" s="17">
        <f t="shared" si="20"/>
        <v>3893487</v>
      </c>
      <c r="IO23" s="17">
        <f t="shared" si="40"/>
        <v>8576739</v>
      </c>
      <c r="IP23" s="17">
        <f t="shared" si="41"/>
        <v>6919802</v>
      </c>
      <c r="IQ23" s="17">
        <f t="shared" si="42"/>
        <v>7257729</v>
      </c>
      <c r="IR23" s="17">
        <f t="shared" si="43"/>
        <v>7073551</v>
      </c>
      <c r="IS23" s="17">
        <f t="shared" si="44"/>
        <v>2605850</v>
      </c>
      <c r="IT23" s="17">
        <f t="shared" si="45"/>
        <v>2533515</v>
      </c>
      <c r="IU23" s="17">
        <f t="shared" si="46"/>
        <v>2309</v>
      </c>
      <c r="IV23" s="17">
        <f t="shared" si="47"/>
        <v>10597</v>
      </c>
    </row>
    <row r="24" spans="1:256" s="7" customFormat="1" ht="15" customHeight="1">
      <c r="A24" s="18">
        <v>19</v>
      </c>
      <c r="B24" s="19" t="s">
        <v>72</v>
      </c>
      <c r="C24" s="20">
        <v>56299</v>
      </c>
      <c r="D24" s="20">
        <v>624808</v>
      </c>
      <c r="E24" s="20">
        <v>515860</v>
      </c>
      <c r="F24" s="20">
        <v>30791</v>
      </c>
      <c r="G24" s="20">
        <v>25996</v>
      </c>
      <c r="H24" s="20">
        <v>30791</v>
      </c>
      <c r="I24" s="20">
        <v>25996</v>
      </c>
      <c r="J24" s="20">
        <v>432</v>
      </c>
      <c r="K24" s="20">
        <v>1569</v>
      </c>
      <c r="L24" s="20">
        <v>1251</v>
      </c>
      <c r="M24" s="16"/>
      <c r="N24" s="18">
        <v>19</v>
      </c>
      <c r="O24" s="19" t="str">
        <f t="shared" si="2"/>
        <v>金 武 町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30"/>
      <c r="AA24" s="18">
        <v>19</v>
      </c>
      <c r="AB24" s="19" t="str">
        <f t="shared" si="3"/>
        <v>金 武 町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49"/>
      <c r="AN24" s="18">
        <v>19</v>
      </c>
      <c r="AO24" s="19" t="str">
        <f t="shared" si="4"/>
        <v>金 武 町</v>
      </c>
      <c r="AP24" s="20">
        <v>948192</v>
      </c>
      <c r="AQ24" s="20">
        <v>3273959</v>
      </c>
      <c r="AR24" s="20">
        <v>2735197</v>
      </c>
      <c r="AS24" s="20">
        <v>147110</v>
      </c>
      <c r="AT24" s="20">
        <v>123418</v>
      </c>
      <c r="AU24" s="20">
        <v>147110</v>
      </c>
      <c r="AV24" s="20">
        <v>123418</v>
      </c>
      <c r="AW24" s="20">
        <v>1274</v>
      </c>
      <c r="AX24" s="20">
        <v>4577</v>
      </c>
      <c r="AY24" s="20">
        <v>3670</v>
      </c>
      <c r="AZ24" s="30"/>
      <c r="BA24" s="18">
        <v>19</v>
      </c>
      <c r="BB24" s="19" t="str">
        <f t="shared" si="5"/>
        <v>金 武 町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30"/>
      <c r="BN24" s="18">
        <v>19</v>
      </c>
      <c r="BO24" s="19" t="str">
        <f t="shared" si="6"/>
        <v>金 武 町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30"/>
      <c r="CA24" s="18">
        <v>19</v>
      </c>
      <c r="CB24" s="19" t="str">
        <f t="shared" si="7"/>
        <v>金 武 町</v>
      </c>
      <c r="CC24" s="20">
        <v>0</v>
      </c>
      <c r="CD24" s="20">
        <v>796621</v>
      </c>
      <c r="CE24" s="20">
        <v>785840</v>
      </c>
      <c r="CF24" s="20">
        <v>11266529</v>
      </c>
      <c r="CG24" s="20">
        <v>11148668</v>
      </c>
      <c r="CH24" s="20">
        <v>1875900</v>
      </c>
      <c r="CI24" s="20">
        <v>1856280</v>
      </c>
      <c r="CJ24" s="20">
        <v>0</v>
      </c>
      <c r="CK24" s="20">
        <v>3886</v>
      </c>
      <c r="CL24" s="20">
        <v>3764</v>
      </c>
      <c r="CM24" s="30"/>
      <c r="CN24" s="18">
        <v>19</v>
      </c>
      <c r="CO24" s="19" t="str">
        <f t="shared" si="8"/>
        <v>金 武 町</v>
      </c>
      <c r="CP24" s="20">
        <v>0</v>
      </c>
      <c r="CQ24" s="20">
        <v>457651</v>
      </c>
      <c r="CR24" s="20">
        <v>457295</v>
      </c>
      <c r="CS24" s="20">
        <v>6006859</v>
      </c>
      <c r="CT24" s="20">
        <v>6004165</v>
      </c>
      <c r="CU24" s="20">
        <v>1999719</v>
      </c>
      <c r="CV24" s="20">
        <v>1998821</v>
      </c>
      <c r="CW24" s="20">
        <v>0</v>
      </c>
      <c r="CX24" s="20">
        <v>2486</v>
      </c>
      <c r="CY24" s="20">
        <v>2468</v>
      </c>
      <c r="CZ24" s="49"/>
      <c r="DA24" s="18">
        <v>19</v>
      </c>
      <c r="DB24" s="19" t="str">
        <f t="shared" si="9"/>
        <v>金 武 町</v>
      </c>
      <c r="DC24" s="20">
        <v>0</v>
      </c>
      <c r="DD24" s="20">
        <v>281626</v>
      </c>
      <c r="DE24" s="20">
        <v>281551</v>
      </c>
      <c r="DF24" s="20">
        <v>3608141</v>
      </c>
      <c r="DG24" s="20">
        <v>3607158</v>
      </c>
      <c r="DH24" s="20">
        <v>2328588</v>
      </c>
      <c r="DI24" s="20">
        <v>2327967</v>
      </c>
      <c r="DJ24" s="20">
        <v>0</v>
      </c>
      <c r="DK24" s="20">
        <v>1006</v>
      </c>
      <c r="DL24" s="20">
        <v>998</v>
      </c>
      <c r="DM24" s="16"/>
      <c r="DN24" s="18">
        <v>19</v>
      </c>
      <c r="DO24" s="19" t="str">
        <f t="shared" si="10"/>
        <v>金 武 町</v>
      </c>
      <c r="DP24" s="20">
        <v>308864</v>
      </c>
      <c r="DQ24" s="20">
        <v>1535898</v>
      </c>
      <c r="DR24" s="20">
        <v>1524686</v>
      </c>
      <c r="DS24" s="20">
        <v>20881529</v>
      </c>
      <c r="DT24" s="20">
        <v>20759991</v>
      </c>
      <c r="DU24" s="20">
        <v>6204207</v>
      </c>
      <c r="DV24" s="20">
        <v>6183068</v>
      </c>
      <c r="DW24" s="20">
        <v>339</v>
      </c>
      <c r="DX24" s="20">
        <v>7378</v>
      </c>
      <c r="DY24" s="20">
        <v>7230</v>
      </c>
      <c r="DZ24" s="16"/>
      <c r="EA24" s="18">
        <v>19</v>
      </c>
      <c r="EB24" s="19" t="str">
        <f t="shared" si="11"/>
        <v>金 武 町</v>
      </c>
      <c r="EC24" s="20">
        <v>0</v>
      </c>
      <c r="ED24" s="20">
        <v>0</v>
      </c>
      <c r="EE24" s="20">
        <v>0</v>
      </c>
      <c r="EF24" s="20">
        <v>0</v>
      </c>
      <c r="EG24" s="20">
        <v>0</v>
      </c>
      <c r="EH24" s="20">
        <v>0</v>
      </c>
      <c r="EI24" s="20">
        <v>0</v>
      </c>
      <c r="EJ24" s="20">
        <v>0</v>
      </c>
      <c r="EK24" s="20">
        <v>0</v>
      </c>
      <c r="EL24" s="20">
        <v>0</v>
      </c>
      <c r="EM24" s="16"/>
      <c r="EN24" s="18">
        <v>19</v>
      </c>
      <c r="EO24" s="19" t="str">
        <f t="shared" si="12"/>
        <v>金 武 町</v>
      </c>
      <c r="EP24" s="20">
        <v>0</v>
      </c>
      <c r="EQ24" s="20">
        <v>0</v>
      </c>
      <c r="ER24" s="20">
        <v>0</v>
      </c>
      <c r="ES24" s="20">
        <v>0</v>
      </c>
      <c r="ET24" s="20">
        <v>0</v>
      </c>
      <c r="EU24" s="20">
        <v>0</v>
      </c>
      <c r="EV24" s="20">
        <v>0</v>
      </c>
      <c r="EW24" s="20">
        <v>0</v>
      </c>
      <c r="EX24" s="20">
        <v>0</v>
      </c>
      <c r="EY24" s="20">
        <v>0</v>
      </c>
      <c r="FA24" s="18">
        <v>19</v>
      </c>
      <c r="FB24" s="19" t="str">
        <f t="shared" si="13"/>
        <v>金 武 町</v>
      </c>
      <c r="FC24" s="20">
        <v>306</v>
      </c>
      <c r="FD24" s="20">
        <v>7714</v>
      </c>
      <c r="FE24" s="20">
        <v>7714</v>
      </c>
      <c r="FF24" s="20">
        <v>410</v>
      </c>
      <c r="FG24" s="20">
        <v>410</v>
      </c>
      <c r="FH24" s="20">
        <v>410</v>
      </c>
      <c r="FI24" s="20">
        <v>410</v>
      </c>
      <c r="FJ24" s="20">
        <v>6</v>
      </c>
      <c r="FK24" s="20">
        <v>7</v>
      </c>
      <c r="FL24" s="20">
        <v>7</v>
      </c>
      <c r="FN24" s="18">
        <v>19</v>
      </c>
      <c r="FO24" s="19" t="str">
        <f t="shared" si="14"/>
        <v>金 武 町</v>
      </c>
      <c r="FP24" s="20">
        <v>1384127</v>
      </c>
      <c r="FQ24" s="20">
        <v>577367</v>
      </c>
      <c r="FR24" s="20">
        <v>455498</v>
      </c>
      <c r="FS24" s="20">
        <v>4210</v>
      </c>
      <c r="FT24" s="20">
        <v>3350</v>
      </c>
      <c r="FU24" s="20">
        <v>4210</v>
      </c>
      <c r="FV24" s="20">
        <v>3350</v>
      </c>
      <c r="FW24" s="20">
        <v>256</v>
      </c>
      <c r="FX24" s="20">
        <v>593</v>
      </c>
      <c r="FY24" s="20">
        <v>484</v>
      </c>
      <c r="GA24" s="18">
        <v>19</v>
      </c>
      <c r="GB24" s="19" t="str">
        <f t="shared" si="15"/>
        <v>金 武 町</v>
      </c>
      <c r="GC24" s="20">
        <v>0</v>
      </c>
      <c r="GD24" s="20">
        <v>0</v>
      </c>
      <c r="GE24" s="20">
        <v>0</v>
      </c>
      <c r="GF24" s="20">
        <v>0</v>
      </c>
      <c r="GG24" s="20">
        <v>0</v>
      </c>
      <c r="GH24" s="20">
        <v>0</v>
      </c>
      <c r="GI24" s="20">
        <v>0</v>
      </c>
      <c r="GJ24" s="20">
        <v>0</v>
      </c>
      <c r="GK24" s="20">
        <v>0</v>
      </c>
      <c r="GL24" s="20">
        <v>0</v>
      </c>
      <c r="GN24" s="18">
        <v>19</v>
      </c>
      <c r="GO24" s="19" t="str">
        <f t="shared" si="16"/>
        <v>金 武 町</v>
      </c>
      <c r="GP24" s="20">
        <v>0</v>
      </c>
      <c r="GQ24" s="20">
        <v>0</v>
      </c>
      <c r="GR24" s="20">
        <v>0</v>
      </c>
      <c r="GS24" s="20">
        <v>0</v>
      </c>
      <c r="GT24" s="20">
        <v>0</v>
      </c>
      <c r="GU24" s="20">
        <v>0</v>
      </c>
      <c r="GV24" s="20">
        <v>0</v>
      </c>
      <c r="GW24" s="20">
        <v>0</v>
      </c>
      <c r="GX24" s="20">
        <v>0</v>
      </c>
      <c r="GY24" s="20">
        <v>0</v>
      </c>
      <c r="HA24" s="18">
        <v>19</v>
      </c>
      <c r="HB24" s="19" t="str">
        <f t="shared" si="17"/>
        <v>金 武 町</v>
      </c>
      <c r="HC24" s="20">
        <v>395973</v>
      </c>
      <c r="HD24" s="20">
        <v>672876</v>
      </c>
      <c r="HE24" s="20">
        <v>574815</v>
      </c>
      <c r="HF24" s="20">
        <v>10608</v>
      </c>
      <c r="HG24" s="20">
        <v>8761</v>
      </c>
      <c r="HH24" s="20">
        <v>10522</v>
      </c>
      <c r="HI24" s="20">
        <v>8675</v>
      </c>
      <c r="HJ24" s="20">
        <v>395</v>
      </c>
      <c r="HK24" s="20">
        <v>965</v>
      </c>
      <c r="HL24" s="20">
        <v>754</v>
      </c>
      <c r="HN24" s="18">
        <v>19</v>
      </c>
      <c r="HO24" s="19" t="str">
        <f t="shared" si="18"/>
        <v>金 武 町</v>
      </c>
      <c r="HP24" s="20">
        <v>0</v>
      </c>
      <c r="HQ24" s="20">
        <v>0</v>
      </c>
      <c r="HR24" s="20">
        <v>0</v>
      </c>
      <c r="HS24" s="20">
        <v>0</v>
      </c>
      <c r="HT24" s="20">
        <v>0</v>
      </c>
      <c r="HU24" s="20">
        <v>0</v>
      </c>
      <c r="HV24" s="20">
        <v>0</v>
      </c>
      <c r="HW24" s="20">
        <v>0</v>
      </c>
      <c r="HX24" s="20">
        <v>0</v>
      </c>
      <c r="HY24" s="20">
        <v>0</v>
      </c>
      <c r="IA24" s="18">
        <v>19</v>
      </c>
      <c r="IB24" s="19" t="str">
        <f t="shared" si="19"/>
        <v>金 武 町</v>
      </c>
      <c r="IC24" s="20">
        <v>0</v>
      </c>
      <c r="ID24" s="20">
        <v>0</v>
      </c>
      <c r="IE24" s="20">
        <v>0</v>
      </c>
      <c r="IF24" s="20">
        <v>0</v>
      </c>
      <c r="IG24" s="20">
        <v>0</v>
      </c>
      <c r="IH24" s="20">
        <v>0</v>
      </c>
      <c r="II24" s="20">
        <v>0</v>
      </c>
      <c r="IJ24" s="20">
        <v>0</v>
      </c>
      <c r="IK24" s="20">
        <v>0</v>
      </c>
      <c r="IL24" s="20">
        <v>0</v>
      </c>
      <c r="IN24" s="17">
        <f t="shared" si="20"/>
        <v>3093761</v>
      </c>
      <c r="IO24" s="17">
        <f t="shared" si="40"/>
        <v>6692622</v>
      </c>
      <c r="IP24" s="17">
        <f t="shared" si="41"/>
        <v>5813770</v>
      </c>
      <c r="IQ24" s="17">
        <f t="shared" si="42"/>
        <v>21074658</v>
      </c>
      <c r="IR24" s="17">
        <f t="shared" si="43"/>
        <v>20921926</v>
      </c>
      <c r="IS24" s="17">
        <f t="shared" si="44"/>
        <v>6397250</v>
      </c>
      <c r="IT24" s="17">
        <f t="shared" si="45"/>
        <v>6344917</v>
      </c>
      <c r="IU24" s="17">
        <f t="shared" si="46"/>
        <v>2702</v>
      </c>
      <c r="IV24" s="17">
        <f t="shared" si="47"/>
        <v>15089</v>
      </c>
    </row>
    <row r="25" spans="1:256" s="7" customFormat="1" ht="15" customHeight="1">
      <c r="A25" s="18">
        <v>20</v>
      </c>
      <c r="B25" s="19" t="s">
        <v>73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16"/>
      <c r="N25" s="18">
        <v>20</v>
      </c>
      <c r="O25" s="19" t="str">
        <f t="shared" si="2"/>
        <v>伊 江 村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30"/>
      <c r="AA25" s="18">
        <v>20</v>
      </c>
      <c r="AB25" s="19" t="str">
        <f t="shared" si="3"/>
        <v>伊 江 村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49"/>
      <c r="AN25" s="18">
        <v>20</v>
      </c>
      <c r="AO25" s="19" t="str">
        <f t="shared" si="4"/>
        <v>伊 江 村</v>
      </c>
      <c r="AP25" s="20">
        <v>303159</v>
      </c>
      <c r="AQ25" s="20">
        <v>10345684</v>
      </c>
      <c r="AR25" s="20">
        <v>8696316</v>
      </c>
      <c r="AS25" s="20">
        <v>439448</v>
      </c>
      <c r="AT25" s="20">
        <v>369678</v>
      </c>
      <c r="AU25" s="20">
        <v>439434</v>
      </c>
      <c r="AV25" s="20">
        <v>369671</v>
      </c>
      <c r="AW25" s="20">
        <v>928</v>
      </c>
      <c r="AX25" s="20">
        <v>9792</v>
      </c>
      <c r="AY25" s="20">
        <v>7937</v>
      </c>
      <c r="AZ25" s="30"/>
      <c r="BA25" s="18">
        <v>20</v>
      </c>
      <c r="BB25" s="19" t="str">
        <f t="shared" si="5"/>
        <v>伊 江 村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30"/>
      <c r="BN25" s="18">
        <v>20</v>
      </c>
      <c r="BO25" s="19" t="str">
        <f t="shared" si="6"/>
        <v>伊 江 村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30"/>
      <c r="CA25" s="18">
        <v>20</v>
      </c>
      <c r="CB25" s="19" t="str">
        <f t="shared" si="7"/>
        <v>伊 江 村</v>
      </c>
      <c r="CC25" s="20">
        <v>0</v>
      </c>
      <c r="CD25" s="20">
        <v>387275</v>
      </c>
      <c r="CE25" s="20">
        <v>374735</v>
      </c>
      <c r="CF25" s="20">
        <v>2546580</v>
      </c>
      <c r="CG25" s="20">
        <v>2464902</v>
      </c>
      <c r="CH25" s="20">
        <v>424378</v>
      </c>
      <c r="CI25" s="20">
        <v>410767</v>
      </c>
      <c r="CJ25" s="20">
        <v>0</v>
      </c>
      <c r="CK25" s="20">
        <v>2045</v>
      </c>
      <c r="CL25" s="20">
        <v>1947</v>
      </c>
      <c r="CM25" s="30"/>
      <c r="CN25" s="18">
        <v>20</v>
      </c>
      <c r="CO25" s="19" t="str">
        <f t="shared" si="8"/>
        <v>伊 江 村</v>
      </c>
      <c r="CP25" s="20">
        <v>0</v>
      </c>
      <c r="CQ25" s="20">
        <v>639785</v>
      </c>
      <c r="CR25" s="20">
        <v>638877</v>
      </c>
      <c r="CS25" s="20">
        <v>3827783</v>
      </c>
      <c r="CT25" s="20">
        <v>3823156</v>
      </c>
      <c r="CU25" s="20">
        <v>1275829</v>
      </c>
      <c r="CV25" s="20">
        <v>1274287</v>
      </c>
      <c r="CW25" s="20">
        <v>0</v>
      </c>
      <c r="CX25" s="20">
        <v>1693</v>
      </c>
      <c r="CY25" s="20">
        <v>1667</v>
      </c>
      <c r="CZ25" s="49"/>
      <c r="DA25" s="18">
        <v>20</v>
      </c>
      <c r="DB25" s="19" t="str">
        <f t="shared" si="9"/>
        <v>伊 江 村</v>
      </c>
      <c r="DC25" s="20">
        <v>0</v>
      </c>
      <c r="DD25" s="20">
        <v>122643</v>
      </c>
      <c r="DE25" s="20">
        <v>122643</v>
      </c>
      <c r="DF25" s="20">
        <v>641311</v>
      </c>
      <c r="DG25" s="20">
        <v>641311</v>
      </c>
      <c r="DH25" s="20">
        <v>444314</v>
      </c>
      <c r="DI25" s="20">
        <v>444314</v>
      </c>
      <c r="DJ25" s="20">
        <v>0</v>
      </c>
      <c r="DK25" s="20">
        <v>197</v>
      </c>
      <c r="DL25" s="20">
        <v>197</v>
      </c>
      <c r="DM25" s="16"/>
      <c r="DN25" s="18">
        <v>20</v>
      </c>
      <c r="DO25" s="19" t="str">
        <f t="shared" si="10"/>
        <v>伊 江 村</v>
      </c>
      <c r="DP25" s="20">
        <v>63467</v>
      </c>
      <c r="DQ25" s="20">
        <v>1149703</v>
      </c>
      <c r="DR25" s="20">
        <v>1136255</v>
      </c>
      <c r="DS25" s="20">
        <v>7015674</v>
      </c>
      <c r="DT25" s="20">
        <v>6929369</v>
      </c>
      <c r="DU25" s="20">
        <v>2144521</v>
      </c>
      <c r="DV25" s="20">
        <v>2129368</v>
      </c>
      <c r="DW25" s="20">
        <v>105</v>
      </c>
      <c r="DX25" s="20">
        <v>3935</v>
      </c>
      <c r="DY25" s="20">
        <v>3811</v>
      </c>
      <c r="DZ25" s="16"/>
      <c r="EA25" s="18">
        <v>20</v>
      </c>
      <c r="EB25" s="19" t="str">
        <f t="shared" si="11"/>
        <v>伊 江 村</v>
      </c>
      <c r="EC25" s="20">
        <v>0</v>
      </c>
      <c r="ED25" s="20">
        <v>0</v>
      </c>
      <c r="EE25" s="20">
        <v>0</v>
      </c>
      <c r="EF25" s="20">
        <v>0</v>
      </c>
      <c r="EG25" s="20">
        <v>0</v>
      </c>
      <c r="EH25" s="20">
        <v>0</v>
      </c>
      <c r="EI25" s="20">
        <v>0</v>
      </c>
      <c r="EJ25" s="20">
        <v>0</v>
      </c>
      <c r="EK25" s="20">
        <v>0</v>
      </c>
      <c r="EL25" s="20">
        <v>0</v>
      </c>
      <c r="EM25" s="16"/>
      <c r="EN25" s="18">
        <v>20</v>
      </c>
      <c r="EO25" s="19" t="str">
        <f t="shared" si="12"/>
        <v>伊 江 村</v>
      </c>
      <c r="EP25" s="20">
        <v>0</v>
      </c>
      <c r="EQ25" s="20">
        <v>0</v>
      </c>
      <c r="ER25" s="20">
        <v>0</v>
      </c>
      <c r="ES25" s="20">
        <v>0</v>
      </c>
      <c r="ET25" s="20">
        <v>0</v>
      </c>
      <c r="EU25" s="20">
        <v>0</v>
      </c>
      <c r="EV25" s="20">
        <v>0</v>
      </c>
      <c r="EW25" s="20">
        <v>0</v>
      </c>
      <c r="EX25" s="20">
        <v>0</v>
      </c>
      <c r="EY25" s="20">
        <v>0</v>
      </c>
      <c r="FA25" s="18">
        <v>20</v>
      </c>
      <c r="FB25" s="19" t="str">
        <f t="shared" si="13"/>
        <v>伊 江 村</v>
      </c>
      <c r="FC25" s="20">
        <v>0</v>
      </c>
      <c r="FD25" s="20">
        <v>0</v>
      </c>
      <c r="FE25" s="20">
        <v>0</v>
      </c>
      <c r="FF25" s="20">
        <v>0</v>
      </c>
      <c r="FG25" s="20">
        <v>0</v>
      </c>
      <c r="FH25" s="20">
        <v>0</v>
      </c>
      <c r="FI25" s="20">
        <v>0</v>
      </c>
      <c r="FJ25" s="20">
        <v>0</v>
      </c>
      <c r="FK25" s="20">
        <v>0</v>
      </c>
      <c r="FL25" s="20">
        <v>0</v>
      </c>
      <c r="FN25" s="18">
        <v>20</v>
      </c>
      <c r="FO25" s="19" t="str">
        <f t="shared" si="14"/>
        <v>伊 江 村</v>
      </c>
      <c r="FP25" s="20">
        <v>0</v>
      </c>
      <c r="FQ25" s="20">
        <v>0</v>
      </c>
      <c r="FR25" s="20">
        <v>0</v>
      </c>
      <c r="FS25" s="20">
        <v>0</v>
      </c>
      <c r="FT25" s="20">
        <v>0</v>
      </c>
      <c r="FU25" s="20">
        <v>0</v>
      </c>
      <c r="FV25" s="20">
        <v>0</v>
      </c>
      <c r="FW25" s="20">
        <v>0</v>
      </c>
      <c r="FX25" s="20">
        <v>0</v>
      </c>
      <c r="FY25" s="20">
        <v>0</v>
      </c>
      <c r="GA25" s="18">
        <v>20</v>
      </c>
      <c r="GB25" s="19" t="str">
        <f t="shared" si="15"/>
        <v>伊 江 村</v>
      </c>
      <c r="GC25" s="20">
        <v>0</v>
      </c>
      <c r="GD25" s="20">
        <v>0</v>
      </c>
      <c r="GE25" s="20">
        <v>0</v>
      </c>
      <c r="GF25" s="20">
        <v>0</v>
      </c>
      <c r="GG25" s="20">
        <v>0</v>
      </c>
      <c r="GH25" s="20">
        <v>0</v>
      </c>
      <c r="GI25" s="20">
        <v>0</v>
      </c>
      <c r="GJ25" s="20">
        <v>0</v>
      </c>
      <c r="GK25" s="20">
        <v>0</v>
      </c>
      <c r="GL25" s="20">
        <v>0</v>
      </c>
      <c r="GN25" s="18">
        <v>20</v>
      </c>
      <c r="GO25" s="19" t="str">
        <f t="shared" si="16"/>
        <v>伊 江 村</v>
      </c>
      <c r="GP25" s="20">
        <v>0</v>
      </c>
      <c r="GQ25" s="20">
        <v>0</v>
      </c>
      <c r="GR25" s="20">
        <v>0</v>
      </c>
      <c r="GS25" s="20">
        <v>0</v>
      </c>
      <c r="GT25" s="20">
        <v>0</v>
      </c>
      <c r="GU25" s="20">
        <v>0</v>
      </c>
      <c r="GV25" s="20">
        <v>0</v>
      </c>
      <c r="GW25" s="20">
        <v>0</v>
      </c>
      <c r="GX25" s="20">
        <v>0</v>
      </c>
      <c r="GY25" s="20">
        <v>0</v>
      </c>
      <c r="HA25" s="18">
        <v>20</v>
      </c>
      <c r="HB25" s="19" t="str">
        <f t="shared" si="17"/>
        <v>伊 江 村</v>
      </c>
      <c r="HC25" s="20">
        <v>1056829</v>
      </c>
      <c r="HD25" s="20">
        <v>3647171</v>
      </c>
      <c r="HE25" s="20">
        <v>2450108</v>
      </c>
      <c r="HF25" s="20">
        <v>43678</v>
      </c>
      <c r="HG25" s="20">
        <v>29178</v>
      </c>
      <c r="HH25" s="20">
        <v>43678</v>
      </c>
      <c r="HI25" s="20">
        <v>29178</v>
      </c>
      <c r="HJ25" s="20">
        <v>649</v>
      </c>
      <c r="HK25" s="20">
        <v>2931</v>
      </c>
      <c r="HL25" s="20">
        <v>1996</v>
      </c>
      <c r="HN25" s="18">
        <v>20</v>
      </c>
      <c r="HO25" s="19" t="str">
        <f t="shared" si="18"/>
        <v>伊 江 村</v>
      </c>
      <c r="HP25" s="20">
        <v>0</v>
      </c>
      <c r="HQ25" s="20">
        <v>0</v>
      </c>
      <c r="HR25" s="20">
        <v>0</v>
      </c>
      <c r="HS25" s="20">
        <v>0</v>
      </c>
      <c r="HT25" s="20">
        <v>0</v>
      </c>
      <c r="HU25" s="20">
        <v>0</v>
      </c>
      <c r="HV25" s="20">
        <v>0</v>
      </c>
      <c r="HW25" s="20">
        <v>0</v>
      </c>
      <c r="HX25" s="20">
        <v>0</v>
      </c>
      <c r="HY25" s="20">
        <v>0</v>
      </c>
      <c r="IA25" s="18">
        <v>20</v>
      </c>
      <c r="IB25" s="19" t="str">
        <f t="shared" si="19"/>
        <v>伊 江 村</v>
      </c>
      <c r="IC25" s="20">
        <v>0</v>
      </c>
      <c r="ID25" s="20">
        <v>0</v>
      </c>
      <c r="IE25" s="20">
        <v>0</v>
      </c>
      <c r="IF25" s="20">
        <v>0</v>
      </c>
      <c r="IG25" s="20">
        <v>0</v>
      </c>
      <c r="IH25" s="20">
        <v>0</v>
      </c>
      <c r="II25" s="20">
        <v>0</v>
      </c>
      <c r="IJ25" s="20">
        <v>0</v>
      </c>
      <c r="IK25" s="20">
        <v>0</v>
      </c>
      <c r="IL25" s="20">
        <v>0</v>
      </c>
      <c r="IN25" s="17">
        <f t="shared" si="20"/>
        <v>1423455</v>
      </c>
      <c r="IO25" s="17">
        <f t="shared" si="40"/>
        <v>15142558</v>
      </c>
      <c r="IP25" s="17">
        <f t="shared" si="41"/>
        <v>12282679</v>
      </c>
      <c r="IQ25" s="17">
        <f t="shared" si="42"/>
        <v>7498800</v>
      </c>
      <c r="IR25" s="17">
        <f t="shared" si="43"/>
        <v>7328225</v>
      </c>
      <c r="IS25" s="17">
        <f t="shared" si="44"/>
        <v>2627633</v>
      </c>
      <c r="IT25" s="17">
        <f t="shared" si="45"/>
        <v>2528217</v>
      </c>
      <c r="IU25" s="17">
        <f t="shared" si="46"/>
        <v>1682</v>
      </c>
      <c r="IV25" s="17">
        <f t="shared" si="47"/>
        <v>16658</v>
      </c>
    </row>
    <row r="26" spans="1:256" s="7" customFormat="1" ht="15" customHeight="1">
      <c r="A26" s="18">
        <v>21</v>
      </c>
      <c r="B26" s="19" t="s">
        <v>74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16"/>
      <c r="N26" s="18">
        <v>21</v>
      </c>
      <c r="O26" s="19" t="str">
        <f t="shared" si="2"/>
        <v>読 谷 村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30"/>
      <c r="AA26" s="18">
        <v>21</v>
      </c>
      <c r="AB26" s="19" t="str">
        <f t="shared" si="3"/>
        <v>読 谷 村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49"/>
      <c r="AN26" s="18">
        <v>21</v>
      </c>
      <c r="AO26" s="19" t="str">
        <f t="shared" si="4"/>
        <v>読 谷 村</v>
      </c>
      <c r="AP26" s="20">
        <v>919298</v>
      </c>
      <c r="AQ26" s="20">
        <v>5386500</v>
      </c>
      <c r="AR26" s="20">
        <v>4190233</v>
      </c>
      <c r="AS26" s="20">
        <v>244929</v>
      </c>
      <c r="AT26" s="20">
        <v>190744</v>
      </c>
      <c r="AU26" s="20">
        <v>244929</v>
      </c>
      <c r="AV26" s="20">
        <v>190744</v>
      </c>
      <c r="AW26" s="20">
        <v>426</v>
      </c>
      <c r="AX26" s="20">
        <v>7704</v>
      </c>
      <c r="AY26" s="20">
        <v>5799</v>
      </c>
      <c r="AZ26" s="30"/>
      <c r="BA26" s="18">
        <v>21</v>
      </c>
      <c r="BB26" s="19" t="str">
        <f t="shared" si="5"/>
        <v>読 谷 村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30"/>
      <c r="BN26" s="18">
        <v>21</v>
      </c>
      <c r="BO26" s="19" t="str">
        <f t="shared" si="6"/>
        <v>読 谷 村</v>
      </c>
      <c r="BP26" s="20">
        <v>1391</v>
      </c>
      <c r="BQ26" s="20">
        <v>117770</v>
      </c>
      <c r="BR26" s="20">
        <v>117221</v>
      </c>
      <c r="BS26" s="20">
        <v>646447</v>
      </c>
      <c r="BT26" s="20">
        <v>644661</v>
      </c>
      <c r="BU26" s="20">
        <v>398624</v>
      </c>
      <c r="BV26" s="20">
        <v>397528</v>
      </c>
      <c r="BW26" s="20">
        <v>10</v>
      </c>
      <c r="BX26" s="20">
        <v>325</v>
      </c>
      <c r="BY26" s="20">
        <v>313</v>
      </c>
      <c r="BZ26" s="30"/>
      <c r="CA26" s="18">
        <v>21</v>
      </c>
      <c r="CB26" s="19" t="str">
        <f t="shared" si="7"/>
        <v>読 谷 村</v>
      </c>
      <c r="CC26" s="20">
        <v>0</v>
      </c>
      <c r="CD26" s="20">
        <v>2537968</v>
      </c>
      <c r="CE26" s="20">
        <v>2535520</v>
      </c>
      <c r="CF26" s="20">
        <v>61147586</v>
      </c>
      <c r="CG26" s="20">
        <v>61097598</v>
      </c>
      <c r="CH26" s="20">
        <v>10147996</v>
      </c>
      <c r="CI26" s="20">
        <v>10139700</v>
      </c>
      <c r="CJ26" s="20">
        <v>0</v>
      </c>
      <c r="CK26" s="20">
        <v>12302</v>
      </c>
      <c r="CL26" s="20">
        <v>12226</v>
      </c>
      <c r="CM26" s="30"/>
      <c r="CN26" s="18">
        <v>21</v>
      </c>
      <c r="CO26" s="19" t="str">
        <f t="shared" si="8"/>
        <v>読 谷 村</v>
      </c>
      <c r="CP26" s="20">
        <v>0</v>
      </c>
      <c r="CQ26" s="20">
        <v>1463422</v>
      </c>
      <c r="CR26" s="20">
        <v>1463144</v>
      </c>
      <c r="CS26" s="20">
        <v>33962711</v>
      </c>
      <c r="CT26" s="20">
        <v>33956772</v>
      </c>
      <c r="CU26" s="20">
        <v>11276536</v>
      </c>
      <c r="CV26" s="20">
        <v>11274559</v>
      </c>
      <c r="CW26" s="20">
        <v>0</v>
      </c>
      <c r="CX26" s="20">
        <v>8848</v>
      </c>
      <c r="CY26" s="20">
        <v>8822</v>
      </c>
      <c r="CZ26" s="49"/>
      <c r="DA26" s="18">
        <v>21</v>
      </c>
      <c r="DB26" s="19" t="str">
        <f t="shared" si="9"/>
        <v>読 谷 村</v>
      </c>
      <c r="DC26" s="20">
        <v>0</v>
      </c>
      <c r="DD26" s="20">
        <v>911591</v>
      </c>
      <c r="DE26" s="20">
        <v>911479</v>
      </c>
      <c r="DF26" s="20">
        <v>16628840</v>
      </c>
      <c r="DG26" s="20">
        <v>16627778</v>
      </c>
      <c r="DH26" s="20">
        <v>10195729</v>
      </c>
      <c r="DI26" s="20">
        <v>10195088</v>
      </c>
      <c r="DJ26" s="20">
        <v>0</v>
      </c>
      <c r="DK26" s="20">
        <v>1698</v>
      </c>
      <c r="DL26" s="20">
        <v>1693</v>
      </c>
      <c r="DM26" s="16"/>
      <c r="DN26" s="18">
        <v>21</v>
      </c>
      <c r="DO26" s="19" t="str">
        <f t="shared" si="10"/>
        <v>読 谷 村</v>
      </c>
      <c r="DP26" s="20">
        <v>304593</v>
      </c>
      <c r="DQ26" s="20">
        <v>4912981</v>
      </c>
      <c r="DR26" s="20">
        <v>4910143</v>
      </c>
      <c r="DS26" s="20">
        <v>111739137</v>
      </c>
      <c r="DT26" s="20">
        <v>111682148</v>
      </c>
      <c r="DU26" s="20">
        <v>31620261</v>
      </c>
      <c r="DV26" s="20">
        <v>31609347</v>
      </c>
      <c r="DW26" s="20">
        <v>445</v>
      </c>
      <c r="DX26" s="20">
        <v>22848</v>
      </c>
      <c r="DY26" s="20">
        <v>22741</v>
      </c>
      <c r="DZ26" s="16"/>
      <c r="EA26" s="18">
        <v>21</v>
      </c>
      <c r="EB26" s="19" t="str">
        <f t="shared" si="11"/>
        <v>読 谷 村</v>
      </c>
      <c r="EC26" s="20">
        <v>0</v>
      </c>
      <c r="ED26" s="20">
        <v>0</v>
      </c>
      <c r="EE26" s="20">
        <v>0</v>
      </c>
      <c r="EF26" s="20">
        <v>0</v>
      </c>
      <c r="EG26" s="20">
        <v>0</v>
      </c>
      <c r="EH26" s="20">
        <v>0</v>
      </c>
      <c r="EI26" s="20">
        <v>0</v>
      </c>
      <c r="EJ26" s="20">
        <v>0</v>
      </c>
      <c r="EK26" s="20">
        <v>0</v>
      </c>
      <c r="EL26" s="20">
        <v>0</v>
      </c>
      <c r="EM26" s="16"/>
      <c r="EN26" s="18">
        <v>21</v>
      </c>
      <c r="EO26" s="19" t="str">
        <f t="shared" si="12"/>
        <v>読 谷 村</v>
      </c>
      <c r="EP26" s="20">
        <v>0</v>
      </c>
      <c r="EQ26" s="20">
        <v>0</v>
      </c>
      <c r="ER26" s="20">
        <v>0</v>
      </c>
      <c r="ES26" s="20">
        <v>0</v>
      </c>
      <c r="ET26" s="20">
        <v>0</v>
      </c>
      <c r="EU26" s="20">
        <v>0</v>
      </c>
      <c r="EV26" s="20">
        <v>0</v>
      </c>
      <c r="EW26" s="20">
        <v>0</v>
      </c>
      <c r="EX26" s="20">
        <v>0</v>
      </c>
      <c r="EY26" s="20">
        <v>0</v>
      </c>
      <c r="FA26" s="18">
        <v>21</v>
      </c>
      <c r="FB26" s="19" t="str">
        <f t="shared" si="13"/>
        <v>読 谷 村</v>
      </c>
      <c r="FC26" s="20">
        <v>5928</v>
      </c>
      <c r="FD26" s="20">
        <v>0</v>
      </c>
      <c r="FE26" s="20">
        <v>0</v>
      </c>
      <c r="FF26" s="20">
        <v>0</v>
      </c>
      <c r="FG26" s="20">
        <v>0</v>
      </c>
      <c r="FH26" s="20">
        <v>0</v>
      </c>
      <c r="FI26" s="20">
        <v>0</v>
      </c>
      <c r="FJ26" s="20">
        <v>21</v>
      </c>
      <c r="FK26" s="20">
        <v>0</v>
      </c>
      <c r="FL26" s="20">
        <v>0</v>
      </c>
      <c r="FN26" s="18">
        <v>21</v>
      </c>
      <c r="FO26" s="19" t="str">
        <f t="shared" si="14"/>
        <v>読 谷 村</v>
      </c>
      <c r="FP26" s="20">
        <v>137586</v>
      </c>
      <c r="FQ26" s="20">
        <v>245299</v>
      </c>
      <c r="FR26" s="20">
        <v>166642</v>
      </c>
      <c r="FS26" s="20">
        <v>5409</v>
      </c>
      <c r="FT26" s="20">
        <v>3674</v>
      </c>
      <c r="FU26" s="20">
        <v>5409</v>
      </c>
      <c r="FV26" s="20">
        <v>3674</v>
      </c>
      <c r="FW26" s="20">
        <v>115</v>
      </c>
      <c r="FX26" s="20">
        <v>212</v>
      </c>
      <c r="FY26" s="20">
        <v>144</v>
      </c>
      <c r="GA26" s="18">
        <v>21</v>
      </c>
      <c r="GB26" s="19" t="str">
        <f t="shared" si="15"/>
        <v>読 谷 村</v>
      </c>
      <c r="GC26" s="20">
        <v>0</v>
      </c>
      <c r="GD26" s="20">
        <v>0</v>
      </c>
      <c r="GE26" s="20">
        <v>0</v>
      </c>
      <c r="GF26" s="20">
        <v>0</v>
      </c>
      <c r="GG26" s="20">
        <v>0</v>
      </c>
      <c r="GH26" s="20">
        <v>0</v>
      </c>
      <c r="GI26" s="20">
        <v>0</v>
      </c>
      <c r="GJ26" s="20">
        <v>0</v>
      </c>
      <c r="GK26" s="20">
        <v>0</v>
      </c>
      <c r="GL26" s="20">
        <v>0</v>
      </c>
      <c r="GN26" s="18">
        <v>21</v>
      </c>
      <c r="GO26" s="19" t="str">
        <f t="shared" si="16"/>
        <v>読 谷 村</v>
      </c>
      <c r="GP26" s="20">
        <v>0</v>
      </c>
      <c r="GQ26" s="20">
        <v>0</v>
      </c>
      <c r="GR26" s="20">
        <v>0</v>
      </c>
      <c r="GS26" s="20">
        <v>0</v>
      </c>
      <c r="GT26" s="20">
        <v>0</v>
      </c>
      <c r="GU26" s="20">
        <v>0</v>
      </c>
      <c r="GV26" s="20">
        <v>0</v>
      </c>
      <c r="GW26" s="20">
        <v>0</v>
      </c>
      <c r="GX26" s="20">
        <v>0</v>
      </c>
      <c r="GY26" s="20">
        <v>0</v>
      </c>
      <c r="HA26" s="18">
        <v>21</v>
      </c>
      <c r="HB26" s="19" t="str">
        <f t="shared" si="17"/>
        <v>読 谷 村</v>
      </c>
      <c r="HC26" s="20">
        <v>223583</v>
      </c>
      <c r="HD26" s="20">
        <v>1646791</v>
      </c>
      <c r="HE26" s="20">
        <v>1299175</v>
      </c>
      <c r="HF26" s="20">
        <v>37718</v>
      </c>
      <c r="HG26" s="20">
        <v>29735</v>
      </c>
      <c r="HH26" s="20">
        <v>37718</v>
      </c>
      <c r="HI26" s="20">
        <v>29735</v>
      </c>
      <c r="HJ26" s="20">
        <v>499</v>
      </c>
      <c r="HK26" s="20">
        <v>3106</v>
      </c>
      <c r="HL26" s="20">
        <v>2140</v>
      </c>
      <c r="HN26" s="18">
        <v>21</v>
      </c>
      <c r="HO26" s="19" t="str">
        <f t="shared" si="18"/>
        <v>読 谷 村</v>
      </c>
      <c r="HP26" s="20">
        <v>6203</v>
      </c>
      <c r="HQ26" s="20">
        <v>509782</v>
      </c>
      <c r="HR26" s="20">
        <v>509587</v>
      </c>
      <c r="HS26" s="20">
        <v>2580160</v>
      </c>
      <c r="HT26" s="20">
        <v>2579614</v>
      </c>
      <c r="HU26" s="20">
        <v>1613181</v>
      </c>
      <c r="HV26" s="20">
        <v>1612805</v>
      </c>
      <c r="HW26" s="20">
        <v>8</v>
      </c>
      <c r="HX26" s="20">
        <v>436</v>
      </c>
      <c r="HY26" s="20">
        <v>433</v>
      </c>
      <c r="IA26" s="18">
        <v>21</v>
      </c>
      <c r="IB26" s="19" t="str">
        <f t="shared" si="19"/>
        <v>読 谷 村</v>
      </c>
      <c r="IC26" s="20">
        <v>0</v>
      </c>
      <c r="ID26" s="20">
        <v>0</v>
      </c>
      <c r="IE26" s="20">
        <v>0</v>
      </c>
      <c r="IF26" s="20">
        <v>0</v>
      </c>
      <c r="IG26" s="20">
        <v>0</v>
      </c>
      <c r="IH26" s="20">
        <v>0</v>
      </c>
      <c r="II26" s="20">
        <v>0</v>
      </c>
      <c r="IJ26" s="20">
        <v>0</v>
      </c>
      <c r="IK26" s="20">
        <v>0</v>
      </c>
      <c r="IL26" s="20">
        <v>0</v>
      </c>
      <c r="IN26" s="17">
        <f t="shared" si="20"/>
        <v>1598582</v>
      </c>
      <c r="IO26" s="17">
        <f t="shared" si="40"/>
        <v>12819123</v>
      </c>
      <c r="IP26" s="17">
        <f t="shared" si="41"/>
        <v>11193001</v>
      </c>
      <c r="IQ26" s="17">
        <f t="shared" si="42"/>
        <v>115253800</v>
      </c>
      <c r="IR26" s="17">
        <f t="shared" si="43"/>
        <v>115130576</v>
      </c>
      <c r="IS26" s="17">
        <f t="shared" si="44"/>
        <v>33920122</v>
      </c>
      <c r="IT26" s="17">
        <f t="shared" si="45"/>
        <v>33843833</v>
      </c>
      <c r="IU26" s="17">
        <f t="shared" si="46"/>
        <v>1524</v>
      </c>
      <c r="IV26" s="17">
        <f t="shared" si="47"/>
        <v>34631</v>
      </c>
    </row>
    <row r="27" spans="1:256" s="7" customFormat="1" ht="15" customHeight="1">
      <c r="A27" s="18">
        <v>22</v>
      </c>
      <c r="B27" s="19" t="s">
        <v>75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16"/>
      <c r="N27" s="18">
        <v>22</v>
      </c>
      <c r="O27" s="19" t="str">
        <f t="shared" si="2"/>
        <v>嘉手納町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30"/>
      <c r="AA27" s="18">
        <v>22</v>
      </c>
      <c r="AB27" s="19" t="str">
        <f t="shared" si="3"/>
        <v>嘉手納町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49"/>
      <c r="AN27" s="18">
        <v>22</v>
      </c>
      <c r="AO27" s="19" t="str">
        <f t="shared" si="4"/>
        <v>嘉手納町</v>
      </c>
      <c r="AP27" s="20">
        <v>115139</v>
      </c>
      <c r="AQ27" s="20">
        <v>8231</v>
      </c>
      <c r="AR27" s="20">
        <v>7463</v>
      </c>
      <c r="AS27" s="20">
        <v>428</v>
      </c>
      <c r="AT27" s="20">
        <v>388</v>
      </c>
      <c r="AU27" s="20">
        <v>428</v>
      </c>
      <c r="AV27" s="20">
        <v>388</v>
      </c>
      <c r="AW27" s="20">
        <v>15</v>
      </c>
      <c r="AX27" s="20">
        <v>26</v>
      </c>
      <c r="AY27" s="20">
        <v>22</v>
      </c>
      <c r="AZ27" s="30"/>
      <c r="BA27" s="18">
        <v>22</v>
      </c>
      <c r="BB27" s="19" t="str">
        <f t="shared" si="5"/>
        <v>嘉手納町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30"/>
      <c r="BN27" s="18">
        <v>22</v>
      </c>
      <c r="BO27" s="19" t="str">
        <f t="shared" si="6"/>
        <v>嘉手納町</v>
      </c>
      <c r="BP27" s="20">
        <v>0</v>
      </c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  <c r="BX27" s="20">
        <v>0</v>
      </c>
      <c r="BY27" s="20">
        <v>0</v>
      </c>
      <c r="BZ27" s="30"/>
      <c r="CA27" s="18">
        <v>22</v>
      </c>
      <c r="CB27" s="19" t="str">
        <f t="shared" si="7"/>
        <v>嘉手納町</v>
      </c>
      <c r="CC27" s="20">
        <v>0</v>
      </c>
      <c r="CD27" s="20">
        <v>687345</v>
      </c>
      <c r="CE27" s="20">
        <v>686588</v>
      </c>
      <c r="CF27" s="20">
        <v>27471446</v>
      </c>
      <c r="CG27" s="20">
        <v>27445577</v>
      </c>
      <c r="CH27" s="20">
        <v>4539586</v>
      </c>
      <c r="CI27" s="20">
        <v>4535306</v>
      </c>
      <c r="CJ27" s="20">
        <v>0</v>
      </c>
      <c r="CK27" s="20">
        <v>3411</v>
      </c>
      <c r="CL27" s="20">
        <v>3365</v>
      </c>
      <c r="CM27" s="30"/>
      <c r="CN27" s="18">
        <v>22</v>
      </c>
      <c r="CO27" s="19" t="str">
        <f t="shared" si="8"/>
        <v>嘉手納町</v>
      </c>
      <c r="CP27" s="20">
        <v>0</v>
      </c>
      <c r="CQ27" s="20">
        <v>200763</v>
      </c>
      <c r="CR27" s="20">
        <v>200688</v>
      </c>
      <c r="CS27" s="20">
        <v>7466138</v>
      </c>
      <c r="CT27" s="20">
        <v>7463546</v>
      </c>
      <c r="CU27" s="20">
        <v>2456025</v>
      </c>
      <c r="CV27" s="20">
        <v>2455164</v>
      </c>
      <c r="CW27" s="20">
        <v>0</v>
      </c>
      <c r="CX27" s="20">
        <v>1688</v>
      </c>
      <c r="CY27" s="20">
        <v>1674</v>
      </c>
      <c r="CZ27" s="49"/>
      <c r="DA27" s="18">
        <v>22</v>
      </c>
      <c r="DB27" s="19" t="str">
        <f t="shared" si="9"/>
        <v>嘉手納町</v>
      </c>
      <c r="DC27" s="20">
        <v>0</v>
      </c>
      <c r="DD27" s="20">
        <v>191181</v>
      </c>
      <c r="DE27" s="20">
        <v>191134</v>
      </c>
      <c r="DF27" s="20">
        <v>7215470</v>
      </c>
      <c r="DG27" s="20">
        <v>7213571</v>
      </c>
      <c r="DH27" s="20">
        <v>4424131</v>
      </c>
      <c r="DI27" s="20">
        <v>4422956</v>
      </c>
      <c r="DJ27" s="20">
        <v>0</v>
      </c>
      <c r="DK27" s="20">
        <v>601</v>
      </c>
      <c r="DL27" s="20">
        <v>594</v>
      </c>
      <c r="DM27" s="16"/>
      <c r="DN27" s="18">
        <v>22</v>
      </c>
      <c r="DO27" s="19" t="str">
        <f t="shared" si="10"/>
        <v>嘉手納町</v>
      </c>
      <c r="DP27" s="20">
        <v>161993</v>
      </c>
      <c r="DQ27" s="20">
        <v>1079289</v>
      </c>
      <c r="DR27" s="20">
        <v>1078410</v>
      </c>
      <c r="DS27" s="20">
        <v>42153054</v>
      </c>
      <c r="DT27" s="20">
        <v>42122694</v>
      </c>
      <c r="DU27" s="20">
        <v>11419742</v>
      </c>
      <c r="DV27" s="20">
        <v>11413426</v>
      </c>
      <c r="DW27" s="20">
        <v>429</v>
      </c>
      <c r="DX27" s="20">
        <v>5700</v>
      </c>
      <c r="DY27" s="20">
        <v>5633</v>
      </c>
      <c r="DZ27" s="16"/>
      <c r="EA27" s="18">
        <v>22</v>
      </c>
      <c r="EB27" s="19" t="str">
        <f t="shared" si="11"/>
        <v>嘉手納町</v>
      </c>
      <c r="EC27" s="20">
        <v>0</v>
      </c>
      <c r="ED27" s="20">
        <v>0</v>
      </c>
      <c r="EE27" s="20">
        <v>0</v>
      </c>
      <c r="EF27" s="20">
        <v>0</v>
      </c>
      <c r="EG27" s="20">
        <v>0</v>
      </c>
      <c r="EH27" s="20">
        <v>0</v>
      </c>
      <c r="EI27" s="20">
        <v>0</v>
      </c>
      <c r="EJ27" s="20">
        <v>0</v>
      </c>
      <c r="EK27" s="20">
        <v>0</v>
      </c>
      <c r="EL27" s="20">
        <v>0</v>
      </c>
      <c r="EM27" s="16"/>
      <c r="EN27" s="18">
        <v>22</v>
      </c>
      <c r="EO27" s="19" t="str">
        <f t="shared" si="12"/>
        <v>嘉手納町</v>
      </c>
      <c r="EP27" s="20">
        <v>0</v>
      </c>
      <c r="EQ27" s="20">
        <v>0</v>
      </c>
      <c r="ER27" s="20">
        <v>0</v>
      </c>
      <c r="ES27" s="20">
        <v>0</v>
      </c>
      <c r="ET27" s="20">
        <v>0</v>
      </c>
      <c r="EU27" s="20">
        <v>0</v>
      </c>
      <c r="EV27" s="20">
        <v>0</v>
      </c>
      <c r="EW27" s="20">
        <v>0</v>
      </c>
      <c r="EX27" s="20">
        <v>0</v>
      </c>
      <c r="EY27" s="20">
        <v>0</v>
      </c>
      <c r="FA27" s="18">
        <v>22</v>
      </c>
      <c r="FB27" s="19" t="str">
        <f t="shared" si="13"/>
        <v>嘉手納町</v>
      </c>
      <c r="FC27" s="20">
        <v>0</v>
      </c>
      <c r="FD27" s="20">
        <v>0</v>
      </c>
      <c r="FE27" s="20">
        <v>0</v>
      </c>
      <c r="FF27" s="20">
        <v>0</v>
      </c>
      <c r="FG27" s="20">
        <v>0</v>
      </c>
      <c r="FH27" s="20">
        <v>0</v>
      </c>
      <c r="FI27" s="20">
        <v>0</v>
      </c>
      <c r="FJ27" s="20">
        <v>0</v>
      </c>
      <c r="FK27" s="20">
        <v>0</v>
      </c>
      <c r="FL27" s="20">
        <v>0</v>
      </c>
      <c r="FN27" s="18">
        <v>22</v>
      </c>
      <c r="FO27" s="19" t="str">
        <f t="shared" si="14"/>
        <v>嘉手納町</v>
      </c>
      <c r="FP27" s="20">
        <v>0</v>
      </c>
      <c r="FQ27" s="20">
        <v>0</v>
      </c>
      <c r="FR27" s="20">
        <v>0</v>
      </c>
      <c r="FS27" s="20">
        <v>0</v>
      </c>
      <c r="FT27" s="20">
        <v>0</v>
      </c>
      <c r="FU27" s="20">
        <v>0</v>
      </c>
      <c r="FV27" s="20">
        <v>0</v>
      </c>
      <c r="FW27" s="20">
        <v>0</v>
      </c>
      <c r="FX27" s="20">
        <v>0</v>
      </c>
      <c r="FY27" s="20">
        <v>0</v>
      </c>
      <c r="GA27" s="18">
        <v>22</v>
      </c>
      <c r="GB27" s="19" t="str">
        <f t="shared" si="15"/>
        <v>嘉手納町</v>
      </c>
      <c r="GC27" s="20">
        <v>0</v>
      </c>
      <c r="GD27" s="20">
        <v>0</v>
      </c>
      <c r="GE27" s="20">
        <v>0</v>
      </c>
      <c r="GF27" s="20">
        <v>0</v>
      </c>
      <c r="GG27" s="20">
        <v>0</v>
      </c>
      <c r="GH27" s="20">
        <v>0</v>
      </c>
      <c r="GI27" s="20">
        <v>0</v>
      </c>
      <c r="GJ27" s="20">
        <v>0</v>
      </c>
      <c r="GK27" s="20">
        <v>0</v>
      </c>
      <c r="GL27" s="20">
        <v>0</v>
      </c>
      <c r="GN27" s="18">
        <v>22</v>
      </c>
      <c r="GO27" s="19" t="str">
        <f t="shared" si="16"/>
        <v>嘉手納町</v>
      </c>
      <c r="GP27" s="20">
        <v>0</v>
      </c>
      <c r="GQ27" s="20">
        <v>0</v>
      </c>
      <c r="GR27" s="20">
        <v>0</v>
      </c>
      <c r="GS27" s="20">
        <v>0</v>
      </c>
      <c r="GT27" s="20">
        <v>0</v>
      </c>
      <c r="GU27" s="20">
        <v>0</v>
      </c>
      <c r="GV27" s="20">
        <v>0</v>
      </c>
      <c r="GW27" s="20">
        <v>0</v>
      </c>
      <c r="GX27" s="20">
        <v>0</v>
      </c>
      <c r="GY27" s="20">
        <v>0</v>
      </c>
      <c r="HA27" s="18">
        <v>22</v>
      </c>
      <c r="HB27" s="19" t="str">
        <f t="shared" si="17"/>
        <v>嘉手納町</v>
      </c>
      <c r="HC27" s="20">
        <v>48142</v>
      </c>
      <c r="HD27" s="20">
        <v>53324</v>
      </c>
      <c r="HE27" s="20">
        <v>49336</v>
      </c>
      <c r="HF27" s="20">
        <v>3039</v>
      </c>
      <c r="HG27" s="20">
        <v>2812</v>
      </c>
      <c r="HH27" s="20">
        <v>3039</v>
      </c>
      <c r="HI27" s="20">
        <v>2812</v>
      </c>
      <c r="HJ27" s="20">
        <v>74</v>
      </c>
      <c r="HK27" s="20">
        <v>92</v>
      </c>
      <c r="HL27" s="20">
        <v>79</v>
      </c>
      <c r="HN27" s="18">
        <v>22</v>
      </c>
      <c r="HO27" s="19" t="str">
        <f t="shared" si="18"/>
        <v>嘉手納町</v>
      </c>
      <c r="HP27" s="20">
        <v>0</v>
      </c>
      <c r="HQ27" s="20">
        <v>0</v>
      </c>
      <c r="HR27" s="20">
        <v>0</v>
      </c>
      <c r="HS27" s="20">
        <v>0</v>
      </c>
      <c r="HT27" s="20">
        <v>0</v>
      </c>
      <c r="HU27" s="20">
        <v>0</v>
      </c>
      <c r="HV27" s="20">
        <v>0</v>
      </c>
      <c r="HW27" s="20">
        <v>0</v>
      </c>
      <c r="HX27" s="20">
        <v>0</v>
      </c>
      <c r="HY27" s="20">
        <v>0</v>
      </c>
      <c r="IA27" s="18">
        <v>22</v>
      </c>
      <c r="IB27" s="19" t="str">
        <f t="shared" si="19"/>
        <v>嘉手納町</v>
      </c>
      <c r="IC27" s="20">
        <v>0</v>
      </c>
      <c r="ID27" s="20">
        <v>0</v>
      </c>
      <c r="IE27" s="20">
        <v>0</v>
      </c>
      <c r="IF27" s="20">
        <v>0</v>
      </c>
      <c r="IG27" s="20">
        <v>0</v>
      </c>
      <c r="IH27" s="20">
        <v>0</v>
      </c>
      <c r="II27" s="20">
        <v>0</v>
      </c>
      <c r="IJ27" s="20">
        <v>0</v>
      </c>
      <c r="IK27" s="20">
        <v>0</v>
      </c>
      <c r="IL27" s="20">
        <v>0</v>
      </c>
      <c r="IN27" s="17">
        <f t="shared" si="20"/>
        <v>325274</v>
      </c>
      <c r="IO27" s="17">
        <f t="shared" si="40"/>
        <v>1140844</v>
      </c>
      <c r="IP27" s="17">
        <f t="shared" si="41"/>
        <v>1135209</v>
      </c>
      <c r="IQ27" s="17">
        <f t="shared" si="42"/>
        <v>42156521</v>
      </c>
      <c r="IR27" s="17">
        <f t="shared" si="43"/>
        <v>42125894</v>
      </c>
      <c r="IS27" s="17">
        <f t="shared" si="44"/>
        <v>11423209</v>
      </c>
      <c r="IT27" s="17">
        <f t="shared" si="45"/>
        <v>11416626</v>
      </c>
      <c r="IU27" s="17">
        <f t="shared" si="46"/>
        <v>518</v>
      </c>
      <c r="IV27" s="17">
        <f t="shared" si="47"/>
        <v>5818</v>
      </c>
    </row>
    <row r="28" spans="1:256" s="7" customFormat="1" ht="15" customHeight="1">
      <c r="A28" s="21">
        <v>23</v>
      </c>
      <c r="B28" s="19" t="s">
        <v>76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16"/>
      <c r="N28" s="21">
        <v>23</v>
      </c>
      <c r="O28" s="19" t="str">
        <f t="shared" si="2"/>
        <v>北 谷 町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30"/>
      <c r="AA28" s="21">
        <v>23</v>
      </c>
      <c r="AB28" s="19" t="str">
        <f t="shared" si="3"/>
        <v>北 谷 町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49"/>
      <c r="AN28" s="21">
        <v>23</v>
      </c>
      <c r="AO28" s="19" t="str">
        <f t="shared" si="4"/>
        <v>北 谷 町</v>
      </c>
      <c r="AP28" s="20">
        <v>190</v>
      </c>
      <c r="AQ28" s="20">
        <v>104158</v>
      </c>
      <c r="AR28" s="20">
        <v>85792</v>
      </c>
      <c r="AS28" s="20">
        <v>5270</v>
      </c>
      <c r="AT28" s="20">
        <v>4341</v>
      </c>
      <c r="AU28" s="20">
        <v>5270</v>
      </c>
      <c r="AV28" s="20">
        <v>4341</v>
      </c>
      <c r="AW28" s="20">
        <v>1</v>
      </c>
      <c r="AX28" s="20">
        <v>160</v>
      </c>
      <c r="AY28" s="20">
        <v>126</v>
      </c>
      <c r="AZ28" s="30"/>
      <c r="BA28" s="21">
        <v>23</v>
      </c>
      <c r="BB28" s="19" t="str">
        <f t="shared" si="5"/>
        <v>北 谷 町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30"/>
      <c r="BN28" s="21">
        <v>23</v>
      </c>
      <c r="BO28" s="19" t="str">
        <f t="shared" si="6"/>
        <v>北 谷 町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  <c r="BX28" s="20">
        <v>0</v>
      </c>
      <c r="BY28" s="20">
        <v>0</v>
      </c>
      <c r="BZ28" s="30"/>
      <c r="CA28" s="21">
        <v>23</v>
      </c>
      <c r="CB28" s="19" t="str">
        <f t="shared" si="7"/>
        <v>北 谷 町</v>
      </c>
      <c r="CC28" s="20">
        <v>0</v>
      </c>
      <c r="CD28" s="20">
        <v>1599351</v>
      </c>
      <c r="CE28" s="20">
        <v>1598704</v>
      </c>
      <c r="CF28" s="20">
        <v>79997677</v>
      </c>
      <c r="CG28" s="20">
        <v>79973890</v>
      </c>
      <c r="CH28" s="20">
        <v>12931350</v>
      </c>
      <c r="CI28" s="20">
        <v>12927391</v>
      </c>
      <c r="CJ28" s="20">
        <v>0</v>
      </c>
      <c r="CK28" s="20">
        <v>7475</v>
      </c>
      <c r="CL28" s="20">
        <v>7426</v>
      </c>
      <c r="CM28" s="30"/>
      <c r="CN28" s="21">
        <v>23</v>
      </c>
      <c r="CO28" s="19" t="str">
        <f t="shared" si="8"/>
        <v>北 谷 町</v>
      </c>
      <c r="CP28" s="20">
        <v>0</v>
      </c>
      <c r="CQ28" s="20">
        <v>382159</v>
      </c>
      <c r="CR28" s="20">
        <v>382068</v>
      </c>
      <c r="CS28" s="20">
        <v>17314875</v>
      </c>
      <c r="CT28" s="20">
        <v>17311553</v>
      </c>
      <c r="CU28" s="20">
        <v>5707653</v>
      </c>
      <c r="CV28" s="20">
        <v>5706551</v>
      </c>
      <c r="CW28" s="20">
        <v>0</v>
      </c>
      <c r="CX28" s="20">
        <v>3617</v>
      </c>
      <c r="CY28" s="20">
        <v>3596</v>
      </c>
      <c r="CZ28" s="49"/>
      <c r="DA28" s="21">
        <v>23</v>
      </c>
      <c r="DB28" s="19" t="str">
        <f t="shared" si="9"/>
        <v>北 谷 町</v>
      </c>
      <c r="DC28" s="20">
        <v>0</v>
      </c>
      <c r="DD28" s="20">
        <v>827968</v>
      </c>
      <c r="DE28" s="20">
        <v>827922</v>
      </c>
      <c r="DF28" s="20">
        <v>59858831</v>
      </c>
      <c r="DG28" s="20">
        <v>59858038</v>
      </c>
      <c r="DH28" s="20">
        <v>35715281</v>
      </c>
      <c r="DI28" s="20">
        <v>35714803</v>
      </c>
      <c r="DJ28" s="20">
        <v>0</v>
      </c>
      <c r="DK28" s="20">
        <v>1564</v>
      </c>
      <c r="DL28" s="20">
        <v>1559</v>
      </c>
      <c r="DM28" s="16"/>
      <c r="DN28" s="21">
        <v>23</v>
      </c>
      <c r="DO28" s="19" t="str">
        <f t="shared" si="10"/>
        <v>北 谷 町</v>
      </c>
      <c r="DP28" s="20">
        <v>207550</v>
      </c>
      <c r="DQ28" s="20">
        <v>2809478</v>
      </c>
      <c r="DR28" s="20">
        <v>2808694</v>
      </c>
      <c r="DS28" s="20">
        <v>157171383</v>
      </c>
      <c r="DT28" s="20">
        <v>157143481</v>
      </c>
      <c r="DU28" s="20">
        <v>54354284</v>
      </c>
      <c r="DV28" s="20">
        <v>54348745</v>
      </c>
      <c r="DW28" s="20">
        <v>235</v>
      </c>
      <c r="DX28" s="20">
        <v>12656</v>
      </c>
      <c r="DY28" s="20">
        <v>12581</v>
      </c>
      <c r="DZ28" s="16"/>
      <c r="EA28" s="21">
        <v>23</v>
      </c>
      <c r="EB28" s="19" t="str">
        <f t="shared" si="11"/>
        <v>北 谷 町</v>
      </c>
      <c r="EC28" s="20">
        <v>0</v>
      </c>
      <c r="ED28" s="20">
        <v>0</v>
      </c>
      <c r="EE28" s="20">
        <v>0</v>
      </c>
      <c r="EF28" s="20">
        <v>0</v>
      </c>
      <c r="EG28" s="20">
        <v>0</v>
      </c>
      <c r="EH28" s="20">
        <v>0</v>
      </c>
      <c r="EI28" s="20">
        <v>0</v>
      </c>
      <c r="EJ28" s="20">
        <v>0</v>
      </c>
      <c r="EK28" s="20">
        <v>0</v>
      </c>
      <c r="EL28" s="20">
        <v>0</v>
      </c>
      <c r="EM28" s="16"/>
      <c r="EN28" s="21">
        <v>23</v>
      </c>
      <c r="EO28" s="19" t="str">
        <f t="shared" si="12"/>
        <v>北 谷 町</v>
      </c>
      <c r="EP28" s="20">
        <v>0</v>
      </c>
      <c r="EQ28" s="20">
        <v>0</v>
      </c>
      <c r="ER28" s="20">
        <v>0</v>
      </c>
      <c r="ES28" s="20">
        <v>0</v>
      </c>
      <c r="ET28" s="20">
        <v>0</v>
      </c>
      <c r="EU28" s="20">
        <v>0</v>
      </c>
      <c r="EV28" s="20">
        <v>0</v>
      </c>
      <c r="EW28" s="20">
        <v>0</v>
      </c>
      <c r="EX28" s="20">
        <v>0</v>
      </c>
      <c r="EY28" s="20">
        <v>0</v>
      </c>
      <c r="FA28" s="21">
        <v>23</v>
      </c>
      <c r="FB28" s="19" t="str">
        <f t="shared" si="13"/>
        <v>北 谷 町</v>
      </c>
      <c r="FC28" s="20">
        <v>0</v>
      </c>
      <c r="FD28" s="20">
        <v>0</v>
      </c>
      <c r="FE28" s="20">
        <v>0</v>
      </c>
      <c r="FF28" s="20">
        <v>0</v>
      </c>
      <c r="FG28" s="20">
        <v>0</v>
      </c>
      <c r="FH28" s="20">
        <v>0</v>
      </c>
      <c r="FI28" s="20">
        <v>0</v>
      </c>
      <c r="FJ28" s="20">
        <v>0</v>
      </c>
      <c r="FK28" s="20">
        <v>0</v>
      </c>
      <c r="FL28" s="20">
        <v>0</v>
      </c>
      <c r="FN28" s="21">
        <v>23</v>
      </c>
      <c r="FO28" s="19" t="str">
        <f t="shared" si="14"/>
        <v>北 谷 町</v>
      </c>
      <c r="FP28" s="20">
        <v>0</v>
      </c>
      <c r="FQ28" s="20">
        <v>0</v>
      </c>
      <c r="FR28" s="20">
        <v>0</v>
      </c>
      <c r="FS28" s="20">
        <v>0</v>
      </c>
      <c r="FT28" s="20">
        <v>0</v>
      </c>
      <c r="FU28" s="20">
        <v>0</v>
      </c>
      <c r="FV28" s="20">
        <v>0</v>
      </c>
      <c r="FW28" s="20">
        <v>0</v>
      </c>
      <c r="FX28" s="20">
        <v>0</v>
      </c>
      <c r="FY28" s="20">
        <v>0</v>
      </c>
      <c r="GA28" s="21">
        <v>23</v>
      </c>
      <c r="GB28" s="19" t="str">
        <f t="shared" si="15"/>
        <v>北 谷 町</v>
      </c>
      <c r="GC28" s="20">
        <v>0</v>
      </c>
      <c r="GD28" s="20">
        <v>0</v>
      </c>
      <c r="GE28" s="20">
        <v>0</v>
      </c>
      <c r="GF28" s="20">
        <v>0</v>
      </c>
      <c r="GG28" s="20">
        <v>0</v>
      </c>
      <c r="GH28" s="20">
        <v>0</v>
      </c>
      <c r="GI28" s="20">
        <v>0</v>
      </c>
      <c r="GJ28" s="20">
        <v>0</v>
      </c>
      <c r="GK28" s="20">
        <v>0</v>
      </c>
      <c r="GL28" s="20">
        <v>0</v>
      </c>
      <c r="GN28" s="21">
        <v>23</v>
      </c>
      <c r="GO28" s="19" t="str">
        <f t="shared" si="16"/>
        <v>北 谷 町</v>
      </c>
      <c r="GP28" s="20">
        <v>0</v>
      </c>
      <c r="GQ28" s="20">
        <v>0</v>
      </c>
      <c r="GR28" s="20">
        <v>0</v>
      </c>
      <c r="GS28" s="20">
        <v>0</v>
      </c>
      <c r="GT28" s="20">
        <v>0</v>
      </c>
      <c r="GU28" s="20">
        <v>0</v>
      </c>
      <c r="GV28" s="20">
        <v>0</v>
      </c>
      <c r="GW28" s="20">
        <v>0</v>
      </c>
      <c r="GX28" s="20">
        <v>0</v>
      </c>
      <c r="GY28" s="20">
        <v>0</v>
      </c>
      <c r="HA28" s="21">
        <v>23</v>
      </c>
      <c r="HB28" s="19" t="str">
        <f t="shared" si="17"/>
        <v>北 谷 町</v>
      </c>
      <c r="HC28" s="20">
        <v>65780</v>
      </c>
      <c r="HD28" s="20">
        <v>374995</v>
      </c>
      <c r="HE28" s="20">
        <v>314820</v>
      </c>
      <c r="HF28" s="20">
        <v>15000</v>
      </c>
      <c r="HG28" s="20">
        <v>12594</v>
      </c>
      <c r="HH28" s="20">
        <v>15000</v>
      </c>
      <c r="HI28" s="20">
        <v>12594</v>
      </c>
      <c r="HJ28" s="20">
        <v>115</v>
      </c>
      <c r="HK28" s="20">
        <v>764</v>
      </c>
      <c r="HL28" s="20">
        <v>556</v>
      </c>
      <c r="HN28" s="21">
        <v>23</v>
      </c>
      <c r="HO28" s="19" t="str">
        <f t="shared" si="18"/>
        <v>北 谷 町</v>
      </c>
      <c r="HP28" s="20">
        <v>0</v>
      </c>
      <c r="HQ28" s="20">
        <v>0</v>
      </c>
      <c r="HR28" s="20">
        <v>0</v>
      </c>
      <c r="HS28" s="20">
        <v>0</v>
      </c>
      <c r="HT28" s="20">
        <v>0</v>
      </c>
      <c r="HU28" s="20">
        <v>0</v>
      </c>
      <c r="HV28" s="20">
        <v>0</v>
      </c>
      <c r="HW28" s="20">
        <v>0</v>
      </c>
      <c r="HX28" s="20">
        <v>0</v>
      </c>
      <c r="HY28" s="20">
        <v>0</v>
      </c>
      <c r="IA28" s="21">
        <v>23</v>
      </c>
      <c r="IB28" s="19" t="str">
        <f t="shared" si="19"/>
        <v>北 谷 町</v>
      </c>
      <c r="IC28" s="20">
        <v>0</v>
      </c>
      <c r="ID28" s="20">
        <v>0</v>
      </c>
      <c r="IE28" s="20">
        <v>0</v>
      </c>
      <c r="IF28" s="20">
        <v>0</v>
      </c>
      <c r="IG28" s="20">
        <v>0</v>
      </c>
      <c r="IH28" s="20">
        <v>0</v>
      </c>
      <c r="II28" s="20">
        <v>0</v>
      </c>
      <c r="IJ28" s="20">
        <v>0</v>
      </c>
      <c r="IK28" s="20">
        <v>0</v>
      </c>
      <c r="IL28" s="20">
        <v>0</v>
      </c>
      <c r="IN28" s="17">
        <f t="shared" si="20"/>
        <v>273520</v>
      </c>
      <c r="IO28" s="17">
        <f t="shared" si="40"/>
        <v>3288631</v>
      </c>
      <c r="IP28" s="17">
        <f t="shared" si="41"/>
        <v>3209306</v>
      </c>
      <c r="IQ28" s="17">
        <f t="shared" si="42"/>
        <v>157191653</v>
      </c>
      <c r="IR28" s="17">
        <f t="shared" si="43"/>
        <v>157160416</v>
      </c>
      <c r="IS28" s="17">
        <f t="shared" si="44"/>
        <v>54374554</v>
      </c>
      <c r="IT28" s="17">
        <f t="shared" si="45"/>
        <v>54365680</v>
      </c>
      <c r="IU28" s="17">
        <f t="shared" si="46"/>
        <v>351</v>
      </c>
      <c r="IV28" s="17">
        <f t="shared" si="47"/>
        <v>13580</v>
      </c>
    </row>
    <row r="29" spans="1:256" s="7" customFormat="1" ht="15" customHeight="1">
      <c r="A29" s="18">
        <v>24</v>
      </c>
      <c r="B29" s="19" t="s">
        <v>77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16"/>
      <c r="N29" s="18">
        <v>24</v>
      </c>
      <c r="O29" s="19" t="str">
        <f t="shared" si="2"/>
        <v>北中城村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30"/>
      <c r="AA29" s="18">
        <v>24</v>
      </c>
      <c r="AB29" s="19" t="str">
        <f t="shared" si="3"/>
        <v>北中城村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49"/>
      <c r="AN29" s="18">
        <v>24</v>
      </c>
      <c r="AO29" s="19" t="str">
        <f t="shared" si="4"/>
        <v>北中城村</v>
      </c>
      <c r="AP29" s="20">
        <v>110711</v>
      </c>
      <c r="AQ29" s="20">
        <v>1685864</v>
      </c>
      <c r="AR29" s="20">
        <v>1172932</v>
      </c>
      <c r="AS29" s="20">
        <v>65288</v>
      </c>
      <c r="AT29" s="20">
        <v>45846</v>
      </c>
      <c r="AU29" s="20">
        <v>65288</v>
      </c>
      <c r="AV29" s="20">
        <v>45846</v>
      </c>
      <c r="AW29" s="20">
        <v>245</v>
      </c>
      <c r="AX29" s="20">
        <v>2706</v>
      </c>
      <c r="AY29" s="20">
        <v>1792</v>
      </c>
      <c r="AZ29" s="30"/>
      <c r="BA29" s="18">
        <v>24</v>
      </c>
      <c r="BB29" s="19" t="str">
        <f t="shared" si="5"/>
        <v>北中城村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30"/>
      <c r="BN29" s="18">
        <v>24</v>
      </c>
      <c r="BO29" s="19" t="str">
        <f t="shared" si="6"/>
        <v>北中城村</v>
      </c>
      <c r="BP29" s="20">
        <v>22955</v>
      </c>
      <c r="BQ29" s="20">
        <v>134639</v>
      </c>
      <c r="BR29" s="20">
        <v>134464</v>
      </c>
      <c r="BS29" s="20">
        <v>1377724</v>
      </c>
      <c r="BT29" s="20">
        <v>1376034</v>
      </c>
      <c r="BU29" s="20">
        <v>453940</v>
      </c>
      <c r="BV29" s="20">
        <v>453396</v>
      </c>
      <c r="BW29" s="20">
        <v>78</v>
      </c>
      <c r="BX29" s="20">
        <v>388</v>
      </c>
      <c r="BY29" s="20">
        <v>386</v>
      </c>
      <c r="BZ29" s="30"/>
      <c r="CA29" s="18">
        <v>24</v>
      </c>
      <c r="CB29" s="19" t="str">
        <f t="shared" si="7"/>
        <v>北中城村</v>
      </c>
      <c r="CC29" s="20">
        <v>0</v>
      </c>
      <c r="CD29" s="20">
        <v>1060817</v>
      </c>
      <c r="CE29" s="20">
        <v>1059544</v>
      </c>
      <c r="CF29" s="20">
        <v>31688486</v>
      </c>
      <c r="CG29" s="20">
        <v>31663335</v>
      </c>
      <c r="CH29" s="20">
        <v>5211552</v>
      </c>
      <c r="CI29" s="20">
        <v>5207392</v>
      </c>
      <c r="CJ29" s="20">
        <v>0</v>
      </c>
      <c r="CK29" s="20">
        <v>5167</v>
      </c>
      <c r="CL29" s="20">
        <v>5113</v>
      </c>
      <c r="CM29" s="30"/>
      <c r="CN29" s="18">
        <v>24</v>
      </c>
      <c r="CO29" s="19" t="str">
        <f t="shared" si="8"/>
        <v>北中城村</v>
      </c>
      <c r="CP29" s="20">
        <v>0</v>
      </c>
      <c r="CQ29" s="20">
        <v>647105</v>
      </c>
      <c r="CR29" s="20">
        <v>646908</v>
      </c>
      <c r="CS29" s="20">
        <v>17560942</v>
      </c>
      <c r="CT29" s="20">
        <v>17556608</v>
      </c>
      <c r="CU29" s="20">
        <v>5785753</v>
      </c>
      <c r="CV29" s="20">
        <v>5784311</v>
      </c>
      <c r="CW29" s="20">
        <v>0</v>
      </c>
      <c r="CX29" s="20">
        <v>3599</v>
      </c>
      <c r="CY29" s="20">
        <v>3568</v>
      </c>
      <c r="CZ29" s="49"/>
      <c r="DA29" s="18">
        <v>24</v>
      </c>
      <c r="DB29" s="19" t="str">
        <f t="shared" si="9"/>
        <v>北中城村</v>
      </c>
      <c r="DC29" s="20">
        <v>0</v>
      </c>
      <c r="DD29" s="20">
        <v>445472</v>
      </c>
      <c r="DE29" s="20">
        <v>445465</v>
      </c>
      <c r="DF29" s="20">
        <v>11325827</v>
      </c>
      <c r="DG29" s="20">
        <v>11325693</v>
      </c>
      <c r="DH29" s="20">
        <v>6864190</v>
      </c>
      <c r="DI29" s="20">
        <v>6864109</v>
      </c>
      <c r="DJ29" s="20">
        <v>0</v>
      </c>
      <c r="DK29" s="20">
        <v>829</v>
      </c>
      <c r="DL29" s="20">
        <v>828</v>
      </c>
      <c r="DM29" s="16"/>
      <c r="DN29" s="18">
        <v>24</v>
      </c>
      <c r="DO29" s="19" t="str">
        <f t="shared" si="10"/>
        <v>北中城村</v>
      </c>
      <c r="DP29" s="20">
        <v>287596</v>
      </c>
      <c r="DQ29" s="20">
        <v>2153394</v>
      </c>
      <c r="DR29" s="20">
        <v>2151917</v>
      </c>
      <c r="DS29" s="20">
        <v>60575255</v>
      </c>
      <c r="DT29" s="20">
        <v>60545636</v>
      </c>
      <c r="DU29" s="20">
        <v>17861495</v>
      </c>
      <c r="DV29" s="20">
        <v>17855812</v>
      </c>
      <c r="DW29" s="20">
        <v>536</v>
      </c>
      <c r="DX29" s="20">
        <v>9595</v>
      </c>
      <c r="DY29" s="20">
        <v>9509</v>
      </c>
      <c r="DZ29" s="16"/>
      <c r="EA29" s="18">
        <v>24</v>
      </c>
      <c r="EB29" s="19" t="str">
        <f t="shared" si="11"/>
        <v>北中城村</v>
      </c>
      <c r="EC29" s="20">
        <v>0</v>
      </c>
      <c r="ED29" s="20">
        <v>0</v>
      </c>
      <c r="EE29" s="20">
        <v>0</v>
      </c>
      <c r="EF29" s="20">
        <v>0</v>
      </c>
      <c r="EG29" s="20">
        <v>0</v>
      </c>
      <c r="EH29" s="20">
        <v>0</v>
      </c>
      <c r="EI29" s="20">
        <v>0</v>
      </c>
      <c r="EJ29" s="20">
        <v>0</v>
      </c>
      <c r="EK29" s="20">
        <v>0</v>
      </c>
      <c r="EL29" s="20">
        <v>0</v>
      </c>
      <c r="EM29" s="16"/>
      <c r="EN29" s="18">
        <v>24</v>
      </c>
      <c r="EO29" s="19" t="str">
        <f t="shared" si="12"/>
        <v>北中城村</v>
      </c>
      <c r="EP29" s="20">
        <v>0</v>
      </c>
      <c r="EQ29" s="20">
        <v>0</v>
      </c>
      <c r="ER29" s="20">
        <v>0</v>
      </c>
      <c r="ES29" s="20">
        <v>0</v>
      </c>
      <c r="ET29" s="20">
        <v>0</v>
      </c>
      <c r="EU29" s="20">
        <v>0</v>
      </c>
      <c r="EV29" s="20">
        <v>0</v>
      </c>
      <c r="EW29" s="20">
        <v>0</v>
      </c>
      <c r="EX29" s="20">
        <v>0</v>
      </c>
      <c r="EY29" s="20">
        <v>0</v>
      </c>
      <c r="FA29" s="18">
        <v>24</v>
      </c>
      <c r="FB29" s="19" t="str">
        <f t="shared" si="13"/>
        <v>北中城村</v>
      </c>
      <c r="FC29" s="20">
        <v>6938</v>
      </c>
      <c r="FD29" s="20">
        <v>0</v>
      </c>
      <c r="FE29" s="20">
        <v>0</v>
      </c>
      <c r="FF29" s="20">
        <v>0</v>
      </c>
      <c r="FG29" s="20">
        <v>0</v>
      </c>
      <c r="FH29" s="20">
        <v>0</v>
      </c>
      <c r="FI29" s="20">
        <v>0</v>
      </c>
      <c r="FJ29" s="20">
        <v>3</v>
      </c>
      <c r="FK29" s="20">
        <v>0</v>
      </c>
      <c r="FL29" s="20">
        <v>0</v>
      </c>
      <c r="FN29" s="18">
        <v>24</v>
      </c>
      <c r="FO29" s="19" t="str">
        <f t="shared" si="14"/>
        <v>北中城村</v>
      </c>
      <c r="FP29" s="20">
        <v>0</v>
      </c>
      <c r="FQ29" s="20">
        <v>0</v>
      </c>
      <c r="FR29" s="20">
        <v>0</v>
      </c>
      <c r="FS29" s="20">
        <v>0</v>
      </c>
      <c r="FT29" s="20">
        <v>0</v>
      </c>
      <c r="FU29" s="20">
        <v>0</v>
      </c>
      <c r="FV29" s="20">
        <v>0</v>
      </c>
      <c r="FW29" s="20">
        <v>0</v>
      </c>
      <c r="FX29" s="20">
        <v>0</v>
      </c>
      <c r="FY29" s="20">
        <v>0</v>
      </c>
      <c r="GA29" s="18">
        <v>24</v>
      </c>
      <c r="GB29" s="19" t="str">
        <f t="shared" si="15"/>
        <v>北中城村</v>
      </c>
      <c r="GC29" s="20">
        <v>0</v>
      </c>
      <c r="GD29" s="20">
        <v>0</v>
      </c>
      <c r="GE29" s="20">
        <v>0</v>
      </c>
      <c r="GF29" s="20">
        <v>0</v>
      </c>
      <c r="GG29" s="20">
        <v>0</v>
      </c>
      <c r="GH29" s="20">
        <v>0</v>
      </c>
      <c r="GI29" s="20">
        <v>0</v>
      </c>
      <c r="GJ29" s="20">
        <v>0</v>
      </c>
      <c r="GK29" s="20">
        <v>0</v>
      </c>
      <c r="GL29" s="20">
        <v>0</v>
      </c>
      <c r="GN29" s="18">
        <v>24</v>
      </c>
      <c r="GO29" s="19" t="str">
        <f t="shared" si="16"/>
        <v>北中城村</v>
      </c>
      <c r="GP29" s="20">
        <v>0</v>
      </c>
      <c r="GQ29" s="20">
        <v>0</v>
      </c>
      <c r="GR29" s="20">
        <v>0</v>
      </c>
      <c r="GS29" s="20">
        <v>0</v>
      </c>
      <c r="GT29" s="20">
        <v>0</v>
      </c>
      <c r="GU29" s="20">
        <v>0</v>
      </c>
      <c r="GV29" s="20">
        <v>0</v>
      </c>
      <c r="GW29" s="20">
        <v>0</v>
      </c>
      <c r="GX29" s="20">
        <v>0</v>
      </c>
      <c r="GY29" s="20">
        <v>0</v>
      </c>
      <c r="HA29" s="18">
        <v>24</v>
      </c>
      <c r="HB29" s="19" t="str">
        <f t="shared" si="17"/>
        <v>北中城村</v>
      </c>
      <c r="HC29" s="20">
        <v>306052</v>
      </c>
      <c r="HD29" s="20">
        <v>1841477</v>
      </c>
      <c r="HE29" s="20">
        <v>1324404</v>
      </c>
      <c r="HF29" s="20">
        <v>28953</v>
      </c>
      <c r="HG29" s="20">
        <v>21223</v>
      </c>
      <c r="HH29" s="20">
        <v>28953</v>
      </c>
      <c r="HI29" s="20">
        <v>21223</v>
      </c>
      <c r="HJ29" s="20">
        <v>669</v>
      </c>
      <c r="HK29" s="20">
        <v>3841</v>
      </c>
      <c r="HL29" s="20">
        <v>2692</v>
      </c>
      <c r="HN29" s="18">
        <v>24</v>
      </c>
      <c r="HO29" s="19" t="str">
        <f t="shared" si="18"/>
        <v>北中城村</v>
      </c>
      <c r="HP29" s="20">
        <v>1001</v>
      </c>
      <c r="HQ29" s="20">
        <v>210786</v>
      </c>
      <c r="HR29" s="20">
        <v>210786</v>
      </c>
      <c r="HS29" s="20">
        <v>927458</v>
      </c>
      <c r="HT29" s="20">
        <v>927458</v>
      </c>
      <c r="HU29" s="20">
        <v>556475</v>
      </c>
      <c r="HV29" s="20">
        <v>556475</v>
      </c>
      <c r="HW29" s="20">
        <v>1</v>
      </c>
      <c r="HX29" s="20">
        <v>332</v>
      </c>
      <c r="HY29" s="20">
        <v>332</v>
      </c>
      <c r="IA29" s="18">
        <v>24</v>
      </c>
      <c r="IB29" s="19" t="str">
        <f t="shared" si="19"/>
        <v>北中城村</v>
      </c>
      <c r="IC29" s="20">
        <v>0</v>
      </c>
      <c r="ID29" s="20">
        <v>0</v>
      </c>
      <c r="IE29" s="20">
        <v>0</v>
      </c>
      <c r="IF29" s="20">
        <v>0</v>
      </c>
      <c r="IG29" s="20">
        <v>0</v>
      </c>
      <c r="IH29" s="20">
        <v>0</v>
      </c>
      <c r="II29" s="20">
        <v>0</v>
      </c>
      <c r="IJ29" s="20">
        <v>0</v>
      </c>
      <c r="IK29" s="20">
        <v>0</v>
      </c>
      <c r="IL29" s="20">
        <v>0</v>
      </c>
      <c r="IN29" s="17">
        <f t="shared" si="20"/>
        <v>735253</v>
      </c>
      <c r="IO29" s="17">
        <f t="shared" si="40"/>
        <v>6026160</v>
      </c>
      <c r="IP29" s="17">
        <f t="shared" si="41"/>
        <v>4994503</v>
      </c>
      <c r="IQ29" s="17">
        <f t="shared" si="42"/>
        <v>62974678</v>
      </c>
      <c r="IR29" s="17">
        <f t="shared" si="43"/>
        <v>62916197</v>
      </c>
      <c r="IS29" s="17">
        <f t="shared" si="44"/>
        <v>18966151</v>
      </c>
      <c r="IT29" s="17">
        <f t="shared" si="45"/>
        <v>18932752</v>
      </c>
      <c r="IU29" s="17">
        <f t="shared" si="46"/>
        <v>1532</v>
      </c>
      <c r="IV29" s="17">
        <f t="shared" si="47"/>
        <v>16862</v>
      </c>
    </row>
    <row r="30" spans="1:256" s="7" customFormat="1" ht="15" customHeight="1">
      <c r="A30" s="18">
        <v>25</v>
      </c>
      <c r="B30" s="19" t="s">
        <v>78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16"/>
      <c r="N30" s="18">
        <v>25</v>
      </c>
      <c r="O30" s="19" t="str">
        <f t="shared" si="2"/>
        <v>中 城 村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30"/>
      <c r="AA30" s="18">
        <v>25</v>
      </c>
      <c r="AB30" s="19" t="str">
        <f t="shared" si="3"/>
        <v>中 城 村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49"/>
      <c r="AN30" s="18">
        <v>25</v>
      </c>
      <c r="AO30" s="19" t="str">
        <f t="shared" si="4"/>
        <v>中 城 村</v>
      </c>
      <c r="AP30" s="20">
        <v>245909</v>
      </c>
      <c r="AQ30" s="20">
        <v>5236138</v>
      </c>
      <c r="AR30" s="20">
        <v>3628869</v>
      </c>
      <c r="AS30" s="20">
        <v>222392</v>
      </c>
      <c r="AT30" s="20">
        <v>156297</v>
      </c>
      <c r="AU30" s="20">
        <v>222392</v>
      </c>
      <c r="AV30" s="20">
        <v>156297</v>
      </c>
      <c r="AW30" s="20">
        <v>537</v>
      </c>
      <c r="AX30" s="20">
        <v>7499</v>
      </c>
      <c r="AY30" s="20">
        <v>5119</v>
      </c>
      <c r="AZ30" s="30"/>
      <c r="BA30" s="18">
        <v>25</v>
      </c>
      <c r="BB30" s="19" t="str">
        <f t="shared" si="5"/>
        <v>中 城 村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30"/>
      <c r="BN30" s="18">
        <v>25</v>
      </c>
      <c r="BO30" s="19" t="str">
        <f t="shared" si="6"/>
        <v>中 城 村</v>
      </c>
      <c r="BP30" s="20">
        <v>0</v>
      </c>
      <c r="BQ30" s="20">
        <v>40796</v>
      </c>
      <c r="BR30" s="20">
        <v>32145</v>
      </c>
      <c r="BS30" s="20">
        <v>431166</v>
      </c>
      <c r="BT30" s="20">
        <v>341798</v>
      </c>
      <c r="BU30" s="20">
        <v>52740</v>
      </c>
      <c r="BV30" s="20">
        <v>48336</v>
      </c>
      <c r="BW30" s="20">
        <v>0</v>
      </c>
      <c r="BX30" s="20">
        <v>120</v>
      </c>
      <c r="BY30" s="20">
        <v>85</v>
      </c>
      <c r="BZ30" s="30"/>
      <c r="CA30" s="18">
        <v>25</v>
      </c>
      <c r="CB30" s="19" t="str">
        <f t="shared" si="7"/>
        <v>中 城 村</v>
      </c>
      <c r="CC30" s="20">
        <v>0</v>
      </c>
      <c r="CD30" s="20">
        <v>1081684</v>
      </c>
      <c r="CE30" s="20">
        <v>1080667</v>
      </c>
      <c r="CF30" s="20">
        <v>34168338</v>
      </c>
      <c r="CG30" s="20">
        <v>34146108</v>
      </c>
      <c r="CH30" s="20">
        <v>5379003</v>
      </c>
      <c r="CI30" s="20">
        <v>5375404</v>
      </c>
      <c r="CJ30" s="20">
        <v>0</v>
      </c>
      <c r="CK30" s="20">
        <v>5890</v>
      </c>
      <c r="CL30" s="20">
        <v>5846</v>
      </c>
      <c r="CM30" s="30"/>
      <c r="CN30" s="18">
        <v>25</v>
      </c>
      <c r="CO30" s="19" t="str">
        <f t="shared" si="8"/>
        <v>中 城 村</v>
      </c>
      <c r="CP30" s="20">
        <v>0</v>
      </c>
      <c r="CQ30" s="20">
        <v>658533</v>
      </c>
      <c r="CR30" s="20">
        <v>658152</v>
      </c>
      <c r="CS30" s="20">
        <v>16309489</v>
      </c>
      <c r="CT30" s="20">
        <v>16302160</v>
      </c>
      <c r="CU30" s="20">
        <v>5307627</v>
      </c>
      <c r="CV30" s="20">
        <v>5305192</v>
      </c>
      <c r="CW30" s="20">
        <v>0</v>
      </c>
      <c r="CX30" s="20">
        <v>4062</v>
      </c>
      <c r="CY30" s="20">
        <v>4033</v>
      </c>
      <c r="CZ30" s="49"/>
      <c r="DA30" s="18">
        <v>25</v>
      </c>
      <c r="DB30" s="19" t="str">
        <f t="shared" si="9"/>
        <v>中 城 村</v>
      </c>
      <c r="DC30" s="20">
        <v>0</v>
      </c>
      <c r="DD30" s="20">
        <v>687209</v>
      </c>
      <c r="DE30" s="20">
        <v>686768</v>
      </c>
      <c r="DF30" s="20">
        <v>14459462</v>
      </c>
      <c r="DG30" s="20">
        <v>14459067</v>
      </c>
      <c r="DH30" s="20">
        <v>9279432</v>
      </c>
      <c r="DI30" s="20">
        <v>9279163</v>
      </c>
      <c r="DJ30" s="20">
        <v>0</v>
      </c>
      <c r="DK30" s="20">
        <v>854</v>
      </c>
      <c r="DL30" s="20">
        <v>850</v>
      </c>
      <c r="DM30" s="16"/>
      <c r="DN30" s="18">
        <v>25</v>
      </c>
      <c r="DO30" s="19" t="str">
        <f t="shared" si="10"/>
        <v>中 城 村</v>
      </c>
      <c r="DP30" s="20">
        <v>165231</v>
      </c>
      <c r="DQ30" s="20">
        <v>2427426</v>
      </c>
      <c r="DR30" s="20">
        <v>2425587</v>
      </c>
      <c r="DS30" s="20">
        <v>64937289</v>
      </c>
      <c r="DT30" s="20">
        <v>64907335</v>
      </c>
      <c r="DU30" s="20">
        <v>19966062</v>
      </c>
      <c r="DV30" s="20">
        <v>19959759</v>
      </c>
      <c r="DW30" s="20">
        <v>214</v>
      </c>
      <c r="DX30" s="20">
        <v>10806</v>
      </c>
      <c r="DY30" s="20">
        <v>10729</v>
      </c>
      <c r="DZ30" s="16"/>
      <c r="EA30" s="18">
        <v>25</v>
      </c>
      <c r="EB30" s="19" t="str">
        <f t="shared" si="11"/>
        <v>中 城 村</v>
      </c>
      <c r="EC30" s="20">
        <v>0</v>
      </c>
      <c r="ED30" s="20">
        <v>0</v>
      </c>
      <c r="EE30" s="20">
        <v>0</v>
      </c>
      <c r="EF30" s="20">
        <v>0</v>
      </c>
      <c r="EG30" s="20">
        <v>0</v>
      </c>
      <c r="EH30" s="20">
        <v>0</v>
      </c>
      <c r="EI30" s="20">
        <v>0</v>
      </c>
      <c r="EJ30" s="20">
        <v>0</v>
      </c>
      <c r="EK30" s="20">
        <v>0</v>
      </c>
      <c r="EL30" s="20">
        <v>0</v>
      </c>
      <c r="EM30" s="16"/>
      <c r="EN30" s="18">
        <v>25</v>
      </c>
      <c r="EO30" s="19" t="str">
        <f t="shared" si="12"/>
        <v>中 城 村</v>
      </c>
      <c r="EP30" s="20">
        <v>0</v>
      </c>
      <c r="EQ30" s="20">
        <v>0</v>
      </c>
      <c r="ER30" s="20">
        <v>0</v>
      </c>
      <c r="ES30" s="20">
        <v>0</v>
      </c>
      <c r="ET30" s="20">
        <v>0</v>
      </c>
      <c r="EU30" s="20">
        <v>0</v>
      </c>
      <c r="EV30" s="20">
        <v>0</v>
      </c>
      <c r="EW30" s="20">
        <v>0</v>
      </c>
      <c r="EX30" s="20">
        <v>0</v>
      </c>
      <c r="EY30" s="20">
        <v>0</v>
      </c>
      <c r="FA30" s="18">
        <v>25</v>
      </c>
      <c r="FB30" s="19" t="str">
        <f t="shared" si="13"/>
        <v>中 城 村</v>
      </c>
      <c r="FC30" s="20">
        <v>4901</v>
      </c>
      <c r="FD30" s="20">
        <v>0</v>
      </c>
      <c r="FE30" s="20">
        <v>0</v>
      </c>
      <c r="FF30" s="20">
        <v>0</v>
      </c>
      <c r="FG30" s="20">
        <v>0</v>
      </c>
      <c r="FH30" s="20">
        <v>0</v>
      </c>
      <c r="FI30" s="20">
        <v>0</v>
      </c>
      <c r="FJ30" s="20">
        <v>9</v>
      </c>
      <c r="FK30" s="20">
        <v>0</v>
      </c>
      <c r="FL30" s="20">
        <v>0</v>
      </c>
      <c r="FN30" s="18">
        <v>25</v>
      </c>
      <c r="FO30" s="19" t="str">
        <f t="shared" si="14"/>
        <v>中 城 村</v>
      </c>
      <c r="FP30" s="20">
        <v>0</v>
      </c>
      <c r="FQ30" s="20">
        <v>0</v>
      </c>
      <c r="FR30" s="20">
        <v>0</v>
      </c>
      <c r="FS30" s="20">
        <v>0</v>
      </c>
      <c r="FT30" s="20">
        <v>0</v>
      </c>
      <c r="FU30" s="20">
        <v>0</v>
      </c>
      <c r="FV30" s="20">
        <v>0</v>
      </c>
      <c r="FW30" s="20">
        <v>0</v>
      </c>
      <c r="FX30" s="20">
        <v>0</v>
      </c>
      <c r="FY30" s="20">
        <v>0</v>
      </c>
      <c r="GA30" s="18">
        <v>25</v>
      </c>
      <c r="GB30" s="19" t="str">
        <f t="shared" si="15"/>
        <v>中 城 村</v>
      </c>
      <c r="GC30" s="20">
        <v>0</v>
      </c>
      <c r="GD30" s="20">
        <v>0</v>
      </c>
      <c r="GE30" s="20">
        <v>0</v>
      </c>
      <c r="GF30" s="20">
        <v>0</v>
      </c>
      <c r="GG30" s="20">
        <v>0</v>
      </c>
      <c r="GH30" s="20">
        <v>0</v>
      </c>
      <c r="GI30" s="20">
        <v>0</v>
      </c>
      <c r="GJ30" s="20">
        <v>0</v>
      </c>
      <c r="GK30" s="20">
        <v>0</v>
      </c>
      <c r="GL30" s="20">
        <v>0</v>
      </c>
      <c r="GN30" s="18">
        <v>25</v>
      </c>
      <c r="GO30" s="19" t="str">
        <f t="shared" si="16"/>
        <v>中 城 村</v>
      </c>
      <c r="GP30" s="20">
        <v>0</v>
      </c>
      <c r="GQ30" s="20">
        <v>0</v>
      </c>
      <c r="GR30" s="20">
        <v>0</v>
      </c>
      <c r="GS30" s="20">
        <v>0</v>
      </c>
      <c r="GT30" s="20">
        <v>0</v>
      </c>
      <c r="GU30" s="20">
        <v>0</v>
      </c>
      <c r="GV30" s="20">
        <v>0</v>
      </c>
      <c r="GW30" s="20">
        <v>0</v>
      </c>
      <c r="GX30" s="20">
        <v>0</v>
      </c>
      <c r="GY30" s="20">
        <v>0</v>
      </c>
      <c r="HA30" s="18">
        <v>25</v>
      </c>
      <c r="HB30" s="19" t="str">
        <f t="shared" si="17"/>
        <v>中 城 村</v>
      </c>
      <c r="HC30" s="20">
        <v>401821</v>
      </c>
      <c r="HD30" s="20">
        <v>2104111</v>
      </c>
      <c r="HE30" s="20">
        <v>1283921</v>
      </c>
      <c r="HF30" s="20">
        <v>36533</v>
      </c>
      <c r="HG30" s="20">
        <v>22116</v>
      </c>
      <c r="HH30" s="20">
        <v>36533</v>
      </c>
      <c r="HI30" s="20">
        <v>22116</v>
      </c>
      <c r="HJ30" s="20">
        <v>833</v>
      </c>
      <c r="HK30" s="20">
        <v>3967</v>
      </c>
      <c r="HL30" s="20">
        <v>2307</v>
      </c>
      <c r="HN30" s="18">
        <v>25</v>
      </c>
      <c r="HO30" s="19" t="str">
        <f t="shared" si="18"/>
        <v>中 城 村</v>
      </c>
      <c r="HP30" s="20">
        <v>294</v>
      </c>
      <c r="HQ30" s="20">
        <v>695481</v>
      </c>
      <c r="HR30" s="20">
        <v>693684</v>
      </c>
      <c r="HS30" s="20">
        <v>1577350</v>
      </c>
      <c r="HT30" s="20">
        <v>1573275</v>
      </c>
      <c r="HU30" s="20">
        <v>1104145</v>
      </c>
      <c r="HV30" s="20">
        <v>1101292</v>
      </c>
      <c r="HW30" s="20">
        <v>3</v>
      </c>
      <c r="HX30" s="20">
        <v>717</v>
      </c>
      <c r="HY30" s="20">
        <v>702</v>
      </c>
      <c r="IA30" s="18">
        <v>25</v>
      </c>
      <c r="IB30" s="19" t="str">
        <f t="shared" si="19"/>
        <v>中 城 村</v>
      </c>
      <c r="IC30" s="20">
        <v>0</v>
      </c>
      <c r="ID30" s="20">
        <v>0</v>
      </c>
      <c r="IE30" s="20">
        <v>0</v>
      </c>
      <c r="IF30" s="20">
        <v>0</v>
      </c>
      <c r="IG30" s="20">
        <v>0</v>
      </c>
      <c r="IH30" s="20">
        <v>0</v>
      </c>
      <c r="II30" s="20">
        <v>0</v>
      </c>
      <c r="IJ30" s="20">
        <v>0</v>
      </c>
      <c r="IK30" s="20">
        <v>0</v>
      </c>
      <c r="IL30" s="20">
        <v>0</v>
      </c>
      <c r="IN30" s="17">
        <f t="shared" si="20"/>
        <v>818156</v>
      </c>
      <c r="IO30" s="17">
        <f t="shared" si="40"/>
        <v>10503952</v>
      </c>
      <c r="IP30" s="17">
        <f t="shared" si="41"/>
        <v>8064206</v>
      </c>
      <c r="IQ30" s="17">
        <f t="shared" si="42"/>
        <v>67204730</v>
      </c>
      <c r="IR30" s="17">
        <f t="shared" si="43"/>
        <v>67000821</v>
      </c>
      <c r="IS30" s="17">
        <f t="shared" si="44"/>
        <v>21381872</v>
      </c>
      <c r="IT30" s="17">
        <f t="shared" si="45"/>
        <v>21287800</v>
      </c>
      <c r="IU30" s="17">
        <f t="shared" si="46"/>
        <v>1596</v>
      </c>
      <c r="IV30" s="17">
        <f t="shared" si="47"/>
        <v>23109</v>
      </c>
    </row>
    <row r="31" spans="1:256" s="7" customFormat="1" ht="15" customHeight="1">
      <c r="A31" s="18">
        <v>26</v>
      </c>
      <c r="B31" s="19" t="s">
        <v>79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16"/>
      <c r="N31" s="18">
        <v>26</v>
      </c>
      <c r="O31" s="19" t="str">
        <f t="shared" si="2"/>
        <v>西 原 町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30"/>
      <c r="AA31" s="18">
        <v>26</v>
      </c>
      <c r="AB31" s="19" t="str">
        <f t="shared" si="3"/>
        <v>西 原 町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49"/>
      <c r="AN31" s="18">
        <v>26</v>
      </c>
      <c r="AO31" s="19" t="str">
        <f t="shared" si="4"/>
        <v>西 原 町</v>
      </c>
      <c r="AP31" s="20">
        <v>129462</v>
      </c>
      <c r="AQ31" s="20">
        <v>3067258</v>
      </c>
      <c r="AR31" s="20">
        <v>2042278</v>
      </c>
      <c r="AS31" s="20">
        <v>121102</v>
      </c>
      <c r="AT31" s="20">
        <v>80340</v>
      </c>
      <c r="AU31" s="20">
        <v>121102</v>
      </c>
      <c r="AV31" s="20">
        <v>80340</v>
      </c>
      <c r="AW31" s="20">
        <v>426</v>
      </c>
      <c r="AX31" s="20">
        <v>3812</v>
      </c>
      <c r="AY31" s="20">
        <v>2459</v>
      </c>
      <c r="AZ31" s="30"/>
      <c r="BA31" s="18">
        <v>26</v>
      </c>
      <c r="BB31" s="19" t="str">
        <f t="shared" si="5"/>
        <v>西 原 町</v>
      </c>
      <c r="BC31" s="20">
        <v>0</v>
      </c>
      <c r="BD31" s="20">
        <v>2588</v>
      </c>
      <c r="BE31" s="20">
        <v>0</v>
      </c>
      <c r="BF31" s="20">
        <v>221</v>
      </c>
      <c r="BG31" s="20">
        <v>0</v>
      </c>
      <c r="BH31" s="20">
        <v>221</v>
      </c>
      <c r="BI31" s="20">
        <v>0</v>
      </c>
      <c r="BJ31" s="20">
        <v>0</v>
      </c>
      <c r="BK31" s="20">
        <v>2</v>
      </c>
      <c r="BL31" s="20">
        <v>0</v>
      </c>
      <c r="BM31" s="30"/>
      <c r="BN31" s="18">
        <v>26</v>
      </c>
      <c r="BO31" s="19" t="str">
        <f t="shared" si="6"/>
        <v>西 原 町</v>
      </c>
      <c r="BP31" s="20">
        <v>15244</v>
      </c>
      <c r="BQ31" s="20">
        <v>318159</v>
      </c>
      <c r="BR31" s="20">
        <v>315014</v>
      </c>
      <c r="BS31" s="20">
        <v>1810660</v>
      </c>
      <c r="BT31" s="20">
        <v>1794950</v>
      </c>
      <c r="BU31" s="20">
        <v>600739</v>
      </c>
      <c r="BV31" s="20">
        <v>595514</v>
      </c>
      <c r="BW31" s="20">
        <v>67</v>
      </c>
      <c r="BX31" s="20">
        <v>801</v>
      </c>
      <c r="BY31" s="20">
        <v>767</v>
      </c>
      <c r="BZ31" s="30"/>
      <c r="CA31" s="18">
        <v>26</v>
      </c>
      <c r="CB31" s="19" t="str">
        <f t="shared" si="7"/>
        <v>西 原 町</v>
      </c>
      <c r="CC31" s="20">
        <v>0</v>
      </c>
      <c r="CD31" s="20">
        <v>1608190</v>
      </c>
      <c r="CE31" s="20">
        <v>1606910</v>
      </c>
      <c r="CF31" s="20">
        <v>62505059</v>
      </c>
      <c r="CG31" s="20">
        <v>62460894</v>
      </c>
      <c r="CH31" s="20">
        <v>10407220</v>
      </c>
      <c r="CI31" s="20">
        <v>10399862</v>
      </c>
      <c r="CJ31" s="20">
        <v>0</v>
      </c>
      <c r="CK31" s="20">
        <v>8515</v>
      </c>
      <c r="CL31" s="20">
        <v>8418</v>
      </c>
      <c r="CM31" s="30"/>
      <c r="CN31" s="18">
        <v>26</v>
      </c>
      <c r="CO31" s="19" t="str">
        <f t="shared" si="8"/>
        <v>西 原 町</v>
      </c>
      <c r="CP31" s="20">
        <v>0</v>
      </c>
      <c r="CQ31" s="20">
        <v>551173</v>
      </c>
      <c r="CR31" s="20">
        <v>550916</v>
      </c>
      <c r="CS31" s="20">
        <v>20163512</v>
      </c>
      <c r="CT31" s="20">
        <v>20154516</v>
      </c>
      <c r="CU31" s="20">
        <v>6702451</v>
      </c>
      <c r="CV31" s="20">
        <v>6699452</v>
      </c>
      <c r="CW31" s="20">
        <v>0</v>
      </c>
      <c r="CX31" s="20">
        <v>4567</v>
      </c>
      <c r="CY31" s="20">
        <v>4522</v>
      </c>
      <c r="CZ31" s="49"/>
      <c r="DA31" s="18">
        <v>26</v>
      </c>
      <c r="DB31" s="19" t="str">
        <f t="shared" si="9"/>
        <v>西 原 町</v>
      </c>
      <c r="DC31" s="20">
        <v>0</v>
      </c>
      <c r="DD31" s="20">
        <v>1845697</v>
      </c>
      <c r="DE31" s="20">
        <v>1845680</v>
      </c>
      <c r="DF31" s="20">
        <v>39010652</v>
      </c>
      <c r="DG31" s="20">
        <v>39010173</v>
      </c>
      <c r="DH31" s="20">
        <v>24843505</v>
      </c>
      <c r="DI31" s="20">
        <v>24843213</v>
      </c>
      <c r="DJ31" s="20">
        <v>0</v>
      </c>
      <c r="DK31" s="20">
        <v>1421</v>
      </c>
      <c r="DL31" s="20">
        <v>1418</v>
      </c>
      <c r="DM31" s="16"/>
      <c r="DN31" s="18">
        <v>26</v>
      </c>
      <c r="DO31" s="19" t="str">
        <f t="shared" si="10"/>
        <v>西 原 町</v>
      </c>
      <c r="DP31" s="20">
        <v>387514</v>
      </c>
      <c r="DQ31" s="20">
        <v>4005060</v>
      </c>
      <c r="DR31" s="20">
        <v>4003506</v>
      </c>
      <c r="DS31" s="20">
        <v>121679223</v>
      </c>
      <c r="DT31" s="20">
        <v>121625583</v>
      </c>
      <c r="DU31" s="20">
        <v>41953176</v>
      </c>
      <c r="DV31" s="20">
        <v>41942527</v>
      </c>
      <c r="DW31" s="20">
        <v>579</v>
      </c>
      <c r="DX31" s="20">
        <v>14503</v>
      </c>
      <c r="DY31" s="20">
        <v>14358</v>
      </c>
      <c r="DZ31" s="16"/>
      <c r="EA31" s="18">
        <v>26</v>
      </c>
      <c r="EB31" s="19" t="str">
        <f t="shared" si="11"/>
        <v>西 原 町</v>
      </c>
      <c r="EC31" s="20">
        <v>0</v>
      </c>
      <c r="ED31" s="20">
        <v>0</v>
      </c>
      <c r="EE31" s="20">
        <v>0</v>
      </c>
      <c r="EF31" s="20">
        <v>0</v>
      </c>
      <c r="EG31" s="20">
        <v>0</v>
      </c>
      <c r="EH31" s="20">
        <v>0</v>
      </c>
      <c r="EI31" s="20">
        <v>0</v>
      </c>
      <c r="EJ31" s="20">
        <v>0</v>
      </c>
      <c r="EK31" s="20">
        <v>0</v>
      </c>
      <c r="EL31" s="20">
        <v>0</v>
      </c>
      <c r="EM31" s="16"/>
      <c r="EN31" s="18">
        <v>26</v>
      </c>
      <c r="EO31" s="19" t="str">
        <f t="shared" si="12"/>
        <v>西 原 町</v>
      </c>
      <c r="EP31" s="20">
        <v>0</v>
      </c>
      <c r="EQ31" s="20">
        <v>0</v>
      </c>
      <c r="ER31" s="20">
        <v>0</v>
      </c>
      <c r="ES31" s="20">
        <v>0</v>
      </c>
      <c r="ET31" s="20">
        <v>0</v>
      </c>
      <c r="EU31" s="20">
        <v>0</v>
      </c>
      <c r="EV31" s="20">
        <v>0</v>
      </c>
      <c r="EW31" s="20">
        <v>0</v>
      </c>
      <c r="EX31" s="20">
        <v>0</v>
      </c>
      <c r="EY31" s="20">
        <v>0</v>
      </c>
      <c r="FA31" s="18">
        <v>26</v>
      </c>
      <c r="FB31" s="19" t="str">
        <f t="shared" si="13"/>
        <v>西 原 町</v>
      </c>
      <c r="FC31" s="20">
        <v>2089</v>
      </c>
      <c r="FD31" s="20">
        <v>5325</v>
      </c>
      <c r="FE31" s="20">
        <v>1984</v>
      </c>
      <c r="FF31" s="20">
        <v>227</v>
      </c>
      <c r="FG31" s="20">
        <v>77</v>
      </c>
      <c r="FH31" s="20">
        <v>221</v>
      </c>
      <c r="FI31" s="20">
        <v>77</v>
      </c>
      <c r="FJ31" s="20">
        <v>30</v>
      </c>
      <c r="FK31" s="20">
        <v>6</v>
      </c>
      <c r="FL31" s="20">
        <v>2</v>
      </c>
      <c r="FN31" s="18">
        <v>26</v>
      </c>
      <c r="FO31" s="19" t="str">
        <f t="shared" si="14"/>
        <v>西 原 町</v>
      </c>
      <c r="FP31" s="20">
        <v>0</v>
      </c>
      <c r="FQ31" s="20">
        <v>0</v>
      </c>
      <c r="FR31" s="20">
        <v>0</v>
      </c>
      <c r="FS31" s="20">
        <v>0</v>
      </c>
      <c r="FT31" s="20">
        <v>0</v>
      </c>
      <c r="FU31" s="20">
        <v>0</v>
      </c>
      <c r="FV31" s="20">
        <v>0</v>
      </c>
      <c r="FW31" s="20">
        <v>0</v>
      </c>
      <c r="FX31" s="20">
        <v>0</v>
      </c>
      <c r="FY31" s="20">
        <v>0</v>
      </c>
      <c r="GA31" s="18">
        <v>26</v>
      </c>
      <c r="GB31" s="19" t="str">
        <f t="shared" si="15"/>
        <v>西 原 町</v>
      </c>
      <c r="GC31" s="20">
        <v>0</v>
      </c>
      <c r="GD31" s="20">
        <v>0</v>
      </c>
      <c r="GE31" s="20">
        <v>0</v>
      </c>
      <c r="GF31" s="20">
        <v>0</v>
      </c>
      <c r="GG31" s="20">
        <v>0</v>
      </c>
      <c r="GH31" s="20">
        <v>0</v>
      </c>
      <c r="GI31" s="20">
        <v>0</v>
      </c>
      <c r="GJ31" s="20">
        <v>0</v>
      </c>
      <c r="GK31" s="20">
        <v>0</v>
      </c>
      <c r="GL31" s="20">
        <v>0</v>
      </c>
      <c r="GN31" s="18">
        <v>26</v>
      </c>
      <c r="GO31" s="19" t="str">
        <f t="shared" si="16"/>
        <v>西 原 町</v>
      </c>
      <c r="GP31" s="20">
        <v>0</v>
      </c>
      <c r="GQ31" s="20">
        <v>0</v>
      </c>
      <c r="GR31" s="20">
        <v>0</v>
      </c>
      <c r="GS31" s="20">
        <v>0</v>
      </c>
      <c r="GT31" s="20">
        <v>0</v>
      </c>
      <c r="GU31" s="20">
        <v>0</v>
      </c>
      <c r="GV31" s="20">
        <v>0</v>
      </c>
      <c r="GW31" s="20">
        <v>0</v>
      </c>
      <c r="GX31" s="20">
        <v>0</v>
      </c>
      <c r="GY31" s="20">
        <v>0</v>
      </c>
      <c r="HA31" s="18">
        <v>26</v>
      </c>
      <c r="HB31" s="19" t="str">
        <f t="shared" si="17"/>
        <v>西 原 町</v>
      </c>
      <c r="HC31" s="20">
        <v>537366</v>
      </c>
      <c r="HD31" s="20">
        <v>1322945</v>
      </c>
      <c r="HE31" s="20">
        <v>1042698</v>
      </c>
      <c r="HF31" s="20">
        <v>276393</v>
      </c>
      <c r="HG31" s="20">
        <v>221525</v>
      </c>
      <c r="HH31" s="20">
        <v>258673</v>
      </c>
      <c r="HI31" s="20">
        <v>205922</v>
      </c>
      <c r="HJ31" s="20">
        <v>226</v>
      </c>
      <c r="HK31" s="20">
        <v>2038</v>
      </c>
      <c r="HL31" s="20">
        <v>1311</v>
      </c>
      <c r="HN31" s="18">
        <v>26</v>
      </c>
      <c r="HO31" s="19" t="str">
        <f t="shared" si="18"/>
        <v>西 原 町</v>
      </c>
      <c r="HP31" s="20">
        <v>265</v>
      </c>
      <c r="HQ31" s="20">
        <v>354701</v>
      </c>
      <c r="HR31" s="20">
        <v>354070</v>
      </c>
      <c r="HS31" s="20">
        <v>727137</v>
      </c>
      <c r="HT31" s="20">
        <v>725843</v>
      </c>
      <c r="HU31" s="20">
        <v>436282</v>
      </c>
      <c r="HV31" s="20">
        <v>435506</v>
      </c>
      <c r="HW31" s="20">
        <v>3</v>
      </c>
      <c r="HX31" s="20">
        <v>124</v>
      </c>
      <c r="HY31" s="20">
        <v>119</v>
      </c>
      <c r="IA31" s="18">
        <v>26</v>
      </c>
      <c r="IB31" s="19" t="str">
        <f t="shared" si="19"/>
        <v>西 原 町</v>
      </c>
      <c r="IC31" s="20">
        <v>0</v>
      </c>
      <c r="ID31" s="20">
        <v>0</v>
      </c>
      <c r="IE31" s="20">
        <v>0</v>
      </c>
      <c r="IF31" s="20">
        <v>0</v>
      </c>
      <c r="IG31" s="20">
        <v>0</v>
      </c>
      <c r="IH31" s="20">
        <v>0</v>
      </c>
      <c r="II31" s="20">
        <v>0</v>
      </c>
      <c r="IJ31" s="20">
        <v>0</v>
      </c>
      <c r="IK31" s="20">
        <v>0</v>
      </c>
      <c r="IL31" s="20">
        <v>0</v>
      </c>
      <c r="IN31" s="17">
        <f t="shared" si="20"/>
        <v>1071940</v>
      </c>
      <c r="IO31" s="17">
        <f t="shared" si="40"/>
        <v>9076036</v>
      </c>
      <c r="IP31" s="17">
        <f t="shared" si="41"/>
        <v>7759550</v>
      </c>
      <c r="IQ31" s="17">
        <f t="shared" si="42"/>
        <v>124614963</v>
      </c>
      <c r="IR31" s="17">
        <f t="shared" si="43"/>
        <v>124448318</v>
      </c>
      <c r="IS31" s="17">
        <f t="shared" si="44"/>
        <v>43370414</v>
      </c>
      <c r="IT31" s="17">
        <f t="shared" si="45"/>
        <v>43259886</v>
      </c>
      <c r="IU31" s="17">
        <f t="shared" si="46"/>
        <v>1331</v>
      </c>
      <c r="IV31" s="17">
        <f t="shared" si="47"/>
        <v>21286</v>
      </c>
    </row>
    <row r="32" spans="1:256" s="7" customFormat="1" ht="15" customHeight="1">
      <c r="A32" s="18">
        <v>27</v>
      </c>
      <c r="B32" s="19" t="s">
        <v>80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16"/>
      <c r="N32" s="18">
        <v>27</v>
      </c>
      <c r="O32" s="19" t="str">
        <f t="shared" si="2"/>
        <v>与那原町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30"/>
      <c r="AA32" s="18">
        <v>27</v>
      </c>
      <c r="AB32" s="19" t="str">
        <f t="shared" si="3"/>
        <v>与那原町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49"/>
      <c r="AN32" s="18">
        <v>27</v>
      </c>
      <c r="AO32" s="19" t="str">
        <f t="shared" si="4"/>
        <v>与那原町</v>
      </c>
      <c r="AP32" s="20">
        <v>30187</v>
      </c>
      <c r="AQ32" s="20">
        <v>648044</v>
      </c>
      <c r="AR32" s="20">
        <v>371613</v>
      </c>
      <c r="AS32" s="20">
        <v>28458</v>
      </c>
      <c r="AT32" s="20">
        <v>15464</v>
      </c>
      <c r="AU32" s="20">
        <v>28458</v>
      </c>
      <c r="AV32" s="20">
        <v>15464</v>
      </c>
      <c r="AW32" s="20">
        <v>111</v>
      </c>
      <c r="AX32" s="20">
        <v>849</v>
      </c>
      <c r="AY32" s="20">
        <v>489</v>
      </c>
      <c r="AZ32" s="30"/>
      <c r="BA32" s="18">
        <v>27</v>
      </c>
      <c r="BB32" s="19" t="str">
        <f t="shared" si="5"/>
        <v>与那原町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30"/>
      <c r="BN32" s="18">
        <v>27</v>
      </c>
      <c r="BO32" s="19" t="str">
        <f t="shared" si="6"/>
        <v>与那原町</v>
      </c>
      <c r="BP32" s="20">
        <v>7249</v>
      </c>
      <c r="BQ32" s="20">
        <v>90905</v>
      </c>
      <c r="BR32" s="20">
        <v>83717</v>
      </c>
      <c r="BS32" s="20">
        <v>159579</v>
      </c>
      <c r="BT32" s="20">
        <v>149166</v>
      </c>
      <c r="BU32" s="20">
        <v>51814</v>
      </c>
      <c r="BV32" s="20">
        <v>48382</v>
      </c>
      <c r="BW32" s="20">
        <v>33</v>
      </c>
      <c r="BX32" s="20">
        <v>224</v>
      </c>
      <c r="BY32" s="20">
        <v>186</v>
      </c>
      <c r="BZ32" s="30"/>
      <c r="CA32" s="18">
        <v>27</v>
      </c>
      <c r="CB32" s="19" t="str">
        <f t="shared" si="7"/>
        <v>与那原町</v>
      </c>
      <c r="CC32" s="20">
        <v>0</v>
      </c>
      <c r="CD32" s="20">
        <v>845375</v>
      </c>
      <c r="CE32" s="20">
        <v>844211</v>
      </c>
      <c r="CF32" s="20">
        <v>31757088</v>
      </c>
      <c r="CG32" s="20">
        <v>31717893</v>
      </c>
      <c r="CH32" s="20">
        <v>5267046</v>
      </c>
      <c r="CI32" s="20">
        <v>5260513</v>
      </c>
      <c r="CJ32" s="20">
        <v>0</v>
      </c>
      <c r="CK32" s="20">
        <v>5061</v>
      </c>
      <c r="CL32" s="20">
        <v>4986</v>
      </c>
      <c r="CM32" s="30"/>
      <c r="CN32" s="18">
        <v>27</v>
      </c>
      <c r="CO32" s="19" t="str">
        <f t="shared" si="8"/>
        <v>与那原町</v>
      </c>
      <c r="CP32" s="20">
        <v>0</v>
      </c>
      <c r="CQ32" s="20">
        <v>216154</v>
      </c>
      <c r="CR32" s="20">
        <v>216046</v>
      </c>
      <c r="CS32" s="20">
        <v>7178909</v>
      </c>
      <c r="CT32" s="20">
        <v>7176189</v>
      </c>
      <c r="CU32" s="20">
        <v>2386345</v>
      </c>
      <c r="CV32" s="20">
        <v>2385438</v>
      </c>
      <c r="CW32" s="20">
        <v>0</v>
      </c>
      <c r="CX32" s="20">
        <v>1840</v>
      </c>
      <c r="CY32" s="20">
        <v>1833</v>
      </c>
      <c r="CZ32" s="49"/>
      <c r="DA32" s="18">
        <v>27</v>
      </c>
      <c r="DB32" s="19" t="str">
        <f t="shared" si="9"/>
        <v>与那原町</v>
      </c>
      <c r="DC32" s="20">
        <v>0</v>
      </c>
      <c r="DD32" s="20">
        <v>296522</v>
      </c>
      <c r="DE32" s="20">
        <v>296505</v>
      </c>
      <c r="DF32" s="20">
        <v>12244257</v>
      </c>
      <c r="DG32" s="20">
        <v>12243643</v>
      </c>
      <c r="DH32" s="20">
        <v>7730891</v>
      </c>
      <c r="DI32" s="20">
        <v>7730468</v>
      </c>
      <c r="DJ32" s="20">
        <v>0</v>
      </c>
      <c r="DK32" s="20">
        <v>590</v>
      </c>
      <c r="DL32" s="20">
        <v>585</v>
      </c>
      <c r="DM32" s="16"/>
      <c r="DN32" s="18">
        <v>27</v>
      </c>
      <c r="DO32" s="19" t="str">
        <f t="shared" si="10"/>
        <v>与那原町</v>
      </c>
      <c r="DP32" s="20">
        <v>191919</v>
      </c>
      <c r="DQ32" s="20">
        <v>1358051</v>
      </c>
      <c r="DR32" s="20">
        <v>1356762</v>
      </c>
      <c r="DS32" s="20">
        <v>51180254</v>
      </c>
      <c r="DT32" s="20">
        <v>51137725</v>
      </c>
      <c r="DU32" s="20">
        <v>15384282</v>
      </c>
      <c r="DV32" s="20">
        <v>15376419</v>
      </c>
      <c r="DW32" s="20">
        <v>367</v>
      </c>
      <c r="DX32" s="20">
        <v>7491</v>
      </c>
      <c r="DY32" s="20">
        <v>7404</v>
      </c>
      <c r="DZ32" s="16"/>
      <c r="EA32" s="18">
        <v>27</v>
      </c>
      <c r="EB32" s="19" t="str">
        <f t="shared" si="11"/>
        <v>与那原町</v>
      </c>
      <c r="EC32" s="20">
        <v>0</v>
      </c>
      <c r="ED32" s="20">
        <v>0</v>
      </c>
      <c r="EE32" s="20">
        <v>0</v>
      </c>
      <c r="EF32" s="20">
        <v>0</v>
      </c>
      <c r="EG32" s="20">
        <v>0</v>
      </c>
      <c r="EH32" s="20">
        <v>0</v>
      </c>
      <c r="EI32" s="20">
        <v>0</v>
      </c>
      <c r="EJ32" s="20">
        <v>0</v>
      </c>
      <c r="EK32" s="20">
        <v>0</v>
      </c>
      <c r="EL32" s="20">
        <v>0</v>
      </c>
      <c r="EM32" s="16"/>
      <c r="EN32" s="18">
        <v>27</v>
      </c>
      <c r="EO32" s="19" t="str">
        <f t="shared" si="12"/>
        <v>与那原町</v>
      </c>
      <c r="EP32" s="20">
        <v>0</v>
      </c>
      <c r="EQ32" s="20">
        <v>0</v>
      </c>
      <c r="ER32" s="20">
        <v>0</v>
      </c>
      <c r="ES32" s="20">
        <v>0</v>
      </c>
      <c r="ET32" s="20">
        <v>0</v>
      </c>
      <c r="EU32" s="20">
        <v>0</v>
      </c>
      <c r="EV32" s="20">
        <v>0</v>
      </c>
      <c r="EW32" s="20">
        <v>0</v>
      </c>
      <c r="EX32" s="20">
        <v>0</v>
      </c>
      <c r="EY32" s="20">
        <v>0</v>
      </c>
      <c r="FA32" s="18">
        <v>27</v>
      </c>
      <c r="FB32" s="19" t="str">
        <f t="shared" si="13"/>
        <v>与那原町</v>
      </c>
      <c r="FC32" s="20">
        <v>0</v>
      </c>
      <c r="FD32" s="20">
        <v>0</v>
      </c>
      <c r="FE32" s="20">
        <v>0</v>
      </c>
      <c r="FF32" s="20">
        <v>0</v>
      </c>
      <c r="FG32" s="20">
        <v>0</v>
      </c>
      <c r="FH32" s="20">
        <v>0</v>
      </c>
      <c r="FI32" s="20">
        <v>0</v>
      </c>
      <c r="FJ32" s="20">
        <v>0</v>
      </c>
      <c r="FK32" s="20">
        <v>0</v>
      </c>
      <c r="FL32" s="20">
        <v>0</v>
      </c>
      <c r="FN32" s="18">
        <v>27</v>
      </c>
      <c r="FO32" s="19" t="str">
        <f t="shared" si="14"/>
        <v>与那原町</v>
      </c>
      <c r="FP32" s="20">
        <v>0</v>
      </c>
      <c r="FQ32" s="20">
        <v>0</v>
      </c>
      <c r="FR32" s="20">
        <v>0</v>
      </c>
      <c r="FS32" s="20">
        <v>0</v>
      </c>
      <c r="FT32" s="20">
        <v>0</v>
      </c>
      <c r="FU32" s="20">
        <v>0</v>
      </c>
      <c r="FV32" s="20">
        <v>0</v>
      </c>
      <c r="FW32" s="20">
        <v>0</v>
      </c>
      <c r="FX32" s="20">
        <v>0</v>
      </c>
      <c r="FY32" s="20">
        <v>0</v>
      </c>
      <c r="GA32" s="18">
        <v>27</v>
      </c>
      <c r="GB32" s="19" t="str">
        <f t="shared" si="15"/>
        <v>与那原町</v>
      </c>
      <c r="GC32" s="20">
        <v>0</v>
      </c>
      <c r="GD32" s="20">
        <v>0</v>
      </c>
      <c r="GE32" s="20">
        <v>0</v>
      </c>
      <c r="GF32" s="20">
        <v>0</v>
      </c>
      <c r="GG32" s="20">
        <v>0</v>
      </c>
      <c r="GH32" s="20">
        <v>0</v>
      </c>
      <c r="GI32" s="20">
        <v>0</v>
      </c>
      <c r="GJ32" s="20">
        <v>0</v>
      </c>
      <c r="GK32" s="20">
        <v>0</v>
      </c>
      <c r="GL32" s="20">
        <v>0</v>
      </c>
      <c r="GN32" s="18">
        <v>27</v>
      </c>
      <c r="GO32" s="19" t="str">
        <f t="shared" si="16"/>
        <v>与那原町</v>
      </c>
      <c r="GP32" s="20">
        <v>0</v>
      </c>
      <c r="GQ32" s="20">
        <v>0</v>
      </c>
      <c r="GR32" s="20">
        <v>0</v>
      </c>
      <c r="GS32" s="20">
        <v>0</v>
      </c>
      <c r="GT32" s="20">
        <v>0</v>
      </c>
      <c r="GU32" s="20">
        <v>0</v>
      </c>
      <c r="GV32" s="20">
        <v>0</v>
      </c>
      <c r="GW32" s="20">
        <v>0</v>
      </c>
      <c r="GX32" s="20">
        <v>0</v>
      </c>
      <c r="GY32" s="20">
        <v>0</v>
      </c>
      <c r="HA32" s="18">
        <v>27</v>
      </c>
      <c r="HB32" s="19" t="str">
        <f t="shared" si="17"/>
        <v>与那原町</v>
      </c>
      <c r="HC32" s="20">
        <v>94959</v>
      </c>
      <c r="HD32" s="20">
        <v>738291</v>
      </c>
      <c r="HE32" s="20">
        <v>435337</v>
      </c>
      <c r="HF32" s="20">
        <v>15406</v>
      </c>
      <c r="HG32" s="20">
        <v>9084</v>
      </c>
      <c r="HH32" s="20">
        <v>15327</v>
      </c>
      <c r="HI32" s="20">
        <v>9052</v>
      </c>
      <c r="HJ32" s="20">
        <v>195</v>
      </c>
      <c r="HK32" s="20">
        <v>1122</v>
      </c>
      <c r="HL32" s="20">
        <v>614</v>
      </c>
      <c r="HN32" s="18">
        <v>27</v>
      </c>
      <c r="HO32" s="19" t="str">
        <f t="shared" si="18"/>
        <v>与那原町</v>
      </c>
      <c r="HP32" s="20">
        <v>0</v>
      </c>
      <c r="HQ32" s="20">
        <v>19352</v>
      </c>
      <c r="HR32" s="20">
        <v>19352</v>
      </c>
      <c r="HS32" s="20">
        <v>39672</v>
      </c>
      <c r="HT32" s="20">
        <v>39672</v>
      </c>
      <c r="HU32" s="20">
        <v>23803</v>
      </c>
      <c r="HV32" s="20">
        <v>23803</v>
      </c>
      <c r="HW32" s="20">
        <v>0</v>
      </c>
      <c r="HX32" s="20">
        <v>20</v>
      </c>
      <c r="HY32" s="20">
        <v>20</v>
      </c>
      <c r="IA32" s="18">
        <v>27</v>
      </c>
      <c r="IB32" s="19" t="str">
        <f t="shared" si="19"/>
        <v>与那原町</v>
      </c>
      <c r="IC32" s="20">
        <v>0</v>
      </c>
      <c r="ID32" s="20">
        <v>0</v>
      </c>
      <c r="IE32" s="20">
        <v>0</v>
      </c>
      <c r="IF32" s="20">
        <v>0</v>
      </c>
      <c r="IG32" s="20">
        <v>0</v>
      </c>
      <c r="IH32" s="20">
        <v>0</v>
      </c>
      <c r="II32" s="20">
        <v>0</v>
      </c>
      <c r="IJ32" s="20">
        <v>0</v>
      </c>
      <c r="IK32" s="20">
        <v>0</v>
      </c>
      <c r="IL32" s="20">
        <v>0</v>
      </c>
      <c r="IN32" s="17">
        <f t="shared" si="20"/>
        <v>324314</v>
      </c>
      <c r="IO32" s="17">
        <f t="shared" si="40"/>
        <v>2854643</v>
      </c>
      <c r="IP32" s="17">
        <f t="shared" si="41"/>
        <v>2266781</v>
      </c>
      <c r="IQ32" s="17">
        <f t="shared" si="42"/>
        <v>51423369</v>
      </c>
      <c r="IR32" s="17">
        <f t="shared" si="43"/>
        <v>51351111</v>
      </c>
      <c r="IS32" s="17">
        <f t="shared" si="44"/>
        <v>15503684</v>
      </c>
      <c r="IT32" s="17">
        <f t="shared" si="45"/>
        <v>15473120</v>
      </c>
      <c r="IU32" s="17">
        <f t="shared" si="46"/>
        <v>706</v>
      </c>
      <c r="IV32" s="17">
        <f t="shared" si="47"/>
        <v>9706</v>
      </c>
    </row>
    <row r="33" spans="1:256" s="7" customFormat="1" ht="15" customHeight="1">
      <c r="A33" s="18">
        <v>28</v>
      </c>
      <c r="B33" s="19" t="s">
        <v>81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16"/>
      <c r="N33" s="18">
        <v>28</v>
      </c>
      <c r="O33" s="19" t="str">
        <f t="shared" si="2"/>
        <v>南風原町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30"/>
      <c r="AA33" s="18">
        <v>28</v>
      </c>
      <c r="AB33" s="19" t="str">
        <f t="shared" si="3"/>
        <v>南風原町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49"/>
      <c r="AN33" s="18">
        <v>28</v>
      </c>
      <c r="AO33" s="19" t="str">
        <f t="shared" si="4"/>
        <v>南風原町</v>
      </c>
      <c r="AP33" s="20">
        <v>12857</v>
      </c>
      <c r="AQ33" s="20">
        <v>2098262</v>
      </c>
      <c r="AR33" s="20">
        <v>1635038</v>
      </c>
      <c r="AS33" s="20">
        <v>148977</v>
      </c>
      <c r="AT33" s="20">
        <v>116088</v>
      </c>
      <c r="AU33" s="20">
        <v>148973</v>
      </c>
      <c r="AV33" s="20">
        <v>116088</v>
      </c>
      <c r="AW33" s="20">
        <v>104</v>
      </c>
      <c r="AX33" s="20">
        <v>2513</v>
      </c>
      <c r="AY33" s="20">
        <v>1850</v>
      </c>
      <c r="AZ33" s="30"/>
      <c r="BA33" s="18">
        <v>28</v>
      </c>
      <c r="BB33" s="19" t="str">
        <f t="shared" si="5"/>
        <v>南風原町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  <c r="BM33" s="30"/>
      <c r="BN33" s="18">
        <v>28</v>
      </c>
      <c r="BO33" s="19" t="str">
        <f t="shared" si="6"/>
        <v>南風原町</v>
      </c>
      <c r="BP33" s="20">
        <v>9733</v>
      </c>
      <c r="BQ33" s="20">
        <v>407964</v>
      </c>
      <c r="BR33" s="20">
        <v>381151</v>
      </c>
      <c r="BS33" s="20">
        <v>993648</v>
      </c>
      <c r="BT33" s="20">
        <v>925941</v>
      </c>
      <c r="BU33" s="20">
        <v>299278</v>
      </c>
      <c r="BV33" s="20">
        <v>282174</v>
      </c>
      <c r="BW33" s="20">
        <v>34</v>
      </c>
      <c r="BX33" s="20">
        <v>1066</v>
      </c>
      <c r="BY33" s="20">
        <v>903</v>
      </c>
      <c r="BZ33" s="30"/>
      <c r="CA33" s="18">
        <v>28</v>
      </c>
      <c r="CB33" s="19" t="str">
        <f t="shared" si="7"/>
        <v>南風原町</v>
      </c>
      <c r="CC33" s="20">
        <v>0</v>
      </c>
      <c r="CD33" s="20">
        <v>1730082</v>
      </c>
      <c r="CE33" s="20">
        <v>1728965</v>
      </c>
      <c r="CF33" s="20">
        <v>75164465</v>
      </c>
      <c r="CG33" s="20">
        <v>75126255</v>
      </c>
      <c r="CH33" s="20">
        <v>12505139</v>
      </c>
      <c r="CI33" s="20">
        <v>12498771</v>
      </c>
      <c r="CJ33" s="20">
        <v>0</v>
      </c>
      <c r="CK33" s="20">
        <v>9253</v>
      </c>
      <c r="CL33" s="20">
        <v>9160</v>
      </c>
      <c r="CM33" s="30"/>
      <c r="CN33" s="18">
        <v>28</v>
      </c>
      <c r="CO33" s="19" t="str">
        <f t="shared" si="8"/>
        <v>南風原町</v>
      </c>
      <c r="CP33" s="20">
        <v>0</v>
      </c>
      <c r="CQ33" s="20">
        <v>586073</v>
      </c>
      <c r="CR33" s="20">
        <v>585787</v>
      </c>
      <c r="CS33" s="20">
        <v>22738219</v>
      </c>
      <c r="CT33" s="20">
        <v>22728804</v>
      </c>
      <c r="CU33" s="20">
        <v>7568496</v>
      </c>
      <c r="CV33" s="20">
        <v>7565358</v>
      </c>
      <c r="CW33" s="20">
        <v>0</v>
      </c>
      <c r="CX33" s="20">
        <v>4851</v>
      </c>
      <c r="CY33" s="20">
        <v>4802</v>
      </c>
      <c r="CZ33" s="49"/>
      <c r="DA33" s="18">
        <v>28</v>
      </c>
      <c r="DB33" s="19" t="str">
        <f t="shared" si="9"/>
        <v>南風原町</v>
      </c>
      <c r="DC33" s="20">
        <v>0</v>
      </c>
      <c r="DD33" s="20">
        <v>819342</v>
      </c>
      <c r="DE33" s="20">
        <v>819096</v>
      </c>
      <c r="DF33" s="20">
        <v>38176453</v>
      </c>
      <c r="DG33" s="20">
        <v>38175283</v>
      </c>
      <c r="DH33" s="20">
        <v>23776596</v>
      </c>
      <c r="DI33" s="20">
        <v>23775864</v>
      </c>
      <c r="DJ33" s="20">
        <v>0</v>
      </c>
      <c r="DK33" s="20">
        <v>1709</v>
      </c>
      <c r="DL33" s="20">
        <v>1698</v>
      </c>
      <c r="DM33" s="16"/>
      <c r="DN33" s="18">
        <v>28</v>
      </c>
      <c r="DO33" s="19" t="str">
        <f t="shared" si="10"/>
        <v>南風原町</v>
      </c>
      <c r="DP33" s="20">
        <v>377597</v>
      </c>
      <c r="DQ33" s="20">
        <v>3135497</v>
      </c>
      <c r="DR33" s="20">
        <v>3133848</v>
      </c>
      <c r="DS33" s="20">
        <v>136079137</v>
      </c>
      <c r="DT33" s="20">
        <v>136030342</v>
      </c>
      <c r="DU33" s="20">
        <v>43850231</v>
      </c>
      <c r="DV33" s="20">
        <v>43839993</v>
      </c>
      <c r="DW33" s="20">
        <v>505</v>
      </c>
      <c r="DX33" s="20">
        <v>15813</v>
      </c>
      <c r="DY33" s="20">
        <v>15660</v>
      </c>
      <c r="DZ33" s="16"/>
      <c r="EA33" s="18">
        <v>28</v>
      </c>
      <c r="EB33" s="19" t="str">
        <f t="shared" si="11"/>
        <v>南風原町</v>
      </c>
      <c r="EC33" s="20">
        <v>0</v>
      </c>
      <c r="ED33" s="20">
        <v>0</v>
      </c>
      <c r="EE33" s="20">
        <v>0</v>
      </c>
      <c r="EF33" s="20">
        <v>0</v>
      </c>
      <c r="EG33" s="20">
        <v>0</v>
      </c>
      <c r="EH33" s="20">
        <v>0</v>
      </c>
      <c r="EI33" s="20">
        <v>0</v>
      </c>
      <c r="EJ33" s="20">
        <v>0</v>
      </c>
      <c r="EK33" s="20">
        <v>0</v>
      </c>
      <c r="EL33" s="20">
        <v>0</v>
      </c>
      <c r="EM33" s="16"/>
      <c r="EN33" s="18">
        <v>28</v>
      </c>
      <c r="EO33" s="19" t="str">
        <f t="shared" si="12"/>
        <v>南風原町</v>
      </c>
      <c r="EP33" s="20">
        <v>0</v>
      </c>
      <c r="EQ33" s="20">
        <v>0</v>
      </c>
      <c r="ER33" s="20">
        <v>0</v>
      </c>
      <c r="ES33" s="20">
        <v>0</v>
      </c>
      <c r="ET33" s="20">
        <v>0</v>
      </c>
      <c r="EU33" s="20">
        <v>0</v>
      </c>
      <c r="EV33" s="20">
        <v>0</v>
      </c>
      <c r="EW33" s="20">
        <v>0</v>
      </c>
      <c r="EX33" s="20">
        <v>0</v>
      </c>
      <c r="EY33" s="20">
        <v>0</v>
      </c>
      <c r="FA33" s="18">
        <v>28</v>
      </c>
      <c r="FB33" s="19" t="str">
        <f t="shared" si="13"/>
        <v>南風原町</v>
      </c>
      <c r="FC33" s="20">
        <v>27669</v>
      </c>
      <c r="FD33" s="20">
        <v>0</v>
      </c>
      <c r="FE33" s="20">
        <v>0</v>
      </c>
      <c r="FF33" s="20">
        <v>0</v>
      </c>
      <c r="FG33" s="20">
        <v>0</v>
      </c>
      <c r="FH33" s="20">
        <v>0</v>
      </c>
      <c r="FI33" s="20">
        <v>0</v>
      </c>
      <c r="FJ33" s="20">
        <v>21</v>
      </c>
      <c r="FK33" s="20">
        <v>0</v>
      </c>
      <c r="FL33" s="20">
        <v>0</v>
      </c>
      <c r="FN33" s="18">
        <v>28</v>
      </c>
      <c r="FO33" s="19" t="str">
        <f t="shared" si="14"/>
        <v>南風原町</v>
      </c>
      <c r="FP33" s="20">
        <v>0</v>
      </c>
      <c r="FQ33" s="20">
        <v>0</v>
      </c>
      <c r="FR33" s="20">
        <v>0</v>
      </c>
      <c r="FS33" s="20">
        <v>0</v>
      </c>
      <c r="FT33" s="20">
        <v>0</v>
      </c>
      <c r="FU33" s="20">
        <v>0</v>
      </c>
      <c r="FV33" s="20">
        <v>0</v>
      </c>
      <c r="FW33" s="20">
        <v>0</v>
      </c>
      <c r="FX33" s="20">
        <v>0</v>
      </c>
      <c r="FY33" s="20">
        <v>0</v>
      </c>
      <c r="GA33" s="18">
        <v>28</v>
      </c>
      <c r="GB33" s="19" t="str">
        <f t="shared" si="15"/>
        <v>南風原町</v>
      </c>
      <c r="GC33" s="20">
        <v>0</v>
      </c>
      <c r="GD33" s="20">
        <v>0</v>
      </c>
      <c r="GE33" s="20">
        <v>0</v>
      </c>
      <c r="GF33" s="20">
        <v>0</v>
      </c>
      <c r="GG33" s="20">
        <v>0</v>
      </c>
      <c r="GH33" s="20">
        <v>0</v>
      </c>
      <c r="GI33" s="20">
        <v>0</v>
      </c>
      <c r="GJ33" s="20">
        <v>0</v>
      </c>
      <c r="GK33" s="20">
        <v>0</v>
      </c>
      <c r="GL33" s="20">
        <v>0</v>
      </c>
      <c r="GN33" s="18">
        <v>28</v>
      </c>
      <c r="GO33" s="19" t="str">
        <f t="shared" si="16"/>
        <v>南風原町</v>
      </c>
      <c r="GP33" s="20">
        <v>0</v>
      </c>
      <c r="GQ33" s="20">
        <v>0</v>
      </c>
      <c r="GR33" s="20">
        <v>0</v>
      </c>
      <c r="GS33" s="20">
        <v>0</v>
      </c>
      <c r="GT33" s="20">
        <v>0</v>
      </c>
      <c r="GU33" s="20">
        <v>0</v>
      </c>
      <c r="GV33" s="20">
        <v>0</v>
      </c>
      <c r="GW33" s="20">
        <v>0</v>
      </c>
      <c r="GX33" s="20">
        <v>0</v>
      </c>
      <c r="GY33" s="20">
        <v>0</v>
      </c>
      <c r="HA33" s="18">
        <v>28</v>
      </c>
      <c r="HB33" s="19" t="str">
        <f t="shared" si="17"/>
        <v>南風原町</v>
      </c>
      <c r="HC33" s="20">
        <v>156487</v>
      </c>
      <c r="HD33" s="20">
        <v>580656</v>
      </c>
      <c r="HE33" s="20">
        <v>351500</v>
      </c>
      <c r="HF33" s="20">
        <v>37672</v>
      </c>
      <c r="HG33" s="20">
        <v>24530</v>
      </c>
      <c r="HH33" s="20">
        <v>26365</v>
      </c>
      <c r="HI33" s="20">
        <v>17166</v>
      </c>
      <c r="HJ33" s="20">
        <v>240</v>
      </c>
      <c r="HK33" s="20">
        <v>806</v>
      </c>
      <c r="HL33" s="20">
        <v>482</v>
      </c>
      <c r="HN33" s="18">
        <v>28</v>
      </c>
      <c r="HO33" s="19" t="str">
        <f t="shared" si="18"/>
        <v>南風原町</v>
      </c>
      <c r="HP33" s="20">
        <v>0</v>
      </c>
      <c r="HQ33" s="20">
        <v>0</v>
      </c>
      <c r="HR33" s="20">
        <v>0</v>
      </c>
      <c r="HS33" s="20">
        <v>0</v>
      </c>
      <c r="HT33" s="20">
        <v>0</v>
      </c>
      <c r="HU33" s="20">
        <v>0</v>
      </c>
      <c r="HV33" s="20">
        <v>0</v>
      </c>
      <c r="HW33" s="20">
        <v>0</v>
      </c>
      <c r="HX33" s="20">
        <v>0</v>
      </c>
      <c r="HY33" s="20">
        <v>0</v>
      </c>
      <c r="IA33" s="18">
        <v>28</v>
      </c>
      <c r="IB33" s="19" t="str">
        <f t="shared" si="19"/>
        <v>南風原町</v>
      </c>
      <c r="IC33" s="20">
        <v>0</v>
      </c>
      <c r="ID33" s="20">
        <v>0</v>
      </c>
      <c r="IE33" s="20">
        <v>0</v>
      </c>
      <c r="IF33" s="20">
        <v>0</v>
      </c>
      <c r="IG33" s="20">
        <v>0</v>
      </c>
      <c r="IH33" s="20">
        <v>0</v>
      </c>
      <c r="II33" s="20">
        <v>0</v>
      </c>
      <c r="IJ33" s="20">
        <v>0</v>
      </c>
      <c r="IK33" s="20">
        <v>0</v>
      </c>
      <c r="IL33" s="20">
        <v>0</v>
      </c>
      <c r="IN33" s="17">
        <f t="shared" si="20"/>
        <v>584343</v>
      </c>
      <c r="IO33" s="17">
        <f t="shared" si="40"/>
        <v>6222379</v>
      </c>
      <c r="IP33" s="17">
        <f t="shared" si="41"/>
        <v>5501537</v>
      </c>
      <c r="IQ33" s="17">
        <f t="shared" si="42"/>
        <v>137259434</v>
      </c>
      <c r="IR33" s="17">
        <f t="shared" si="43"/>
        <v>137096901</v>
      </c>
      <c r="IS33" s="17">
        <f t="shared" si="44"/>
        <v>44324847</v>
      </c>
      <c r="IT33" s="17">
        <f t="shared" si="45"/>
        <v>44255421</v>
      </c>
      <c r="IU33" s="17">
        <f t="shared" si="46"/>
        <v>904</v>
      </c>
      <c r="IV33" s="17">
        <f t="shared" si="47"/>
        <v>20198</v>
      </c>
    </row>
    <row r="34" spans="1:256" s="7" customFormat="1" ht="15" customHeight="1">
      <c r="A34" s="18">
        <v>29</v>
      </c>
      <c r="B34" s="19" t="s">
        <v>82</v>
      </c>
      <c r="C34" s="20">
        <v>300</v>
      </c>
      <c r="D34" s="20">
        <v>100973</v>
      </c>
      <c r="E34" s="20">
        <v>77020</v>
      </c>
      <c r="F34" s="20">
        <v>3426</v>
      </c>
      <c r="G34" s="20">
        <v>2626</v>
      </c>
      <c r="H34" s="20">
        <v>3426</v>
      </c>
      <c r="I34" s="20">
        <v>2626</v>
      </c>
      <c r="J34" s="20">
        <v>9</v>
      </c>
      <c r="K34" s="20">
        <v>388</v>
      </c>
      <c r="L34" s="20">
        <v>291</v>
      </c>
      <c r="M34" s="16"/>
      <c r="N34" s="18">
        <v>29</v>
      </c>
      <c r="O34" s="19" t="str">
        <f t="shared" si="2"/>
        <v>渡嘉敷村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30"/>
      <c r="AA34" s="18">
        <v>29</v>
      </c>
      <c r="AB34" s="19" t="str">
        <f t="shared" si="3"/>
        <v>渡嘉敷村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49"/>
      <c r="AN34" s="18">
        <v>29</v>
      </c>
      <c r="AO34" s="19" t="str">
        <f t="shared" si="4"/>
        <v>渡嘉敷村</v>
      </c>
      <c r="AP34" s="20">
        <v>26629</v>
      </c>
      <c r="AQ34" s="20">
        <v>404186</v>
      </c>
      <c r="AR34" s="20">
        <v>225904</v>
      </c>
      <c r="AS34" s="20">
        <v>12811</v>
      </c>
      <c r="AT34" s="20">
        <v>7666</v>
      </c>
      <c r="AU34" s="20">
        <v>12811</v>
      </c>
      <c r="AV34" s="20">
        <v>7666</v>
      </c>
      <c r="AW34" s="20">
        <v>125</v>
      </c>
      <c r="AX34" s="20">
        <v>1331</v>
      </c>
      <c r="AY34" s="20">
        <v>642</v>
      </c>
      <c r="AZ34" s="30"/>
      <c r="BA34" s="18">
        <v>29</v>
      </c>
      <c r="BB34" s="19" t="str">
        <f t="shared" si="5"/>
        <v>渡嘉敷村</v>
      </c>
      <c r="BC34" s="20">
        <v>0</v>
      </c>
      <c r="BD34" s="20">
        <v>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20">
        <v>0</v>
      </c>
      <c r="BK34" s="20">
        <v>0</v>
      </c>
      <c r="BL34" s="20">
        <v>0</v>
      </c>
      <c r="BM34" s="30"/>
      <c r="BN34" s="18">
        <v>29</v>
      </c>
      <c r="BO34" s="19" t="str">
        <f t="shared" si="6"/>
        <v>渡嘉敷村</v>
      </c>
      <c r="BP34" s="20">
        <v>0</v>
      </c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0</v>
      </c>
      <c r="BW34" s="20">
        <v>0</v>
      </c>
      <c r="BX34" s="20">
        <v>0</v>
      </c>
      <c r="BY34" s="20">
        <v>0</v>
      </c>
      <c r="BZ34" s="30"/>
      <c r="CA34" s="18">
        <v>29</v>
      </c>
      <c r="CB34" s="19" t="str">
        <f t="shared" si="7"/>
        <v>渡嘉敷村</v>
      </c>
      <c r="CC34" s="20">
        <v>0</v>
      </c>
      <c r="CD34" s="20">
        <v>46291</v>
      </c>
      <c r="CE34" s="20">
        <v>41818</v>
      </c>
      <c r="CF34" s="20">
        <v>366893</v>
      </c>
      <c r="CG34" s="20">
        <v>332061</v>
      </c>
      <c r="CH34" s="20">
        <v>57143</v>
      </c>
      <c r="CI34" s="20">
        <v>51731</v>
      </c>
      <c r="CJ34" s="20">
        <v>0</v>
      </c>
      <c r="CK34" s="20">
        <v>238</v>
      </c>
      <c r="CL34" s="20">
        <v>212</v>
      </c>
      <c r="CM34" s="30"/>
      <c r="CN34" s="18">
        <v>29</v>
      </c>
      <c r="CO34" s="19" t="str">
        <f t="shared" si="8"/>
        <v>渡嘉敷村</v>
      </c>
      <c r="CP34" s="20">
        <v>0</v>
      </c>
      <c r="CQ34" s="20">
        <v>27223</v>
      </c>
      <c r="CR34" s="20">
        <v>27135</v>
      </c>
      <c r="CS34" s="20">
        <v>214143</v>
      </c>
      <c r="CT34" s="20">
        <v>213483</v>
      </c>
      <c r="CU34" s="20">
        <v>67014</v>
      </c>
      <c r="CV34" s="20">
        <v>66809</v>
      </c>
      <c r="CW34" s="20">
        <v>0</v>
      </c>
      <c r="CX34" s="20">
        <v>211</v>
      </c>
      <c r="CY34" s="20">
        <v>204</v>
      </c>
      <c r="CZ34" s="49"/>
      <c r="DA34" s="18">
        <v>29</v>
      </c>
      <c r="DB34" s="19" t="str">
        <f t="shared" si="9"/>
        <v>渡嘉敷村</v>
      </c>
      <c r="DC34" s="20">
        <v>0</v>
      </c>
      <c r="DD34" s="20">
        <v>67644</v>
      </c>
      <c r="DE34" s="20">
        <v>58311</v>
      </c>
      <c r="DF34" s="20">
        <v>422489</v>
      </c>
      <c r="DG34" s="20">
        <v>417613</v>
      </c>
      <c r="DH34" s="20">
        <v>254904</v>
      </c>
      <c r="DI34" s="20">
        <v>251694</v>
      </c>
      <c r="DJ34" s="20">
        <v>0</v>
      </c>
      <c r="DK34" s="20">
        <v>315</v>
      </c>
      <c r="DL34" s="20">
        <v>255</v>
      </c>
      <c r="DM34" s="16"/>
      <c r="DN34" s="18">
        <v>29</v>
      </c>
      <c r="DO34" s="19" t="str">
        <f t="shared" si="10"/>
        <v>渡嘉敷村</v>
      </c>
      <c r="DP34" s="20">
        <v>15374</v>
      </c>
      <c r="DQ34" s="20">
        <v>141158</v>
      </c>
      <c r="DR34" s="20">
        <v>127264</v>
      </c>
      <c r="DS34" s="20">
        <v>1003525</v>
      </c>
      <c r="DT34" s="20">
        <v>963157</v>
      </c>
      <c r="DU34" s="20">
        <v>379061</v>
      </c>
      <c r="DV34" s="20">
        <v>370234</v>
      </c>
      <c r="DW34" s="20">
        <v>47</v>
      </c>
      <c r="DX34" s="20">
        <v>764</v>
      </c>
      <c r="DY34" s="20">
        <v>671</v>
      </c>
      <c r="DZ34" s="16"/>
      <c r="EA34" s="18">
        <v>29</v>
      </c>
      <c r="EB34" s="19" t="str">
        <f t="shared" si="11"/>
        <v>渡嘉敷村</v>
      </c>
      <c r="EC34" s="20">
        <v>0</v>
      </c>
      <c r="ED34" s="20">
        <v>0</v>
      </c>
      <c r="EE34" s="20">
        <v>0</v>
      </c>
      <c r="EF34" s="20">
        <v>0</v>
      </c>
      <c r="EG34" s="20">
        <v>0</v>
      </c>
      <c r="EH34" s="20">
        <v>0</v>
      </c>
      <c r="EI34" s="20">
        <v>0</v>
      </c>
      <c r="EJ34" s="20">
        <v>0</v>
      </c>
      <c r="EK34" s="20">
        <v>0</v>
      </c>
      <c r="EL34" s="20">
        <v>0</v>
      </c>
      <c r="EM34" s="16"/>
      <c r="EN34" s="18">
        <v>29</v>
      </c>
      <c r="EO34" s="19" t="str">
        <f t="shared" si="12"/>
        <v>渡嘉敷村</v>
      </c>
      <c r="EP34" s="20">
        <v>0</v>
      </c>
      <c r="EQ34" s="20">
        <v>0</v>
      </c>
      <c r="ER34" s="20">
        <v>0</v>
      </c>
      <c r="ES34" s="20">
        <v>0</v>
      </c>
      <c r="ET34" s="20">
        <v>0</v>
      </c>
      <c r="EU34" s="20">
        <v>0</v>
      </c>
      <c r="EV34" s="20">
        <v>0</v>
      </c>
      <c r="EW34" s="20">
        <v>0</v>
      </c>
      <c r="EX34" s="20">
        <v>0</v>
      </c>
      <c r="EY34" s="20">
        <v>0</v>
      </c>
      <c r="FA34" s="18">
        <v>29</v>
      </c>
      <c r="FB34" s="19" t="str">
        <f t="shared" si="13"/>
        <v>渡嘉敷村</v>
      </c>
      <c r="FC34" s="20">
        <v>0</v>
      </c>
      <c r="FD34" s="20">
        <v>0</v>
      </c>
      <c r="FE34" s="20">
        <v>0</v>
      </c>
      <c r="FF34" s="20">
        <v>0</v>
      </c>
      <c r="FG34" s="20">
        <v>0</v>
      </c>
      <c r="FH34" s="20">
        <v>0</v>
      </c>
      <c r="FI34" s="20">
        <v>0</v>
      </c>
      <c r="FJ34" s="20">
        <v>0</v>
      </c>
      <c r="FK34" s="20">
        <v>0</v>
      </c>
      <c r="FL34" s="20">
        <v>0</v>
      </c>
      <c r="FN34" s="18">
        <v>29</v>
      </c>
      <c r="FO34" s="19" t="str">
        <f t="shared" si="14"/>
        <v>渡嘉敷村</v>
      </c>
      <c r="FP34" s="20">
        <v>5681002</v>
      </c>
      <c r="FQ34" s="20">
        <v>595280</v>
      </c>
      <c r="FR34" s="20">
        <v>479389</v>
      </c>
      <c r="FS34" s="20">
        <v>5643</v>
      </c>
      <c r="FT34" s="20">
        <v>4545</v>
      </c>
      <c r="FU34" s="20">
        <v>5643</v>
      </c>
      <c r="FV34" s="20">
        <v>4545</v>
      </c>
      <c r="FW34" s="20">
        <v>176</v>
      </c>
      <c r="FX34" s="20">
        <v>382</v>
      </c>
      <c r="FY34" s="20">
        <v>299</v>
      </c>
      <c r="GA34" s="18">
        <v>29</v>
      </c>
      <c r="GB34" s="19" t="str">
        <f t="shared" si="15"/>
        <v>渡嘉敷村</v>
      </c>
      <c r="GC34" s="20">
        <v>0</v>
      </c>
      <c r="GD34" s="20">
        <v>0</v>
      </c>
      <c r="GE34" s="20">
        <v>0</v>
      </c>
      <c r="GF34" s="20">
        <v>0</v>
      </c>
      <c r="GG34" s="20">
        <v>0</v>
      </c>
      <c r="GH34" s="20">
        <v>0</v>
      </c>
      <c r="GI34" s="20">
        <v>0</v>
      </c>
      <c r="GJ34" s="20">
        <v>0</v>
      </c>
      <c r="GK34" s="20">
        <v>0</v>
      </c>
      <c r="GL34" s="20">
        <v>0</v>
      </c>
      <c r="GN34" s="18">
        <v>29</v>
      </c>
      <c r="GO34" s="19" t="str">
        <f t="shared" si="16"/>
        <v>渡嘉敷村</v>
      </c>
      <c r="GP34" s="20">
        <v>0</v>
      </c>
      <c r="GQ34" s="20">
        <v>0</v>
      </c>
      <c r="GR34" s="20">
        <v>0</v>
      </c>
      <c r="GS34" s="20">
        <v>0</v>
      </c>
      <c r="GT34" s="20">
        <v>0</v>
      </c>
      <c r="GU34" s="20">
        <v>0</v>
      </c>
      <c r="GV34" s="20">
        <v>0</v>
      </c>
      <c r="GW34" s="20">
        <v>0</v>
      </c>
      <c r="GX34" s="20">
        <v>0</v>
      </c>
      <c r="GY34" s="20">
        <v>0</v>
      </c>
      <c r="HA34" s="18">
        <v>29</v>
      </c>
      <c r="HB34" s="19" t="str">
        <f t="shared" si="17"/>
        <v>渡嘉敷村</v>
      </c>
      <c r="HC34" s="20">
        <v>3201740</v>
      </c>
      <c r="HD34" s="20">
        <v>1442377</v>
      </c>
      <c r="HE34" s="20">
        <v>1020735</v>
      </c>
      <c r="HF34" s="20">
        <v>13672</v>
      </c>
      <c r="HG34" s="20">
        <v>9676</v>
      </c>
      <c r="HH34" s="20">
        <v>13672</v>
      </c>
      <c r="HI34" s="20">
        <v>9676</v>
      </c>
      <c r="HJ34" s="20">
        <v>395</v>
      </c>
      <c r="HK34" s="20">
        <v>1987</v>
      </c>
      <c r="HL34" s="20">
        <v>1282</v>
      </c>
      <c r="HN34" s="18">
        <v>29</v>
      </c>
      <c r="HO34" s="19" t="str">
        <f t="shared" si="18"/>
        <v>渡嘉敷村</v>
      </c>
      <c r="HP34" s="20">
        <v>0</v>
      </c>
      <c r="HQ34" s="20">
        <v>0</v>
      </c>
      <c r="HR34" s="20">
        <v>0</v>
      </c>
      <c r="HS34" s="20">
        <v>0</v>
      </c>
      <c r="HT34" s="20">
        <v>0</v>
      </c>
      <c r="HU34" s="20">
        <v>0</v>
      </c>
      <c r="HV34" s="20">
        <v>0</v>
      </c>
      <c r="HW34" s="20">
        <v>0</v>
      </c>
      <c r="HX34" s="20">
        <v>0</v>
      </c>
      <c r="HY34" s="20">
        <v>0</v>
      </c>
      <c r="IA34" s="18">
        <v>29</v>
      </c>
      <c r="IB34" s="19" t="str">
        <f t="shared" si="19"/>
        <v>渡嘉敷村</v>
      </c>
      <c r="IC34" s="20">
        <v>0</v>
      </c>
      <c r="ID34" s="20">
        <v>0</v>
      </c>
      <c r="IE34" s="20">
        <v>0</v>
      </c>
      <c r="IF34" s="20">
        <v>0</v>
      </c>
      <c r="IG34" s="20">
        <v>0</v>
      </c>
      <c r="IH34" s="20">
        <v>0</v>
      </c>
      <c r="II34" s="20">
        <v>0</v>
      </c>
      <c r="IJ34" s="20">
        <v>0</v>
      </c>
      <c r="IK34" s="20">
        <v>0</v>
      </c>
      <c r="IL34" s="20">
        <v>0</v>
      </c>
      <c r="IN34" s="17">
        <f t="shared" si="20"/>
        <v>8925045</v>
      </c>
      <c r="IO34" s="17">
        <f t="shared" si="40"/>
        <v>2683974</v>
      </c>
      <c r="IP34" s="17">
        <f t="shared" si="41"/>
        <v>1930312</v>
      </c>
      <c r="IQ34" s="17">
        <f t="shared" si="42"/>
        <v>1039077</v>
      </c>
      <c r="IR34" s="17">
        <f t="shared" si="43"/>
        <v>987670</v>
      </c>
      <c r="IS34" s="17">
        <f t="shared" si="44"/>
        <v>414613</v>
      </c>
      <c r="IT34" s="17">
        <f t="shared" si="45"/>
        <v>394747</v>
      </c>
      <c r="IU34" s="17">
        <f t="shared" si="46"/>
        <v>752</v>
      </c>
      <c r="IV34" s="17">
        <f t="shared" si="47"/>
        <v>4852</v>
      </c>
    </row>
    <row r="35" spans="1:256" s="7" customFormat="1" ht="15" customHeight="1">
      <c r="A35" s="22">
        <v>30</v>
      </c>
      <c r="B35" s="23" t="s">
        <v>83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16"/>
      <c r="N35" s="18">
        <v>30</v>
      </c>
      <c r="O35" s="19" t="str">
        <f t="shared" si="2"/>
        <v>座間味村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30"/>
      <c r="AA35" s="18">
        <v>30</v>
      </c>
      <c r="AB35" s="19" t="str">
        <f t="shared" si="3"/>
        <v>座間味村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4">
        <v>0</v>
      </c>
      <c r="AK35" s="24">
        <v>0</v>
      </c>
      <c r="AL35" s="24">
        <v>0</v>
      </c>
      <c r="AM35" s="49"/>
      <c r="AN35" s="18">
        <v>30</v>
      </c>
      <c r="AO35" s="19" t="str">
        <f t="shared" si="4"/>
        <v>座間味村</v>
      </c>
      <c r="AP35" s="20">
        <v>75871</v>
      </c>
      <c r="AQ35" s="20">
        <v>1056887</v>
      </c>
      <c r="AR35" s="20">
        <v>700458</v>
      </c>
      <c r="AS35" s="20">
        <v>41633</v>
      </c>
      <c r="AT35" s="20">
        <v>27591</v>
      </c>
      <c r="AU35" s="20">
        <v>41427</v>
      </c>
      <c r="AV35" s="20">
        <v>27447</v>
      </c>
      <c r="AW35" s="24">
        <v>445</v>
      </c>
      <c r="AX35" s="24">
        <v>4639</v>
      </c>
      <c r="AY35" s="24">
        <v>2980</v>
      </c>
      <c r="AZ35" s="30"/>
      <c r="BA35" s="18">
        <v>30</v>
      </c>
      <c r="BB35" s="19" t="str">
        <f t="shared" si="5"/>
        <v>座間味村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4">
        <v>0</v>
      </c>
      <c r="BK35" s="24">
        <v>0</v>
      </c>
      <c r="BL35" s="24">
        <v>0</v>
      </c>
      <c r="BM35" s="30"/>
      <c r="BN35" s="18">
        <v>30</v>
      </c>
      <c r="BO35" s="19" t="str">
        <f t="shared" si="6"/>
        <v>座間味村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4">
        <v>0</v>
      </c>
      <c r="BX35" s="24">
        <v>0</v>
      </c>
      <c r="BY35" s="24">
        <v>0</v>
      </c>
      <c r="BZ35" s="30"/>
      <c r="CA35" s="18">
        <v>30</v>
      </c>
      <c r="CB35" s="19" t="str">
        <f t="shared" si="7"/>
        <v>座間味村</v>
      </c>
      <c r="CC35" s="20">
        <v>0</v>
      </c>
      <c r="CD35" s="20">
        <v>89062</v>
      </c>
      <c r="CE35" s="20">
        <v>73869</v>
      </c>
      <c r="CF35" s="20">
        <v>642165</v>
      </c>
      <c r="CG35" s="20">
        <v>570413</v>
      </c>
      <c r="CH35" s="20">
        <v>104180</v>
      </c>
      <c r="CI35" s="20">
        <v>92465</v>
      </c>
      <c r="CJ35" s="24">
        <v>0</v>
      </c>
      <c r="CK35" s="24">
        <v>483</v>
      </c>
      <c r="CL35" s="24">
        <v>386</v>
      </c>
      <c r="CM35" s="30"/>
      <c r="CN35" s="18">
        <v>30</v>
      </c>
      <c r="CO35" s="19" t="str">
        <f t="shared" si="8"/>
        <v>座間味村</v>
      </c>
      <c r="CP35" s="20">
        <v>0</v>
      </c>
      <c r="CQ35" s="20">
        <v>70998</v>
      </c>
      <c r="CR35" s="20">
        <v>68389</v>
      </c>
      <c r="CS35" s="20">
        <v>480037</v>
      </c>
      <c r="CT35" s="20">
        <v>474252</v>
      </c>
      <c r="CU35" s="20">
        <v>156298</v>
      </c>
      <c r="CV35" s="20">
        <v>154378</v>
      </c>
      <c r="CW35" s="24">
        <v>0</v>
      </c>
      <c r="CX35" s="24">
        <v>371</v>
      </c>
      <c r="CY35" s="24">
        <v>335</v>
      </c>
      <c r="CZ35" s="49"/>
      <c r="DA35" s="18">
        <v>30</v>
      </c>
      <c r="DB35" s="19" t="str">
        <f t="shared" si="9"/>
        <v>座間味村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4">
        <v>0</v>
      </c>
      <c r="DK35" s="24">
        <v>0</v>
      </c>
      <c r="DL35" s="24">
        <v>0</v>
      </c>
      <c r="DM35" s="16"/>
      <c r="DN35" s="18">
        <v>30</v>
      </c>
      <c r="DO35" s="19" t="str">
        <f t="shared" si="10"/>
        <v>座間味村</v>
      </c>
      <c r="DP35" s="20">
        <v>9718</v>
      </c>
      <c r="DQ35" s="20">
        <v>160060</v>
      </c>
      <c r="DR35" s="20">
        <v>142258</v>
      </c>
      <c r="DS35" s="20">
        <v>1122202</v>
      </c>
      <c r="DT35" s="20">
        <v>1044665</v>
      </c>
      <c r="DU35" s="20">
        <v>260478</v>
      </c>
      <c r="DV35" s="20">
        <v>246843</v>
      </c>
      <c r="DW35" s="20">
        <v>66</v>
      </c>
      <c r="DX35" s="20">
        <v>854</v>
      </c>
      <c r="DY35" s="20">
        <v>721</v>
      </c>
      <c r="DZ35" s="16"/>
      <c r="EA35" s="18">
        <v>30</v>
      </c>
      <c r="EB35" s="19" t="str">
        <f t="shared" si="11"/>
        <v>座間味村</v>
      </c>
      <c r="EC35" s="20">
        <v>0</v>
      </c>
      <c r="ED35" s="20">
        <v>0</v>
      </c>
      <c r="EE35" s="20">
        <v>0</v>
      </c>
      <c r="EF35" s="20">
        <v>0</v>
      </c>
      <c r="EG35" s="20">
        <v>0</v>
      </c>
      <c r="EH35" s="20">
        <v>0</v>
      </c>
      <c r="EI35" s="20">
        <v>0</v>
      </c>
      <c r="EJ35" s="24">
        <v>0</v>
      </c>
      <c r="EK35" s="24">
        <v>0</v>
      </c>
      <c r="EL35" s="24">
        <v>0</v>
      </c>
      <c r="EM35" s="16"/>
      <c r="EN35" s="18">
        <v>30</v>
      </c>
      <c r="EO35" s="19" t="str">
        <f t="shared" si="12"/>
        <v>座間味村</v>
      </c>
      <c r="EP35" s="20">
        <v>0</v>
      </c>
      <c r="EQ35" s="20">
        <v>0</v>
      </c>
      <c r="ER35" s="20">
        <v>0</v>
      </c>
      <c r="ES35" s="20">
        <v>0</v>
      </c>
      <c r="ET35" s="20">
        <v>0</v>
      </c>
      <c r="EU35" s="20">
        <v>0</v>
      </c>
      <c r="EV35" s="20">
        <v>0</v>
      </c>
      <c r="EW35" s="24">
        <v>0</v>
      </c>
      <c r="EX35" s="24">
        <v>0</v>
      </c>
      <c r="EY35" s="24">
        <v>0</v>
      </c>
      <c r="FA35" s="18">
        <v>30</v>
      </c>
      <c r="FB35" s="19" t="str">
        <f t="shared" si="13"/>
        <v>座間味村</v>
      </c>
      <c r="FC35" s="20">
        <v>0</v>
      </c>
      <c r="FD35" s="20">
        <v>0</v>
      </c>
      <c r="FE35" s="20">
        <v>0</v>
      </c>
      <c r="FF35" s="20">
        <v>0</v>
      </c>
      <c r="FG35" s="20">
        <v>0</v>
      </c>
      <c r="FH35" s="20">
        <v>0</v>
      </c>
      <c r="FI35" s="20">
        <v>0</v>
      </c>
      <c r="FJ35" s="24">
        <v>0</v>
      </c>
      <c r="FK35" s="24">
        <v>0</v>
      </c>
      <c r="FL35" s="24">
        <v>0</v>
      </c>
      <c r="FN35" s="18">
        <v>30</v>
      </c>
      <c r="FO35" s="19" t="str">
        <f t="shared" si="14"/>
        <v>座間味村</v>
      </c>
      <c r="FP35" s="20">
        <v>0</v>
      </c>
      <c r="FQ35" s="20">
        <v>0</v>
      </c>
      <c r="FR35" s="20">
        <v>0</v>
      </c>
      <c r="FS35" s="20">
        <v>0</v>
      </c>
      <c r="FT35" s="20">
        <v>0</v>
      </c>
      <c r="FU35" s="20">
        <v>0</v>
      </c>
      <c r="FV35" s="20">
        <v>0</v>
      </c>
      <c r="FW35" s="24">
        <v>0</v>
      </c>
      <c r="FX35" s="24">
        <v>0</v>
      </c>
      <c r="FY35" s="24">
        <v>0</v>
      </c>
      <c r="GA35" s="18">
        <v>30</v>
      </c>
      <c r="GB35" s="19" t="str">
        <f t="shared" si="15"/>
        <v>座間味村</v>
      </c>
      <c r="GC35" s="20">
        <v>0</v>
      </c>
      <c r="GD35" s="20">
        <v>0</v>
      </c>
      <c r="GE35" s="20">
        <v>0</v>
      </c>
      <c r="GF35" s="20">
        <v>0</v>
      </c>
      <c r="GG35" s="20">
        <v>0</v>
      </c>
      <c r="GH35" s="20">
        <v>0</v>
      </c>
      <c r="GI35" s="20">
        <v>0</v>
      </c>
      <c r="GJ35" s="24">
        <v>0</v>
      </c>
      <c r="GK35" s="24">
        <v>0</v>
      </c>
      <c r="GL35" s="24">
        <v>0</v>
      </c>
      <c r="GN35" s="18">
        <v>30</v>
      </c>
      <c r="GO35" s="19" t="str">
        <f t="shared" si="16"/>
        <v>座間味村</v>
      </c>
      <c r="GP35" s="20">
        <v>0</v>
      </c>
      <c r="GQ35" s="20">
        <v>0</v>
      </c>
      <c r="GR35" s="20">
        <v>0</v>
      </c>
      <c r="GS35" s="20">
        <v>0</v>
      </c>
      <c r="GT35" s="20">
        <v>0</v>
      </c>
      <c r="GU35" s="20">
        <v>0</v>
      </c>
      <c r="GV35" s="20">
        <v>0</v>
      </c>
      <c r="GW35" s="24">
        <v>0</v>
      </c>
      <c r="GX35" s="24">
        <v>0</v>
      </c>
      <c r="GY35" s="24">
        <v>0</v>
      </c>
      <c r="HA35" s="18">
        <v>30</v>
      </c>
      <c r="HB35" s="19" t="str">
        <f t="shared" si="17"/>
        <v>座間味村</v>
      </c>
      <c r="HC35" s="20">
        <v>9580628</v>
      </c>
      <c r="HD35" s="20">
        <v>37432</v>
      </c>
      <c r="HE35" s="20">
        <v>14267</v>
      </c>
      <c r="HF35" s="20">
        <v>377</v>
      </c>
      <c r="HG35" s="20">
        <v>144</v>
      </c>
      <c r="HH35" s="20">
        <v>377</v>
      </c>
      <c r="HI35" s="20">
        <v>144</v>
      </c>
      <c r="HJ35" s="24">
        <v>1741</v>
      </c>
      <c r="HK35" s="24">
        <v>23</v>
      </c>
      <c r="HL35" s="24">
        <v>11</v>
      </c>
      <c r="HN35" s="18">
        <v>30</v>
      </c>
      <c r="HO35" s="19" t="str">
        <f t="shared" si="18"/>
        <v>座間味村</v>
      </c>
      <c r="HP35" s="20">
        <v>0</v>
      </c>
      <c r="HQ35" s="20">
        <v>0</v>
      </c>
      <c r="HR35" s="20">
        <v>0</v>
      </c>
      <c r="HS35" s="20">
        <v>0</v>
      </c>
      <c r="HT35" s="20">
        <v>0</v>
      </c>
      <c r="HU35" s="20">
        <v>0</v>
      </c>
      <c r="HV35" s="20">
        <v>0</v>
      </c>
      <c r="HW35" s="24">
        <v>0</v>
      </c>
      <c r="HX35" s="24">
        <v>0</v>
      </c>
      <c r="HY35" s="24">
        <v>0</v>
      </c>
      <c r="IA35" s="18">
        <v>30</v>
      </c>
      <c r="IB35" s="19" t="str">
        <f t="shared" si="19"/>
        <v>座間味村</v>
      </c>
      <c r="IC35" s="20">
        <v>0</v>
      </c>
      <c r="ID35" s="20">
        <v>0</v>
      </c>
      <c r="IE35" s="20">
        <v>0</v>
      </c>
      <c r="IF35" s="20">
        <v>0</v>
      </c>
      <c r="IG35" s="20">
        <v>0</v>
      </c>
      <c r="IH35" s="20">
        <v>0</v>
      </c>
      <c r="II35" s="20">
        <v>0</v>
      </c>
      <c r="IJ35" s="20">
        <v>0</v>
      </c>
      <c r="IK35" s="20">
        <v>0</v>
      </c>
      <c r="IL35" s="20">
        <v>0</v>
      </c>
      <c r="IN35" s="17">
        <f t="shared" si="20"/>
        <v>9666217</v>
      </c>
      <c r="IO35" s="17">
        <f t="shared" si="40"/>
        <v>1254379</v>
      </c>
      <c r="IP35" s="17">
        <f t="shared" si="41"/>
        <v>856983</v>
      </c>
      <c r="IQ35" s="17">
        <f t="shared" si="42"/>
        <v>1164212</v>
      </c>
      <c r="IR35" s="17">
        <f t="shared" si="43"/>
        <v>1072400</v>
      </c>
      <c r="IS35" s="17">
        <f t="shared" si="44"/>
        <v>302282</v>
      </c>
      <c r="IT35" s="17">
        <f t="shared" si="45"/>
        <v>274434</v>
      </c>
      <c r="IU35" s="17">
        <f t="shared" si="46"/>
        <v>2252</v>
      </c>
      <c r="IV35" s="17">
        <f t="shared" si="47"/>
        <v>5516</v>
      </c>
    </row>
    <row r="36" spans="1:256" s="7" customFormat="1" ht="15" customHeight="1">
      <c r="A36" s="22">
        <v>31</v>
      </c>
      <c r="B36" s="23" t="s">
        <v>84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16"/>
      <c r="N36" s="18">
        <v>31</v>
      </c>
      <c r="O36" s="19" t="str">
        <f>B36</f>
        <v>粟 国 村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30"/>
      <c r="AA36" s="18">
        <v>31</v>
      </c>
      <c r="AB36" s="19" t="str">
        <f>O36</f>
        <v>粟 国 村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4">
        <v>0</v>
      </c>
      <c r="AK36" s="24">
        <v>0</v>
      </c>
      <c r="AL36" s="24">
        <v>0</v>
      </c>
      <c r="AM36" s="49"/>
      <c r="AN36" s="18">
        <v>31</v>
      </c>
      <c r="AO36" s="19" t="str">
        <f>AB36</f>
        <v>粟 国 村</v>
      </c>
      <c r="AP36" s="20">
        <v>54420</v>
      </c>
      <c r="AQ36" s="20">
        <v>2985559</v>
      </c>
      <c r="AR36" s="20">
        <v>1385176</v>
      </c>
      <c r="AS36" s="20">
        <v>92396</v>
      </c>
      <c r="AT36" s="20">
        <v>43861</v>
      </c>
      <c r="AU36" s="20">
        <v>92396</v>
      </c>
      <c r="AV36" s="20">
        <v>43861</v>
      </c>
      <c r="AW36" s="24">
        <v>286</v>
      </c>
      <c r="AX36" s="24">
        <v>6972</v>
      </c>
      <c r="AY36" s="24">
        <v>2766</v>
      </c>
      <c r="AZ36" s="30"/>
      <c r="BA36" s="18">
        <v>31</v>
      </c>
      <c r="BB36" s="19" t="str">
        <f>AO36</f>
        <v>粟 国 村</v>
      </c>
      <c r="BC36" s="20">
        <v>0</v>
      </c>
      <c r="BD36" s="20">
        <v>0</v>
      </c>
      <c r="BE36" s="20">
        <v>0</v>
      </c>
      <c r="BF36" s="20">
        <v>0</v>
      </c>
      <c r="BG36" s="20">
        <v>0</v>
      </c>
      <c r="BH36" s="20">
        <v>0</v>
      </c>
      <c r="BI36" s="20">
        <v>0</v>
      </c>
      <c r="BJ36" s="24">
        <v>0</v>
      </c>
      <c r="BK36" s="24">
        <v>0</v>
      </c>
      <c r="BL36" s="24">
        <v>0</v>
      </c>
      <c r="BM36" s="30"/>
      <c r="BN36" s="18">
        <v>31</v>
      </c>
      <c r="BO36" s="19" t="str">
        <f>BB36</f>
        <v>粟 国 村</v>
      </c>
      <c r="BP36" s="20">
        <v>0</v>
      </c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4">
        <v>0</v>
      </c>
      <c r="BX36" s="24">
        <v>0</v>
      </c>
      <c r="BY36" s="24">
        <v>0</v>
      </c>
      <c r="BZ36" s="30"/>
      <c r="CA36" s="18">
        <v>31</v>
      </c>
      <c r="CB36" s="19" t="str">
        <f>BO36</f>
        <v>粟 国 村</v>
      </c>
      <c r="CC36" s="20">
        <v>0</v>
      </c>
      <c r="CD36" s="20">
        <v>185592</v>
      </c>
      <c r="CE36" s="20">
        <v>71775</v>
      </c>
      <c r="CF36" s="20">
        <v>261799</v>
      </c>
      <c r="CG36" s="20">
        <v>101778</v>
      </c>
      <c r="CH36" s="20">
        <v>43627</v>
      </c>
      <c r="CI36" s="20">
        <v>16962</v>
      </c>
      <c r="CJ36" s="24">
        <v>0</v>
      </c>
      <c r="CK36" s="24">
        <v>960</v>
      </c>
      <c r="CL36" s="24">
        <v>362</v>
      </c>
      <c r="CM36" s="30"/>
      <c r="CN36" s="18">
        <v>31</v>
      </c>
      <c r="CO36" s="19" t="str">
        <f>CB36</f>
        <v>粟 国 村</v>
      </c>
      <c r="CP36" s="20">
        <v>0</v>
      </c>
      <c r="CQ36" s="20">
        <v>179997</v>
      </c>
      <c r="CR36" s="20">
        <v>112398</v>
      </c>
      <c r="CS36" s="20">
        <v>253252</v>
      </c>
      <c r="CT36" s="20">
        <v>159132</v>
      </c>
      <c r="CU36" s="20">
        <v>84409</v>
      </c>
      <c r="CV36" s="20">
        <v>53044</v>
      </c>
      <c r="CW36" s="24">
        <v>0</v>
      </c>
      <c r="CX36" s="24">
        <v>819</v>
      </c>
      <c r="CY36" s="24">
        <v>336</v>
      </c>
      <c r="CZ36" s="49"/>
      <c r="DA36" s="18">
        <v>31</v>
      </c>
      <c r="DB36" s="19" t="str">
        <f>CO36</f>
        <v>粟 国 村</v>
      </c>
      <c r="DC36" s="20">
        <v>0</v>
      </c>
      <c r="DD36" s="20">
        <v>4930</v>
      </c>
      <c r="DE36" s="20">
        <v>3909</v>
      </c>
      <c r="DF36" s="20">
        <v>6746</v>
      </c>
      <c r="DG36" s="20">
        <v>5749</v>
      </c>
      <c r="DH36" s="20">
        <v>4210</v>
      </c>
      <c r="DI36" s="20">
        <v>3545</v>
      </c>
      <c r="DJ36" s="24">
        <v>0</v>
      </c>
      <c r="DK36" s="24">
        <v>13</v>
      </c>
      <c r="DL36" s="24">
        <v>8</v>
      </c>
      <c r="DM36" s="16"/>
      <c r="DN36" s="18">
        <v>31</v>
      </c>
      <c r="DO36" s="19" t="str">
        <f>DB36</f>
        <v>粟 国 村</v>
      </c>
      <c r="DP36" s="20">
        <v>3397</v>
      </c>
      <c r="DQ36" s="20">
        <v>370519</v>
      </c>
      <c r="DR36" s="20">
        <v>188082</v>
      </c>
      <c r="DS36" s="20">
        <v>521797</v>
      </c>
      <c r="DT36" s="20">
        <v>266659</v>
      </c>
      <c r="DU36" s="20">
        <v>132246</v>
      </c>
      <c r="DV36" s="20">
        <v>73551</v>
      </c>
      <c r="DW36" s="20">
        <v>11</v>
      </c>
      <c r="DX36" s="20">
        <v>1792</v>
      </c>
      <c r="DY36" s="20">
        <v>706</v>
      </c>
      <c r="DZ36" s="16"/>
      <c r="EA36" s="18">
        <v>31</v>
      </c>
      <c r="EB36" s="19" t="str">
        <f>DO36</f>
        <v>粟 国 村</v>
      </c>
      <c r="EC36" s="20">
        <v>0</v>
      </c>
      <c r="ED36" s="20">
        <v>0</v>
      </c>
      <c r="EE36" s="20">
        <v>0</v>
      </c>
      <c r="EF36" s="20">
        <v>0</v>
      </c>
      <c r="EG36" s="20">
        <v>0</v>
      </c>
      <c r="EH36" s="20">
        <v>0</v>
      </c>
      <c r="EI36" s="20">
        <v>0</v>
      </c>
      <c r="EJ36" s="24">
        <v>0</v>
      </c>
      <c r="EK36" s="24">
        <v>0</v>
      </c>
      <c r="EL36" s="24">
        <v>0</v>
      </c>
      <c r="EM36" s="16"/>
      <c r="EN36" s="18">
        <v>31</v>
      </c>
      <c r="EO36" s="19" t="str">
        <f>EB36</f>
        <v>粟 国 村</v>
      </c>
      <c r="EP36" s="20">
        <v>0</v>
      </c>
      <c r="EQ36" s="20">
        <v>0</v>
      </c>
      <c r="ER36" s="20">
        <v>0</v>
      </c>
      <c r="ES36" s="20">
        <v>0</v>
      </c>
      <c r="ET36" s="20">
        <v>0</v>
      </c>
      <c r="EU36" s="20">
        <v>0</v>
      </c>
      <c r="EV36" s="20">
        <v>0</v>
      </c>
      <c r="EW36" s="24">
        <v>0</v>
      </c>
      <c r="EX36" s="24">
        <v>0</v>
      </c>
      <c r="EY36" s="24">
        <v>0</v>
      </c>
      <c r="FA36" s="18">
        <v>31</v>
      </c>
      <c r="FB36" s="19" t="str">
        <f>EO36</f>
        <v>粟 国 村</v>
      </c>
      <c r="FC36" s="20">
        <v>0</v>
      </c>
      <c r="FD36" s="20">
        <v>0</v>
      </c>
      <c r="FE36" s="20">
        <v>0</v>
      </c>
      <c r="FF36" s="20">
        <v>0</v>
      </c>
      <c r="FG36" s="20">
        <v>0</v>
      </c>
      <c r="FH36" s="20">
        <v>0</v>
      </c>
      <c r="FI36" s="20">
        <v>0</v>
      </c>
      <c r="FJ36" s="24">
        <v>0</v>
      </c>
      <c r="FK36" s="24">
        <v>0</v>
      </c>
      <c r="FL36" s="24">
        <v>0</v>
      </c>
      <c r="FN36" s="18">
        <v>31</v>
      </c>
      <c r="FO36" s="19" t="str">
        <f>FB36</f>
        <v>粟 国 村</v>
      </c>
      <c r="FP36" s="20">
        <v>0</v>
      </c>
      <c r="FQ36" s="20">
        <v>0</v>
      </c>
      <c r="FR36" s="20">
        <v>0</v>
      </c>
      <c r="FS36" s="20">
        <v>0</v>
      </c>
      <c r="FT36" s="20">
        <v>0</v>
      </c>
      <c r="FU36" s="20">
        <v>0</v>
      </c>
      <c r="FV36" s="20">
        <v>0</v>
      </c>
      <c r="FW36" s="24">
        <v>0</v>
      </c>
      <c r="FX36" s="24">
        <v>0</v>
      </c>
      <c r="FY36" s="24">
        <v>0</v>
      </c>
      <c r="GA36" s="18">
        <v>31</v>
      </c>
      <c r="GB36" s="19" t="str">
        <f>FO36</f>
        <v>粟 国 村</v>
      </c>
      <c r="GC36" s="20">
        <v>0</v>
      </c>
      <c r="GD36" s="20">
        <v>0</v>
      </c>
      <c r="GE36" s="20">
        <v>0</v>
      </c>
      <c r="GF36" s="20">
        <v>0</v>
      </c>
      <c r="GG36" s="20">
        <v>0</v>
      </c>
      <c r="GH36" s="20">
        <v>0</v>
      </c>
      <c r="GI36" s="20">
        <v>0</v>
      </c>
      <c r="GJ36" s="24">
        <v>0</v>
      </c>
      <c r="GK36" s="24">
        <v>0</v>
      </c>
      <c r="GL36" s="24">
        <v>0</v>
      </c>
      <c r="GN36" s="18">
        <v>31</v>
      </c>
      <c r="GO36" s="19" t="str">
        <f>GB36</f>
        <v>粟 国 村</v>
      </c>
      <c r="GP36" s="20">
        <v>0</v>
      </c>
      <c r="GQ36" s="20">
        <v>0</v>
      </c>
      <c r="GR36" s="20">
        <v>0</v>
      </c>
      <c r="GS36" s="20">
        <v>0</v>
      </c>
      <c r="GT36" s="20">
        <v>0</v>
      </c>
      <c r="GU36" s="20">
        <v>0</v>
      </c>
      <c r="GV36" s="20">
        <v>0</v>
      </c>
      <c r="GW36" s="24">
        <v>0</v>
      </c>
      <c r="GX36" s="24">
        <v>0</v>
      </c>
      <c r="GY36" s="24">
        <v>0</v>
      </c>
      <c r="HA36" s="18">
        <v>31</v>
      </c>
      <c r="HB36" s="19" t="str">
        <f>GO36</f>
        <v>粟 国 村</v>
      </c>
      <c r="HC36" s="20">
        <v>25814</v>
      </c>
      <c r="HD36" s="20">
        <v>2364103</v>
      </c>
      <c r="HE36" s="20">
        <v>1092830</v>
      </c>
      <c r="HF36" s="20">
        <v>7091</v>
      </c>
      <c r="HG36" s="20">
        <v>3278</v>
      </c>
      <c r="HH36" s="20">
        <v>7091</v>
      </c>
      <c r="HI36" s="20">
        <v>3278</v>
      </c>
      <c r="HJ36" s="24">
        <v>212</v>
      </c>
      <c r="HK36" s="24">
        <v>8443</v>
      </c>
      <c r="HL36" s="24">
        <v>3533</v>
      </c>
      <c r="HN36" s="18">
        <v>31</v>
      </c>
      <c r="HO36" s="19" t="str">
        <f>HB36</f>
        <v>粟 国 村</v>
      </c>
      <c r="HP36" s="20">
        <v>0</v>
      </c>
      <c r="HQ36" s="20">
        <v>0</v>
      </c>
      <c r="HR36" s="20">
        <v>0</v>
      </c>
      <c r="HS36" s="20">
        <v>0</v>
      </c>
      <c r="HT36" s="20">
        <v>0</v>
      </c>
      <c r="HU36" s="20">
        <v>0</v>
      </c>
      <c r="HV36" s="20">
        <v>0</v>
      </c>
      <c r="HW36" s="24">
        <v>0</v>
      </c>
      <c r="HX36" s="24">
        <v>0</v>
      </c>
      <c r="HY36" s="24">
        <v>0</v>
      </c>
      <c r="IA36" s="18">
        <v>31</v>
      </c>
      <c r="IB36" s="19" t="str">
        <f>HO36</f>
        <v>粟 国 村</v>
      </c>
      <c r="IC36" s="20">
        <v>0</v>
      </c>
      <c r="ID36" s="20">
        <v>0</v>
      </c>
      <c r="IE36" s="20">
        <v>0</v>
      </c>
      <c r="IF36" s="20">
        <v>0</v>
      </c>
      <c r="IG36" s="20">
        <v>0</v>
      </c>
      <c r="IH36" s="20">
        <v>0</v>
      </c>
      <c r="II36" s="20">
        <v>0</v>
      </c>
      <c r="IJ36" s="20">
        <v>0</v>
      </c>
      <c r="IK36" s="20">
        <v>0</v>
      </c>
      <c r="IL36" s="20">
        <v>0</v>
      </c>
      <c r="IN36" s="17">
        <f t="shared" si="20"/>
        <v>83631</v>
      </c>
      <c r="IO36" s="17">
        <f t="shared" si="40"/>
        <v>5720181</v>
      </c>
      <c r="IP36" s="17">
        <f t="shared" si="41"/>
        <v>2666088</v>
      </c>
      <c r="IQ36" s="17">
        <f t="shared" si="42"/>
        <v>621284</v>
      </c>
      <c r="IR36" s="17">
        <f t="shared" si="43"/>
        <v>313798</v>
      </c>
      <c r="IS36" s="17">
        <f t="shared" si="44"/>
        <v>231733</v>
      </c>
      <c r="IT36" s="17">
        <f t="shared" si="45"/>
        <v>120690</v>
      </c>
      <c r="IU36" s="17">
        <f t="shared" si="46"/>
        <v>509</v>
      </c>
      <c r="IV36" s="17">
        <f t="shared" si="47"/>
        <v>17207</v>
      </c>
    </row>
    <row r="37" spans="1:256" s="7" customFormat="1" ht="15" customHeight="1">
      <c r="A37" s="22">
        <v>30</v>
      </c>
      <c r="B37" s="23" t="s">
        <v>85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16"/>
      <c r="N37" s="18">
        <v>32</v>
      </c>
      <c r="O37" s="19" t="str">
        <f>B37</f>
        <v>渡名喜村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30"/>
      <c r="AA37" s="18">
        <v>32</v>
      </c>
      <c r="AB37" s="19" t="str">
        <f>O37</f>
        <v>渡名喜村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49"/>
      <c r="AN37" s="18">
        <v>32</v>
      </c>
      <c r="AO37" s="19" t="str">
        <f>AB37</f>
        <v>渡名喜村</v>
      </c>
      <c r="AP37" s="20">
        <v>27278</v>
      </c>
      <c r="AQ37" s="20">
        <v>216666</v>
      </c>
      <c r="AR37" s="20">
        <v>62418</v>
      </c>
      <c r="AS37" s="20">
        <v>6527</v>
      </c>
      <c r="AT37" s="20">
        <v>1876</v>
      </c>
      <c r="AU37" s="20">
        <v>6501</v>
      </c>
      <c r="AV37" s="20">
        <v>1876</v>
      </c>
      <c r="AW37" s="20">
        <v>11</v>
      </c>
      <c r="AX37" s="20">
        <v>1406</v>
      </c>
      <c r="AY37" s="20">
        <v>340</v>
      </c>
      <c r="AZ37" s="30"/>
      <c r="BA37" s="18">
        <v>32</v>
      </c>
      <c r="BB37" s="19" t="str">
        <f>AO37</f>
        <v>渡名喜村</v>
      </c>
      <c r="BC37" s="20">
        <v>0</v>
      </c>
      <c r="BD37" s="20">
        <v>0</v>
      </c>
      <c r="BE37" s="20">
        <v>0</v>
      </c>
      <c r="BF37" s="20">
        <v>0</v>
      </c>
      <c r="BG37" s="20">
        <v>0</v>
      </c>
      <c r="BH37" s="20">
        <v>0</v>
      </c>
      <c r="BI37" s="20">
        <v>0</v>
      </c>
      <c r="BJ37" s="20">
        <v>0</v>
      </c>
      <c r="BK37" s="20">
        <v>0</v>
      </c>
      <c r="BL37" s="20">
        <v>0</v>
      </c>
      <c r="BM37" s="30"/>
      <c r="BN37" s="18">
        <v>32</v>
      </c>
      <c r="BO37" s="19" t="str">
        <f>BB37</f>
        <v>渡名喜村</v>
      </c>
      <c r="BP37" s="20">
        <v>0</v>
      </c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0</v>
      </c>
      <c r="BW37" s="20">
        <v>0</v>
      </c>
      <c r="BX37" s="20">
        <v>0</v>
      </c>
      <c r="BY37" s="20">
        <v>0</v>
      </c>
      <c r="BZ37" s="30"/>
      <c r="CA37" s="18">
        <v>32</v>
      </c>
      <c r="CB37" s="19" t="str">
        <f>BO37</f>
        <v>渡名喜村</v>
      </c>
      <c r="CC37" s="20">
        <v>0</v>
      </c>
      <c r="CD37" s="20">
        <v>51242</v>
      </c>
      <c r="CE37" s="20">
        <v>12443</v>
      </c>
      <c r="CF37" s="20">
        <v>65953</v>
      </c>
      <c r="CG37" s="20">
        <v>16170</v>
      </c>
      <c r="CH37" s="20">
        <v>10992</v>
      </c>
      <c r="CI37" s="20">
        <v>2691</v>
      </c>
      <c r="CJ37" s="20">
        <v>0</v>
      </c>
      <c r="CK37" s="20">
        <v>258</v>
      </c>
      <c r="CL37" s="20">
        <v>63</v>
      </c>
      <c r="CM37" s="30"/>
      <c r="CN37" s="18">
        <v>32</v>
      </c>
      <c r="CO37" s="19" t="str">
        <f>CB37</f>
        <v>渡名喜村</v>
      </c>
      <c r="CP37" s="20">
        <v>0</v>
      </c>
      <c r="CQ37" s="20">
        <v>41095</v>
      </c>
      <c r="CR37" s="20">
        <v>16887</v>
      </c>
      <c r="CS37" s="20">
        <v>53087</v>
      </c>
      <c r="CT37" s="20">
        <v>21936</v>
      </c>
      <c r="CU37" s="20">
        <v>17691</v>
      </c>
      <c r="CV37" s="20">
        <v>7305</v>
      </c>
      <c r="CW37" s="24">
        <v>0</v>
      </c>
      <c r="CX37" s="24">
        <v>217</v>
      </c>
      <c r="CY37" s="24">
        <v>60</v>
      </c>
      <c r="CZ37" s="49"/>
      <c r="DA37" s="18">
        <v>32</v>
      </c>
      <c r="DB37" s="19" t="str">
        <f>CO37</f>
        <v>渡名喜村</v>
      </c>
      <c r="DC37" s="20">
        <v>0</v>
      </c>
      <c r="DD37" s="20">
        <v>24769</v>
      </c>
      <c r="DE37" s="20">
        <v>18633</v>
      </c>
      <c r="DF37" s="20">
        <v>31706</v>
      </c>
      <c r="DG37" s="20">
        <v>23865</v>
      </c>
      <c r="DH37" s="20">
        <v>19391</v>
      </c>
      <c r="DI37" s="20">
        <v>14595</v>
      </c>
      <c r="DJ37" s="20">
        <v>0</v>
      </c>
      <c r="DK37" s="20">
        <v>118</v>
      </c>
      <c r="DL37" s="20">
        <v>68</v>
      </c>
      <c r="DM37" s="16"/>
      <c r="DN37" s="18">
        <v>32</v>
      </c>
      <c r="DO37" s="19" t="str">
        <f>DB37</f>
        <v>渡名喜村</v>
      </c>
      <c r="DP37" s="20">
        <v>7725</v>
      </c>
      <c r="DQ37" s="20">
        <v>117106</v>
      </c>
      <c r="DR37" s="20">
        <v>47963</v>
      </c>
      <c r="DS37" s="20">
        <v>150746</v>
      </c>
      <c r="DT37" s="20">
        <v>61971</v>
      </c>
      <c r="DU37" s="20">
        <v>48074</v>
      </c>
      <c r="DV37" s="20">
        <v>24591</v>
      </c>
      <c r="DW37" s="20">
        <v>20</v>
      </c>
      <c r="DX37" s="20">
        <v>593</v>
      </c>
      <c r="DY37" s="20">
        <v>191</v>
      </c>
      <c r="DZ37" s="16"/>
      <c r="EA37" s="18">
        <v>32</v>
      </c>
      <c r="EB37" s="19" t="str">
        <f>DO37</f>
        <v>渡名喜村</v>
      </c>
      <c r="EC37" s="20">
        <v>0</v>
      </c>
      <c r="ED37" s="20">
        <v>0</v>
      </c>
      <c r="EE37" s="20">
        <v>0</v>
      </c>
      <c r="EF37" s="20">
        <v>0</v>
      </c>
      <c r="EG37" s="20">
        <v>0</v>
      </c>
      <c r="EH37" s="20">
        <v>0</v>
      </c>
      <c r="EI37" s="20">
        <v>0</v>
      </c>
      <c r="EJ37" s="20">
        <v>0</v>
      </c>
      <c r="EK37" s="20">
        <v>0</v>
      </c>
      <c r="EL37" s="20">
        <v>0</v>
      </c>
      <c r="EM37" s="16"/>
      <c r="EN37" s="18">
        <v>32</v>
      </c>
      <c r="EO37" s="19" t="str">
        <f>EB37</f>
        <v>渡名喜村</v>
      </c>
      <c r="EP37" s="20">
        <v>0</v>
      </c>
      <c r="EQ37" s="20">
        <v>0</v>
      </c>
      <c r="ER37" s="20">
        <v>0</v>
      </c>
      <c r="ES37" s="20">
        <v>0</v>
      </c>
      <c r="ET37" s="20">
        <v>0</v>
      </c>
      <c r="EU37" s="20">
        <v>0</v>
      </c>
      <c r="EV37" s="20">
        <v>0</v>
      </c>
      <c r="EW37" s="20">
        <v>0</v>
      </c>
      <c r="EX37" s="20">
        <v>0</v>
      </c>
      <c r="EY37" s="20">
        <v>0</v>
      </c>
      <c r="FA37" s="18">
        <v>32</v>
      </c>
      <c r="FB37" s="19" t="str">
        <f>EO37</f>
        <v>渡名喜村</v>
      </c>
      <c r="FC37" s="20">
        <v>196</v>
      </c>
      <c r="FD37" s="20">
        <v>0</v>
      </c>
      <c r="FE37" s="20">
        <v>0</v>
      </c>
      <c r="FF37" s="20">
        <v>0</v>
      </c>
      <c r="FG37" s="20">
        <v>0</v>
      </c>
      <c r="FH37" s="20">
        <v>0</v>
      </c>
      <c r="FI37" s="20">
        <v>0</v>
      </c>
      <c r="FJ37" s="20">
        <v>3</v>
      </c>
      <c r="FK37" s="20">
        <v>0</v>
      </c>
      <c r="FL37" s="20">
        <v>0</v>
      </c>
      <c r="FN37" s="18">
        <v>32</v>
      </c>
      <c r="FO37" s="19" t="str">
        <f>FB37</f>
        <v>渡名喜村</v>
      </c>
      <c r="FP37" s="20">
        <v>219543</v>
      </c>
      <c r="FQ37" s="20">
        <v>199100</v>
      </c>
      <c r="FR37" s="20">
        <v>62622</v>
      </c>
      <c r="FS37" s="20">
        <v>1227</v>
      </c>
      <c r="FT37" s="20">
        <v>386</v>
      </c>
      <c r="FU37" s="20">
        <v>1227</v>
      </c>
      <c r="FV37" s="20">
        <v>386</v>
      </c>
      <c r="FW37" s="20">
        <v>8</v>
      </c>
      <c r="FX37" s="20">
        <v>179</v>
      </c>
      <c r="FY37" s="20">
        <v>57</v>
      </c>
      <c r="GA37" s="18">
        <v>32</v>
      </c>
      <c r="GB37" s="19" t="str">
        <f>FO37</f>
        <v>渡名喜村</v>
      </c>
      <c r="GC37" s="20">
        <v>0</v>
      </c>
      <c r="GD37" s="20">
        <v>0</v>
      </c>
      <c r="GE37" s="20">
        <v>0</v>
      </c>
      <c r="GF37" s="20">
        <v>0</v>
      </c>
      <c r="GG37" s="20">
        <v>0</v>
      </c>
      <c r="GH37" s="20">
        <v>0</v>
      </c>
      <c r="GI37" s="20">
        <v>0</v>
      </c>
      <c r="GJ37" s="20">
        <v>0</v>
      </c>
      <c r="GK37" s="20">
        <v>0</v>
      </c>
      <c r="GL37" s="20">
        <v>0</v>
      </c>
      <c r="GN37" s="18">
        <v>32</v>
      </c>
      <c r="GO37" s="19" t="str">
        <f>GB37</f>
        <v>渡名喜村</v>
      </c>
      <c r="GP37" s="20">
        <v>0</v>
      </c>
      <c r="GQ37" s="20">
        <v>0</v>
      </c>
      <c r="GR37" s="20">
        <v>0</v>
      </c>
      <c r="GS37" s="20">
        <v>0</v>
      </c>
      <c r="GT37" s="20">
        <v>0</v>
      </c>
      <c r="GU37" s="20">
        <v>0</v>
      </c>
      <c r="GV37" s="20">
        <v>0</v>
      </c>
      <c r="GW37" s="20">
        <v>0</v>
      </c>
      <c r="GX37" s="20">
        <v>0</v>
      </c>
      <c r="GY37" s="20">
        <v>0</v>
      </c>
      <c r="HA37" s="18">
        <v>32</v>
      </c>
      <c r="HB37" s="19" t="str">
        <f>GO37</f>
        <v>渡名喜村</v>
      </c>
      <c r="HC37" s="20">
        <v>665653</v>
      </c>
      <c r="HD37" s="20">
        <v>1663143</v>
      </c>
      <c r="HE37" s="20">
        <v>602390</v>
      </c>
      <c r="HF37" s="20">
        <v>9784</v>
      </c>
      <c r="HG37" s="20">
        <v>3428</v>
      </c>
      <c r="HH37" s="20">
        <v>9784</v>
      </c>
      <c r="HI37" s="20">
        <v>3428</v>
      </c>
      <c r="HJ37" s="20">
        <v>209</v>
      </c>
      <c r="HK37" s="20">
        <v>3834</v>
      </c>
      <c r="HL37" s="20">
        <v>1124</v>
      </c>
      <c r="HN37" s="18">
        <v>32</v>
      </c>
      <c r="HO37" s="19" t="str">
        <f>HB37</f>
        <v>渡名喜村</v>
      </c>
      <c r="HP37" s="20">
        <v>0</v>
      </c>
      <c r="HQ37" s="20">
        <v>0</v>
      </c>
      <c r="HR37" s="20">
        <v>0</v>
      </c>
      <c r="HS37" s="20">
        <v>0</v>
      </c>
      <c r="HT37" s="20">
        <v>0</v>
      </c>
      <c r="HU37" s="20">
        <v>0</v>
      </c>
      <c r="HV37" s="20">
        <v>0</v>
      </c>
      <c r="HW37" s="20">
        <v>0</v>
      </c>
      <c r="HX37" s="20">
        <v>0</v>
      </c>
      <c r="HY37" s="20">
        <v>0</v>
      </c>
      <c r="IA37" s="18">
        <v>32</v>
      </c>
      <c r="IB37" s="19" t="str">
        <f>HO37</f>
        <v>渡名喜村</v>
      </c>
      <c r="IC37" s="20">
        <v>0</v>
      </c>
      <c r="ID37" s="20">
        <v>0</v>
      </c>
      <c r="IE37" s="20">
        <v>0</v>
      </c>
      <c r="IF37" s="20">
        <v>0</v>
      </c>
      <c r="IG37" s="20">
        <v>0</v>
      </c>
      <c r="IH37" s="20">
        <v>0</v>
      </c>
      <c r="II37" s="20">
        <v>0</v>
      </c>
      <c r="IJ37" s="20">
        <v>0</v>
      </c>
      <c r="IK37" s="20">
        <v>0</v>
      </c>
      <c r="IL37" s="20">
        <v>0</v>
      </c>
      <c r="IN37" s="17">
        <f t="shared" si="20"/>
        <v>920395</v>
      </c>
      <c r="IO37" s="17">
        <f t="shared" si="40"/>
        <v>2196015</v>
      </c>
      <c r="IP37" s="17">
        <f t="shared" si="41"/>
        <v>775393</v>
      </c>
      <c r="IQ37" s="17">
        <f t="shared" si="42"/>
        <v>168284</v>
      </c>
      <c r="IR37" s="17">
        <f t="shared" si="43"/>
        <v>67661</v>
      </c>
      <c r="IS37" s="17">
        <f t="shared" si="44"/>
        <v>65586</v>
      </c>
      <c r="IT37" s="17">
        <f t="shared" si="45"/>
        <v>30281</v>
      </c>
      <c r="IU37" s="17">
        <f t="shared" si="46"/>
        <v>251</v>
      </c>
      <c r="IV37" s="17">
        <f t="shared" si="47"/>
        <v>6012</v>
      </c>
    </row>
    <row r="38" spans="1:256" s="7" customFormat="1" ht="15" customHeight="1">
      <c r="A38" s="25">
        <v>33</v>
      </c>
      <c r="B38" s="26" t="s">
        <v>86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16"/>
      <c r="N38" s="18">
        <v>33</v>
      </c>
      <c r="O38" s="26" t="str">
        <f aca="true" t="shared" si="48" ref="O38:O46">B38</f>
        <v>南大東村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30"/>
      <c r="AA38" s="18">
        <v>33</v>
      </c>
      <c r="AB38" s="26" t="str">
        <f aca="true" t="shared" si="49" ref="AB38:AB46">O38</f>
        <v>南大東村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7">
        <v>0</v>
      </c>
      <c r="AK38" s="27">
        <v>0</v>
      </c>
      <c r="AL38" s="27">
        <v>0</v>
      </c>
      <c r="AM38" s="49"/>
      <c r="AN38" s="18">
        <v>33</v>
      </c>
      <c r="AO38" s="26" t="str">
        <f aca="true" t="shared" si="50" ref="AO38:AO46">AB38</f>
        <v>南大東村</v>
      </c>
      <c r="AP38" s="27">
        <v>678199</v>
      </c>
      <c r="AQ38" s="27">
        <v>17136892</v>
      </c>
      <c r="AR38" s="27">
        <v>16972371</v>
      </c>
      <c r="AS38" s="27">
        <v>564210</v>
      </c>
      <c r="AT38" s="27">
        <v>558999</v>
      </c>
      <c r="AU38" s="27">
        <v>564210</v>
      </c>
      <c r="AV38" s="27">
        <v>558999</v>
      </c>
      <c r="AW38" s="27">
        <v>595</v>
      </c>
      <c r="AX38" s="27">
        <v>2293</v>
      </c>
      <c r="AY38" s="27">
        <v>2189</v>
      </c>
      <c r="AZ38" s="30"/>
      <c r="BA38" s="18">
        <v>33</v>
      </c>
      <c r="BB38" s="26" t="str">
        <f aca="true" t="shared" si="51" ref="BB38:BB46">AO38</f>
        <v>南大東村</v>
      </c>
      <c r="BC38" s="27">
        <v>0</v>
      </c>
      <c r="BD38" s="27">
        <v>0</v>
      </c>
      <c r="BE38" s="27">
        <v>0</v>
      </c>
      <c r="BF38" s="27">
        <v>0</v>
      </c>
      <c r="BG38" s="27">
        <v>0</v>
      </c>
      <c r="BH38" s="27">
        <v>0</v>
      </c>
      <c r="BI38" s="27">
        <v>0</v>
      </c>
      <c r="BJ38" s="27">
        <v>0</v>
      </c>
      <c r="BK38" s="27">
        <v>0</v>
      </c>
      <c r="BL38" s="27">
        <v>0</v>
      </c>
      <c r="BM38" s="30"/>
      <c r="BN38" s="18">
        <v>33</v>
      </c>
      <c r="BO38" s="26" t="str">
        <f aca="true" t="shared" si="52" ref="BO38:BO46">BB38</f>
        <v>南大東村</v>
      </c>
      <c r="BP38" s="27">
        <v>0</v>
      </c>
      <c r="BQ38" s="27">
        <v>0</v>
      </c>
      <c r="BR38" s="27">
        <v>0</v>
      </c>
      <c r="BS38" s="27">
        <v>0</v>
      </c>
      <c r="BT38" s="27">
        <v>0</v>
      </c>
      <c r="BU38" s="27">
        <v>0</v>
      </c>
      <c r="BV38" s="27">
        <v>0</v>
      </c>
      <c r="BW38" s="27">
        <v>0</v>
      </c>
      <c r="BX38" s="27">
        <v>0</v>
      </c>
      <c r="BY38" s="27">
        <v>0</v>
      </c>
      <c r="BZ38" s="30"/>
      <c r="CA38" s="18">
        <v>33</v>
      </c>
      <c r="CB38" s="26" t="str">
        <f aca="true" t="shared" si="53" ref="CB38:CB46">BO38</f>
        <v>南大東村</v>
      </c>
      <c r="CC38" s="27">
        <v>0</v>
      </c>
      <c r="CD38" s="27">
        <v>81890</v>
      </c>
      <c r="CE38" s="27">
        <v>70472</v>
      </c>
      <c r="CF38" s="27">
        <v>196640</v>
      </c>
      <c r="CG38" s="27">
        <v>166915</v>
      </c>
      <c r="CH38" s="27">
        <v>32771</v>
      </c>
      <c r="CI38" s="27">
        <v>27815</v>
      </c>
      <c r="CJ38" s="27">
        <v>0</v>
      </c>
      <c r="CK38" s="27">
        <v>410</v>
      </c>
      <c r="CL38" s="27">
        <v>341</v>
      </c>
      <c r="CM38" s="30"/>
      <c r="CN38" s="18">
        <v>33</v>
      </c>
      <c r="CO38" s="26" t="str">
        <f aca="true" t="shared" si="54" ref="CO38:CO46">CB38</f>
        <v>南大東村</v>
      </c>
      <c r="CP38" s="20">
        <v>0</v>
      </c>
      <c r="CQ38" s="20">
        <v>149152</v>
      </c>
      <c r="CR38" s="20">
        <v>142662</v>
      </c>
      <c r="CS38" s="20">
        <v>286979</v>
      </c>
      <c r="CT38" s="20">
        <v>274863</v>
      </c>
      <c r="CU38" s="20">
        <v>95660</v>
      </c>
      <c r="CV38" s="20">
        <v>91622</v>
      </c>
      <c r="CW38" s="27">
        <v>0</v>
      </c>
      <c r="CX38" s="27">
        <v>334</v>
      </c>
      <c r="CY38" s="27">
        <v>290</v>
      </c>
      <c r="CZ38" s="49"/>
      <c r="DA38" s="18">
        <v>33</v>
      </c>
      <c r="DB38" s="26" t="str">
        <f aca="true" t="shared" si="55" ref="DB38:DB46">CO38</f>
        <v>南大東村</v>
      </c>
      <c r="DC38" s="20">
        <v>0</v>
      </c>
      <c r="DD38" s="20">
        <v>121024</v>
      </c>
      <c r="DE38" s="20">
        <v>120606</v>
      </c>
      <c r="DF38" s="20">
        <v>275369</v>
      </c>
      <c r="DG38" s="20">
        <v>274079</v>
      </c>
      <c r="DH38" s="20">
        <v>170500</v>
      </c>
      <c r="DI38" s="20">
        <v>169701</v>
      </c>
      <c r="DJ38" s="27">
        <v>0</v>
      </c>
      <c r="DK38" s="27">
        <v>216</v>
      </c>
      <c r="DL38" s="27">
        <v>212</v>
      </c>
      <c r="DM38" s="16"/>
      <c r="DN38" s="18">
        <v>33</v>
      </c>
      <c r="DO38" s="26" t="str">
        <f aca="true" t="shared" si="56" ref="DO38:DO46">DB38</f>
        <v>南大東村</v>
      </c>
      <c r="DP38" s="20">
        <v>107063</v>
      </c>
      <c r="DQ38" s="20">
        <v>352066</v>
      </c>
      <c r="DR38" s="20">
        <v>333740</v>
      </c>
      <c r="DS38" s="20">
        <v>758988</v>
      </c>
      <c r="DT38" s="20">
        <v>715857</v>
      </c>
      <c r="DU38" s="20">
        <v>298931</v>
      </c>
      <c r="DV38" s="20">
        <v>289138</v>
      </c>
      <c r="DW38" s="20">
        <v>139</v>
      </c>
      <c r="DX38" s="20">
        <v>960</v>
      </c>
      <c r="DY38" s="20">
        <v>843</v>
      </c>
      <c r="DZ38" s="16"/>
      <c r="EA38" s="18">
        <v>33</v>
      </c>
      <c r="EB38" s="26" t="str">
        <f aca="true" t="shared" si="57" ref="EB38:EB46">DO38</f>
        <v>南大東村</v>
      </c>
      <c r="EC38" s="20">
        <v>0</v>
      </c>
      <c r="ED38" s="20">
        <v>0</v>
      </c>
      <c r="EE38" s="20">
        <v>0</v>
      </c>
      <c r="EF38" s="20">
        <v>0</v>
      </c>
      <c r="EG38" s="20">
        <v>0</v>
      </c>
      <c r="EH38" s="20">
        <v>0</v>
      </c>
      <c r="EI38" s="20">
        <v>0</v>
      </c>
      <c r="EJ38" s="27">
        <v>0</v>
      </c>
      <c r="EK38" s="27">
        <v>0</v>
      </c>
      <c r="EL38" s="27">
        <v>0</v>
      </c>
      <c r="EM38" s="16"/>
      <c r="EN38" s="18">
        <v>33</v>
      </c>
      <c r="EO38" s="26" t="str">
        <f aca="true" t="shared" si="58" ref="EO38:EO46">EB38</f>
        <v>南大東村</v>
      </c>
      <c r="EP38" s="20">
        <v>0</v>
      </c>
      <c r="EQ38" s="20">
        <v>0</v>
      </c>
      <c r="ER38" s="20">
        <v>0</v>
      </c>
      <c r="ES38" s="20">
        <v>0</v>
      </c>
      <c r="ET38" s="20">
        <v>0</v>
      </c>
      <c r="EU38" s="20">
        <v>0</v>
      </c>
      <c r="EV38" s="20">
        <v>0</v>
      </c>
      <c r="EW38" s="27">
        <v>0</v>
      </c>
      <c r="EX38" s="27">
        <v>0</v>
      </c>
      <c r="EY38" s="27">
        <v>0</v>
      </c>
      <c r="FA38" s="18">
        <v>33</v>
      </c>
      <c r="FB38" s="26" t="str">
        <f aca="true" t="shared" si="59" ref="FB38:FB46">EO38</f>
        <v>南大東村</v>
      </c>
      <c r="FC38" s="20">
        <v>1492382</v>
      </c>
      <c r="FD38" s="20">
        <v>19928</v>
      </c>
      <c r="FE38" s="20">
        <v>11778</v>
      </c>
      <c r="FF38" s="20">
        <v>160</v>
      </c>
      <c r="FG38" s="20">
        <v>95</v>
      </c>
      <c r="FH38" s="20">
        <v>160</v>
      </c>
      <c r="FI38" s="20">
        <v>95</v>
      </c>
      <c r="FJ38" s="27">
        <v>167</v>
      </c>
      <c r="FK38" s="27">
        <v>16</v>
      </c>
      <c r="FL38" s="27">
        <v>13</v>
      </c>
      <c r="FN38" s="18">
        <v>33</v>
      </c>
      <c r="FO38" s="26" t="str">
        <f aca="true" t="shared" si="60" ref="FO38:FO46">FB38</f>
        <v>南大東村</v>
      </c>
      <c r="FP38" s="20">
        <v>0</v>
      </c>
      <c r="FQ38" s="20">
        <v>0</v>
      </c>
      <c r="FR38" s="20">
        <v>0</v>
      </c>
      <c r="FS38" s="20">
        <v>0</v>
      </c>
      <c r="FT38" s="20">
        <v>0</v>
      </c>
      <c r="FU38" s="20">
        <v>0</v>
      </c>
      <c r="FV38" s="20">
        <v>0</v>
      </c>
      <c r="FW38" s="27">
        <v>0</v>
      </c>
      <c r="FX38" s="27">
        <v>0</v>
      </c>
      <c r="FY38" s="27">
        <v>0</v>
      </c>
      <c r="GA38" s="18">
        <v>33</v>
      </c>
      <c r="GB38" s="26" t="str">
        <f aca="true" t="shared" si="61" ref="GB38:GB46">FO38</f>
        <v>南大東村</v>
      </c>
      <c r="GC38" s="20">
        <v>0</v>
      </c>
      <c r="GD38" s="20">
        <v>0</v>
      </c>
      <c r="GE38" s="20">
        <v>0</v>
      </c>
      <c r="GF38" s="20">
        <v>0</v>
      </c>
      <c r="GG38" s="20">
        <v>0</v>
      </c>
      <c r="GH38" s="20">
        <v>0</v>
      </c>
      <c r="GI38" s="20">
        <v>0</v>
      </c>
      <c r="GJ38" s="27">
        <v>0</v>
      </c>
      <c r="GK38" s="27">
        <v>0</v>
      </c>
      <c r="GL38" s="27">
        <v>0</v>
      </c>
      <c r="GN38" s="18">
        <v>33</v>
      </c>
      <c r="GO38" s="26" t="str">
        <f aca="true" t="shared" si="62" ref="GO38:GO46">GB38</f>
        <v>南大東村</v>
      </c>
      <c r="GP38" s="20">
        <v>0</v>
      </c>
      <c r="GQ38" s="20">
        <v>0</v>
      </c>
      <c r="GR38" s="20">
        <v>0</v>
      </c>
      <c r="GS38" s="20">
        <v>0</v>
      </c>
      <c r="GT38" s="20">
        <v>0</v>
      </c>
      <c r="GU38" s="20">
        <v>0</v>
      </c>
      <c r="GV38" s="20">
        <v>0</v>
      </c>
      <c r="GW38" s="27">
        <v>0</v>
      </c>
      <c r="GX38" s="27">
        <v>0</v>
      </c>
      <c r="GY38" s="27">
        <v>0</v>
      </c>
      <c r="HA38" s="18">
        <v>33</v>
      </c>
      <c r="HB38" s="26" t="str">
        <f aca="true" t="shared" si="63" ref="HB38:HB46">GO38</f>
        <v>南大東村</v>
      </c>
      <c r="HC38" s="20">
        <v>734008</v>
      </c>
      <c r="HD38" s="20">
        <v>351429</v>
      </c>
      <c r="HE38" s="20">
        <v>209521</v>
      </c>
      <c r="HF38" s="20">
        <v>11727</v>
      </c>
      <c r="HG38" s="20">
        <v>10593</v>
      </c>
      <c r="HH38" s="20">
        <v>11727</v>
      </c>
      <c r="HI38" s="20">
        <v>10593</v>
      </c>
      <c r="HJ38" s="27">
        <v>174</v>
      </c>
      <c r="HK38" s="27">
        <v>583</v>
      </c>
      <c r="HL38" s="27">
        <v>170</v>
      </c>
      <c r="HN38" s="18">
        <v>33</v>
      </c>
      <c r="HO38" s="26" t="str">
        <f aca="true" t="shared" si="64" ref="HO38:HO46">HB38</f>
        <v>南大東村</v>
      </c>
      <c r="HP38" s="20">
        <v>0</v>
      </c>
      <c r="HQ38" s="20">
        <v>58211</v>
      </c>
      <c r="HR38" s="20">
        <v>58211</v>
      </c>
      <c r="HS38" s="20">
        <v>5691</v>
      </c>
      <c r="HT38" s="20">
        <v>5691</v>
      </c>
      <c r="HU38" s="20">
        <v>5691</v>
      </c>
      <c r="HV38" s="20">
        <v>5691</v>
      </c>
      <c r="HW38" s="27">
        <v>0</v>
      </c>
      <c r="HX38" s="27">
        <v>16</v>
      </c>
      <c r="HY38" s="27">
        <v>16</v>
      </c>
      <c r="IA38" s="18">
        <v>33</v>
      </c>
      <c r="IB38" s="26" t="str">
        <f aca="true" t="shared" si="65" ref="IB38:IB46">HO38</f>
        <v>南大東村</v>
      </c>
      <c r="IC38" s="20">
        <v>0</v>
      </c>
      <c r="ID38" s="20">
        <v>0</v>
      </c>
      <c r="IE38" s="20">
        <v>0</v>
      </c>
      <c r="IF38" s="20">
        <v>0</v>
      </c>
      <c r="IG38" s="20">
        <v>0</v>
      </c>
      <c r="IH38" s="20">
        <v>0</v>
      </c>
      <c r="II38" s="20">
        <v>0</v>
      </c>
      <c r="IJ38" s="20">
        <v>0</v>
      </c>
      <c r="IK38" s="20">
        <v>0</v>
      </c>
      <c r="IL38" s="20">
        <v>0</v>
      </c>
      <c r="IN38" s="17">
        <f t="shared" si="20"/>
        <v>3011652</v>
      </c>
      <c r="IO38" s="17">
        <f t="shared" si="40"/>
        <v>17918526</v>
      </c>
      <c r="IP38" s="17">
        <f t="shared" si="41"/>
        <v>17585621</v>
      </c>
      <c r="IQ38" s="17">
        <f t="shared" si="42"/>
        <v>1340776</v>
      </c>
      <c r="IR38" s="17">
        <f t="shared" si="43"/>
        <v>1291235</v>
      </c>
      <c r="IS38" s="17">
        <f t="shared" si="44"/>
        <v>880719</v>
      </c>
      <c r="IT38" s="17">
        <f t="shared" si="45"/>
        <v>864516</v>
      </c>
      <c r="IU38" s="17">
        <f t="shared" si="46"/>
        <v>1075</v>
      </c>
      <c r="IV38" s="17">
        <f t="shared" si="47"/>
        <v>3868</v>
      </c>
    </row>
    <row r="39" spans="1:256" s="7" customFormat="1" ht="15" customHeight="1">
      <c r="A39" s="18">
        <v>34</v>
      </c>
      <c r="B39" s="19" t="s">
        <v>87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16"/>
      <c r="N39" s="18">
        <v>34</v>
      </c>
      <c r="O39" s="19" t="str">
        <f t="shared" si="48"/>
        <v>北大東村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30"/>
      <c r="AA39" s="18">
        <v>34</v>
      </c>
      <c r="AB39" s="19" t="str">
        <f t="shared" si="49"/>
        <v>北大東村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49"/>
      <c r="AN39" s="18">
        <v>34</v>
      </c>
      <c r="AO39" s="19" t="str">
        <f t="shared" si="50"/>
        <v>北大東村</v>
      </c>
      <c r="AP39" s="20">
        <v>346923</v>
      </c>
      <c r="AQ39" s="20">
        <v>5500002</v>
      </c>
      <c r="AR39" s="20">
        <v>5367875</v>
      </c>
      <c r="AS39" s="20">
        <v>101962</v>
      </c>
      <c r="AT39" s="20">
        <v>99555</v>
      </c>
      <c r="AU39" s="20">
        <v>101962</v>
      </c>
      <c r="AV39" s="20">
        <v>99555</v>
      </c>
      <c r="AW39" s="27">
        <v>257</v>
      </c>
      <c r="AX39" s="27">
        <v>639</v>
      </c>
      <c r="AY39" s="27">
        <v>604</v>
      </c>
      <c r="AZ39" s="30"/>
      <c r="BA39" s="18">
        <v>34</v>
      </c>
      <c r="BB39" s="19" t="str">
        <f t="shared" si="51"/>
        <v>北大東村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>
        <v>0</v>
      </c>
      <c r="BM39" s="30"/>
      <c r="BN39" s="18">
        <v>34</v>
      </c>
      <c r="BO39" s="19" t="str">
        <f t="shared" si="52"/>
        <v>北大東村</v>
      </c>
      <c r="BP39" s="27">
        <v>0</v>
      </c>
      <c r="BQ39" s="27">
        <v>0</v>
      </c>
      <c r="BR39" s="27">
        <v>0</v>
      </c>
      <c r="BS39" s="27">
        <v>0</v>
      </c>
      <c r="BT39" s="27">
        <v>0</v>
      </c>
      <c r="BU39" s="27">
        <v>0</v>
      </c>
      <c r="BV39" s="27">
        <v>0</v>
      </c>
      <c r="BW39" s="27">
        <v>0</v>
      </c>
      <c r="BX39" s="27">
        <v>0</v>
      </c>
      <c r="BY39" s="27">
        <v>0</v>
      </c>
      <c r="BZ39" s="30"/>
      <c r="CA39" s="18">
        <v>34</v>
      </c>
      <c r="CB39" s="19" t="str">
        <f t="shared" si="53"/>
        <v>北大東村</v>
      </c>
      <c r="CC39" s="27">
        <v>0</v>
      </c>
      <c r="CD39" s="27">
        <v>32090</v>
      </c>
      <c r="CE39" s="27">
        <v>26228</v>
      </c>
      <c r="CF39" s="27">
        <v>22291</v>
      </c>
      <c r="CG39" s="27">
        <v>18370</v>
      </c>
      <c r="CH39" s="27">
        <v>3719</v>
      </c>
      <c r="CI39" s="27">
        <v>3065</v>
      </c>
      <c r="CJ39" s="27">
        <v>0</v>
      </c>
      <c r="CK39" s="27">
        <v>171</v>
      </c>
      <c r="CL39" s="27">
        <v>141</v>
      </c>
      <c r="CM39" s="30"/>
      <c r="CN39" s="18">
        <v>34</v>
      </c>
      <c r="CO39" s="19" t="str">
        <f t="shared" si="54"/>
        <v>北大東村</v>
      </c>
      <c r="CP39" s="20">
        <v>0</v>
      </c>
      <c r="CQ39" s="20">
        <v>100234</v>
      </c>
      <c r="CR39" s="20">
        <v>87511</v>
      </c>
      <c r="CS39" s="20">
        <v>68942</v>
      </c>
      <c r="CT39" s="20">
        <v>60848</v>
      </c>
      <c r="CU39" s="20">
        <v>22971</v>
      </c>
      <c r="CV39" s="20">
        <v>20274</v>
      </c>
      <c r="CW39" s="20">
        <v>0</v>
      </c>
      <c r="CX39" s="20">
        <v>152</v>
      </c>
      <c r="CY39" s="20">
        <v>124</v>
      </c>
      <c r="CZ39" s="49"/>
      <c r="DA39" s="18">
        <v>34</v>
      </c>
      <c r="DB39" s="19" t="str">
        <f t="shared" si="55"/>
        <v>北大東村</v>
      </c>
      <c r="DC39" s="20">
        <v>0</v>
      </c>
      <c r="DD39" s="20">
        <v>37014</v>
      </c>
      <c r="DE39" s="20">
        <v>36416</v>
      </c>
      <c r="DF39" s="20">
        <v>28347</v>
      </c>
      <c r="DG39" s="20">
        <v>27854</v>
      </c>
      <c r="DH39" s="20">
        <v>17268</v>
      </c>
      <c r="DI39" s="20">
        <v>16968</v>
      </c>
      <c r="DJ39" s="20">
        <v>0</v>
      </c>
      <c r="DK39" s="20">
        <v>36</v>
      </c>
      <c r="DL39" s="20">
        <v>33</v>
      </c>
      <c r="DM39" s="16"/>
      <c r="DN39" s="18">
        <v>34</v>
      </c>
      <c r="DO39" s="19" t="str">
        <f t="shared" si="56"/>
        <v>北大東村</v>
      </c>
      <c r="DP39" s="20">
        <v>88441</v>
      </c>
      <c r="DQ39" s="20">
        <v>169338</v>
      </c>
      <c r="DR39" s="20">
        <v>150155</v>
      </c>
      <c r="DS39" s="20">
        <v>119580</v>
      </c>
      <c r="DT39" s="20">
        <v>107072</v>
      </c>
      <c r="DU39" s="20">
        <v>43958</v>
      </c>
      <c r="DV39" s="20">
        <v>40307</v>
      </c>
      <c r="DW39" s="20">
        <v>94</v>
      </c>
      <c r="DX39" s="20">
        <v>359</v>
      </c>
      <c r="DY39" s="20">
        <v>298</v>
      </c>
      <c r="DZ39" s="16"/>
      <c r="EA39" s="18">
        <v>34</v>
      </c>
      <c r="EB39" s="19" t="str">
        <f t="shared" si="57"/>
        <v>北大東村</v>
      </c>
      <c r="EC39" s="20">
        <v>0</v>
      </c>
      <c r="ED39" s="20">
        <v>0</v>
      </c>
      <c r="EE39" s="20">
        <v>0</v>
      </c>
      <c r="EF39" s="20">
        <v>0</v>
      </c>
      <c r="EG39" s="20">
        <v>0</v>
      </c>
      <c r="EH39" s="20">
        <v>0</v>
      </c>
      <c r="EI39" s="20">
        <v>0</v>
      </c>
      <c r="EJ39" s="20">
        <v>0</v>
      </c>
      <c r="EK39" s="20">
        <v>0</v>
      </c>
      <c r="EL39" s="20">
        <v>0</v>
      </c>
      <c r="EM39" s="16"/>
      <c r="EN39" s="18">
        <v>34</v>
      </c>
      <c r="EO39" s="19" t="str">
        <f t="shared" si="58"/>
        <v>北大東村</v>
      </c>
      <c r="EP39" s="20">
        <v>0</v>
      </c>
      <c r="EQ39" s="20">
        <v>0</v>
      </c>
      <c r="ER39" s="20">
        <v>0</v>
      </c>
      <c r="ES39" s="20">
        <v>0</v>
      </c>
      <c r="ET39" s="20">
        <v>0</v>
      </c>
      <c r="EU39" s="20">
        <v>0</v>
      </c>
      <c r="EV39" s="20">
        <v>0</v>
      </c>
      <c r="EW39" s="20">
        <v>0</v>
      </c>
      <c r="EX39" s="20">
        <v>0</v>
      </c>
      <c r="EY39" s="20">
        <v>0</v>
      </c>
      <c r="FA39" s="18">
        <v>34</v>
      </c>
      <c r="FB39" s="19" t="str">
        <f t="shared" si="59"/>
        <v>北大東村</v>
      </c>
      <c r="FC39" s="20">
        <v>175935</v>
      </c>
      <c r="FD39" s="20">
        <v>37702</v>
      </c>
      <c r="FE39" s="20">
        <v>35935</v>
      </c>
      <c r="FF39" s="20">
        <v>336</v>
      </c>
      <c r="FG39" s="20">
        <v>320</v>
      </c>
      <c r="FH39" s="20">
        <v>336</v>
      </c>
      <c r="FI39" s="20">
        <v>320</v>
      </c>
      <c r="FJ39" s="20">
        <v>28</v>
      </c>
      <c r="FK39" s="20">
        <v>16</v>
      </c>
      <c r="FL39" s="20">
        <v>15</v>
      </c>
      <c r="FN39" s="18">
        <v>34</v>
      </c>
      <c r="FO39" s="19" t="str">
        <f t="shared" si="60"/>
        <v>北大東村</v>
      </c>
      <c r="FP39" s="20">
        <v>160491</v>
      </c>
      <c r="FQ39" s="20">
        <v>0</v>
      </c>
      <c r="FR39" s="20">
        <v>0</v>
      </c>
      <c r="FS39" s="20">
        <v>0</v>
      </c>
      <c r="FT39" s="20">
        <v>0</v>
      </c>
      <c r="FU39" s="20">
        <v>0</v>
      </c>
      <c r="FV39" s="20">
        <v>0</v>
      </c>
      <c r="FW39" s="20">
        <v>28</v>
      </c>
      <c r="FX39" s="20">
        <v>0</v>
      </c>
      <c r="FY39" s="20">
        <v>0</v>
      </c>
      <c r="GA39" s="18">
        <v>34</v>
      </c>
      <c r="GB39" s="19" t="str">
        <f t="shared" si="61"/>
        <v>北大東村</v>
      </c>
      <c r="GC39" s="20">
        <v>0</v>
      </c>
      <c r="GD39" s="20">
        <v>0</v>
      </c>
      <c r="GE39" s="20">
        <v>0</v>
      </c>
      <c r="GF39" s="20">
        <v>0</v>
      </c>
      <c r="GG39" s="20">
        <v>0</v>
      </c>
      <c r="GH39" s="20">
        <v>0</v>
      </c>
      <c r="GI39" s="20">
        <v>0</v>
      </c>
      <c r="GJ39" s="20">
        <v>0</v>
      </c>
      <c r="GK39" s="20">
        <v>0</v>
      </c>
      <c r="GL39" s="20">
        <v>0</v>
      </c>
      <c r="GN39" s="18">
        <v>34</v>
      </c>
      <c r="GO39" s="19" t="str">
        <f t="shared" si="62"/>
        <v>北大東村</v>
      </c>
      <c r="GP39" s="20">
        <v>0</v>
      </c>
      <c r="GQ39" s="20">
        <v>0</v>
      </c>
      <c r="GR39" s="20">
        <v>0</v>
      </c>
      <c r="GS39" s="20">
        <v>0</v>
      </c>
      <c r="GT39" s="20">
        <v>0</v>
      </c>
      <c r="GU39" s="20">
        <v>0</v>
      </c>
      <c r="GV39" s="20">
        <v>0</v>
      </c>
      <c r="GW39" s="20">
        <v>0</v>
      </c>
      <c r="GX39" s="20">
        <v>0</v>
      </c>
      <c r="GY39" s="20">
        <v>0</v>
      </c>
      <c r="HA39" s="18">
        <v>34</v>
      </c>
      <c r="HB39" s="19" t="str">
        <f t="shared" si="63"/>
        <v>北大東村</v>
      </c>
      <c r="HC39" s="20">
        <v>307575</v>
      </c>
      <c r="HD39" s="20">
        <v>1207942</v>
      </c>
      <c r="HE39" s="20">
        <v>1185530</v>
      </c>
      <c r="HF39" s="20">
        <v>10983</v>
      </c>
      <c r="HG39" s="20">
        <v>10779</v>
      </c>
      <c r="HH39" s="20">
        <v>10983</v>
      </c>
      <c r="HI39" s="20">
        <v>10779</v>
      </c>
      <c r="HJ39" s="20">
        <v>65</v>
      </c>
      <c r="HK39" s="20">
        <v>26</v>
      </c>
      <c r="HL39" s="20">
        <v>20</v>
      </c>
      <c r="HN39" s="18">
        <v>34</v>
      </c>
      <c r="HO39" s="19" t="str">
        <f t="shared" si="64"/>
        <v>北大東村</v>
      </c>
      <c r="HP39" s="20">
        <v>0</v>
      </c>
      <c r="HQ39" s="20">
        <v>0</v>
      </c>
      <c r="HR39" s="20">
        <v>0</v>
      </c>
      <c r="HS39" s="20">
        <v>0</v>
      </c>
      <c r="HT39" s="20">
        <v>0</v>
      </c>
      <c r="HU39" s="20">
        <v>0</v>
      </c>
      <c r="HV39" s="20">
        <v>0</v>
      </c>
      <c r="HW39" s="20">
        <v>0</v>
      </c>
      <c r="HX39" s="20">
        <v>0</v>
      </c>
      <c r="HY39" s="20">
        <v>0</v>
      </c>
      <c r="IA39" s="18">
        <v>34</v>
      </c>
      <c r="IB39" s="19" t="str">
        <f t="shared" si="65"/>
        <v>北大東村</v>
      </c>
      <c r="IC39" s="20">
        <v>0</v>
      </c>
      <c r="ID39" s="20">
        <v>0</v>
      </c>
      <c r="IE39" s="20">
        <v>0</v>
      </c>
      <c r="IF39" s="20">
        <v>0</v>
      </c>
      <c r="IG39" s="20">
        <v>0</v>
      </c>
      <c r="IH39" s="20">
        <v>0</v>
      </c>
      <c r="II39" s="20">
        <v>0</v>
      </c>
      <c r="IJ39" s="20">
        <v>0</v>
      </c>
      <c r="IK39" s="20">
        <v>0</v>
      </c>
      <c r="IL39" s="20">
        <v>0</v>
      </c>
      <c r="IN39" s="17">
        <f t="shared" si="20"/>
        <v>1079365</v>
      </c>
      <c r="IO39" s="17">
        <f t="shared" si="40"/>
        <v>6914984</v>
      </c>
      <c r="IP39" s="17">
        <f t="shared" si="41"/>
        <v>6739495</v>
      </c>
      <c r="IQ39" s="17">
        <f t="shared" si="42"/>
        <v>232861</v>
      </c>
      <c r="IR39" s="17">
        <f t="shared" si="43"/>
        <v>217726</v>
      </c>
      <c r="IS39" s="17">
        <f t="shared" si="44"/>
        <v>157239</v>
      </c>
      <c r="IT39" s="17">
        <f t="shared" si="45"/>
        <v>150961</v>
      </c>
      <c r="IU39" s="17">
        <f t="shared" si="46"/>
        <v>472</v>
      </c>
      <c r="IV39" s="17">
        <f t="shared" si="47"/>
        <v>1040</v>
      </c>
    </row>
    <row r="40" spans="1:256" s="7" customFormat="1" ht="15" customHeight="1">
      <c r="A40" s="18">
        <v>35</v>
      </c>
      <c r="B40" s="19" t="s">
        <v>88</v>
      </c>
      <c r="C40" s="20">
        <v>33719</v>
      </c>
      <c r="D40" s="20">
        <v>1186507</v>
      </c>
      <c r="E40" s="20">
        <v>790121</v>
      </c>
      <c r="F40" s="20">
        <v>41451</v>
      </c>
      <c r="G40" s="20">
        <v>27729</v>
      </c>
      <c r="H40" s="20">
        <v>41450</v>
      </c>
      <c r="I40" s="20">
        <v>27729</v>
      </c>
      <c r="J40" s="20">
        <v>155</v>
      </c>
      <c r="K40" s="20">
        <v>1554</v>
      </c>
      <c r="L40" s="20">
        <v>939</v>
      </c>
      <c r="M40" s="16"/>
      <c r="N40" s="18">
        <v>35</v>
      </c>
      <c r="O40" s="19" t="str">
        <f t="shared" si="48"/>
        <v>伊平屋村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30"/>
      <c r="AA40" s="18">
        <v>35</v>
      </c>
      <c r="AB40" s="19" t="str">
        <f t="shared" si="49"/>
        <v>伊平屋村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49"/>
      <c r="AN40" s="18">
        <v>35</v>
      </c>
      <c r="AO40" s="19" t="str">
        <f t="shared" si="50"/>
        <v>伊平屋村</v>
      </c>
      <c r="AP40" s="20">
        <v>226608</v>
      </c>
      <c r="AQ40" s="20">
        <v>2577602</v>
      </c>
      <c r="AR40" s="20">
        <v>1626345</v>
      </c>
      <c r="AS40" s="20">
        <v>82374</v>
      </c>
      <c r="AT40" s="20">
        <v>52373</v>
      </c>
      <c r="AU40" s="20">
        <v>82361</v>
      </c>
      <c r="AV40" s="20">
        <v>52365</v>
      </c>
      <c r="AW40" s="20">
        <v>743</v>
      </c>
      <c r="AX40" s="20">
        <v>2847</v>
      </c>
      <c r="AY40" s="20">
        <v>1610</v>
      </c>
      <c r="AZ40" s="30"/>
      <c r="BA40" s="18">
        <v>35</v>
      </c>
      <c r="BB40" s="19" t="str">
        <f t="shared" si="51"/>
        <v>伊平屋村</v>
      </c>
      <c r="BC40" s="20">
        <v>0</v>
      </c>
      <c r="BD40" s="20">
        <v>0</v>
      </c>
      <c r="BE40" s="20">
        <v>0</v>
      </c>
      <c r="BF40" s="20">
        <v>0</v>
      </c>
      <c r="BG40" s="20">
        <v>0</v>
      </c>
      <c r="BH40" s="20">
        <v>0</v>
      </c>
      <c r="BI40" s="20">
        <v>0</v>
      </c>
      <c r="BJ40" s="27">
        <v>0</v>
      </c>
      <c r="BK40" s="27">
        <v>0</v>
      </c>
      <c r="BL40" s="27">
        <v>0</v>
      </c>
      <c r="BM40" s="30"/>
      <c r="BN40" s="18">
        <v>35</v>
      </c>
      <c r="BO40" s="19" t="str">
        <f t="shared" si="52"/>
        <v>伊平屋村</v>
      </c>
      <c r="BP40" s="20">
        <v>5053</v>
      </c>
      <c r="BQ40" s="20">
        <v>0</v>
      </c>
      <c r="BR40" s="20">
        <v>0</v>
      </c>
      <c r="BS40" s="20">
        <v>0</v>
      </c>
      <c r="BT40" s="20">
        <v>0</v>
      </c>
      <c r="BU40" s="20">
        <v>0</v>
      </c>
      <c r="BV40" s="20">
        <v>0</v>
      </c>
      <c r="BW40" s="27">
        <v>1</v>
      </c>
      <c r="BX40" s="27">
        <v>0</v>
      </c>
      <c r="BY40" s="27">
        <v>0</v>
      </c>
      <c r="BZ40" s="30"/>
      <c r="CA40" s="18">
        <v>35</v>
      </c>
      <c r="CB40" s="19" t="str">
        <f t="shared" si="53"/>
        <v>伊平屋村</v>
      </c>
      <c r="CC40" s="20">
        <v>0</v>
      </c>
      <c r="CD40" s="20">
        <v>87926</v>
      </c>
      <c r="CE40" s="20">
        <v>53018</v>
      </c>
      <c r="CF40" s="20">
        <v>125592</v>
      </c>
      <c r="CG40" s="20">
        <v>77098</v>
      </c>
      <c r="CH40" s="20">
        <v>20836</v>
      </c>
      <c r="CI40" s="20">
        <v>12798</v>
      </c>
      <c r="CJ40" s="27">
        <v>0</v>
      </c>
      <c r="CK40" s="27">
        <v>453</v>
      </c>
      <c r="CL40" s="27">
        <v>271</v>
      </c>
      <c r="CM40" s="30"/>
      <c r="CN40" s="18">
        <v>35</v>
      </c>
      <c r="CO40" s="19" t="str">
        <f t="shared" si="54"/>
        <v>伊平屋村</v>
      </c>
      <c r="CP40" s="20">
        <v>0</v>
      </c>
      <c r="CQ40" s="20">
        <v>100913</v>
      </c>
      <c r="CR40" s="20">
        <v>73862</v>
      </c>
      <c r="CS40" s="20">
        <v>144768</v>
      </c>
      <c r="CT40" s="20">
        <v>106810</v>
      </c>
      <c r="CU40" s="20">
        <v>48113</v>
      </c>
      <c r="CV40" s="20">
        <v>35519</v>
      </c>
      <c r="CW40" s="20">
        <v>0</v>
      </c>
      <c r="CX40" s="20">
        <v>425</v>
      </c>
      <c r="CY40" s="20">
        <v>263</v>
      </c>
      <c r="CZ40" s="49"/>
      <c r="DA40" s="18">
        <v>35</v>
      </c>
      <c r="DB40" s="19" t="str">
        <f t="shared" si="55"/>
        <v>伊平屋村</v>
      </c>
      <c r="DC40" s="20">
        <v>0</v>
      </c>
      <c r="DD40" s="20">
        <v>123212</v>
      </c>
      <c r="DE40" s="20">
        <v>107213</v>
      </c>
      <c r="DF40" s="20">
        <v>172376</v>
      </c>
      <c r="DG40" s="20">
        <v>152227</v>
      </c>
      <c r="DH40" s="20">
        <v>108241</v>
      </c>
      <c r="DI40" s="20">
        <v>95998</v>
      </c>
      <c r="DJ40" s="20">
        <v>0</v>
      </c>
      <c r="DK40" s="20">
        <v>368</v>
      </c>
      <c r="DL40" s="20">
        <v>285</v>
      </c>
      <c r="DM40" s="16"/>
      <c r="DN40" s="18">
        <v>35</v>
      </c>
      <c r="DO40" s="19" t="str">
        <f t="shared" si="56"/>
        <v>伊平屋村</v>
      </c>
      <c r="DP40" s="20">
        <v>83909</v>
      </c>
      <c r="DQ40" s="20">
        <v>312051</v>
      </c>
      <c r="DR40" s="20">
        <v>234093</v>
      </c>
      <c r="DS40" s="20">
        <v>442736</v>
      </c>
      <c r="DT40" s="20">
        <v>336135</v>
      </c>
      <c r="DU40" s="20">
        <v>177190</v>
      </c>
      <c r="DV40" s="20">
        <v>144315</v>
      </c>
      <c r="DW40" s="20">
        <v>110</v>
      </c>
      <c r="DX40" s="20">
        <v>1246</v>
      </c>
      <c r="DY40" s="20">
        <v>819</v>
      </c>
      <c r="DZ40" s="16"/>
      <c r="EA40" s="18">
        <v>35</v>
      </c>
      <c r="EB40" s="19" t="str">
        <f t="shared" si="57"/>
        <v>伊平屋村</v>
      </c>
      <c r="EC40" s="20">
        <v>0</v>
      </c>
      <c r="ED40" s="20">
        <v>0</v>
      </c>
      <c r="EE40" s="20">
        <v>0</v>
      </c>
      <c r="EF40" s="20">
        <v>0</v>
      </c>
      <c r="EG40" s="20">
        <v>0</v>
      </c>
      <c r="EH40" s="20">
        <v>0</v>
      </c>
      <c r="EI40" s="20">
        <v>0</v>
      </c>
      <c r="EJ40" s="20">
        <v>0</v>
      </c>
      <c r="EK40" s="20">
        <v>0</v>
      </c>
      <c r="EL40" s="20">
        <v>0</v>
      </c>
      <c r="EM40" s="16"/>
      <c r="EN40" s="18">
        <v>35</v>
      </c>
      <c r="EO40" s="19" t="str">
        <f t="shared" si="58"/>
        <v>伊平屋村</v>
      </c>
      <c r="EP40" s="20">
        <v>0</v>
      </c>
      <c r="EQ40" s="20">
        <v>0</v>
      </c>
      <c r="ER40" s="20">
        <v>0</v>
      </c>
      <c r="ES40" s="20">
        <v>0</v>
      </c>
      <c r="ET40" s="20">
        <v>0</v>
      </c>
      <c r="EU40" s="20">
        <v>0</v>
      </c>
      <c r="EV40" s="20">
        <v>0</v>
      </c>
      <c r="EW40" s="20">
        <v>0</v>
      </c>
      <c r="EX40" s="20">
        <v>0</v>
      </c>
      <c r="EY40" s="20">
        <v>0</v>
      </c>
      <c r="FA40" s="18">
        <v>35</v>
      </c>
      <c r="FB40" s="19" t="str">
        <f t="shared" si="59"/>
        <v>伊平屋村</v>
      </c>
      <c r="FC40" s="20">
        <v>164114</v>
      </c>
      <c r="FD40" s="20">
        <v>176</v>
      </c>
      <c r="FE40" s="20">
        <v>176</v>
      </c>
      <c r="FF40" s="20">
        <v>2</v>
      </c>
      <c r="FG40" s="20">
        <v>2</v>
      </c>
      <c r="FH40" s="20">
        <v>2</v>
      </c>
      <c r="FI40" s="20">
        <v>2</v>
      </c>
      <c r="FJ40" s="20">
        <v>23</v>
      </c>
      <c r="FK40" s="20">
        <v>1</v>
      </c>
      <c r="FL40" s="20">
        <v>1</v>
      </c>
      <c r="FN40" s="18">
        <v>35</v>
      </c>
      <c r="FO40" s="19" t="str">
        <f t="shared" si="60"/>
        <v>伊平屋村</v>
      </c>
      <c r="FP40" s="20">
        <v>11170627</v>
      </c>
      <c r="FQ40" s="20">
        <v>154822</v>
      </c>
      <c r="FR40" s="20">
        <v>146278</v>
      </c>
      <c r="FS40" s="20">
        <v>1463</v>
      </c>
      <c r="FT40" s="20">
        <v>1391</v>
      </c>
      <c r="FU40" s="20">
        <v>1463</v>
      </c>
      <c r="FV40" s="20">
        <v>1391</v>
      </c>
      <c r="FW40" s="20">
        <v>123</v>
      </c>
      <c r="FX40" s="20">
        <v>44</v>
      </c>
      <c r="FY40" s="20">
        <v>31</v>
      </c>
      <c r="GA40" s="18">
        <v>35</v>
      </c>
      <c r="GB40" s="19" t="str">
        <f t="shared" si="61"/>
        <v>伊平屋村</v>
      </c>
      <c r="GC40" s="20">
        <v>0</v>
      </c>
      <c r="GD40" s="20">
        <v>0</v>
      </c>
      <c r="GE40" s="20">
        <v>0</v>
      </c>
      <c r="GF40" s="20">
        <v>0</v>
      </c>
      <c r="GG40" s="20">
        <v>0</v>
      </c>
      <c r="GH40" s="20">
        <v>0</v>
      </c>
      <c r="GI40" s="20">
        <v>0</v>
      </c>
      <c r="GJ40" s="20">
        <v>0</v>
      </c>
      <c r="GK40" s="20">
        <v>0</v>
      </c>
      <c r="GL40" s="20">
        <v>0</v>
      </c>
      <c r="GN40" s="18">
        <v>35</v>
      </c>
      <c r="GO40" s="19" t="str">
        <f t="shared" si="62"/>
        <v>伊平屋村</v>
      </c>
      <c r="GP40" s="20">
        <v>0</v>
      </c>
      <c r="GQ40" s="20">
        <v>0</v>
      </c>
      <c r="GR40" s="20">
        <v>0</v>
      </c>
      <c r="GS40" s="20">
        <v>0</v>
      </c>
      <c r="GT40" s="20">
        <v>0</v>
      </c>
      <c r="GU40" s="20">
        <v>0</v>
      </c>
      <c r="GV40" s="20">
        <v>0</v>
      </c>
      <c r="GW40" s="20">
        <v>0</v>
      </c>
      <c r="GX40" s="20">
        <v>0</v>
      </c>
      <c r="GY40" s="20">
        <v>0</v>
      </c>
      <c r="HA40" s="18">
        <v>35</v>
      </c>
      <c r="HB40" s="19" t="str">
        <f t="shared" si="63"/>
        <v>伊平屋村</v>
      </c>
      <c r="HC40" s="20">
        <v>962225</v>
      </c>
      <c r="HD40" s="20">
        <v>1027606</v>
      </c>
      <c r="HE40" s="20">
        <v>562637</v>
      </c>
      <c r="HF40" s="20">
        <v>9598</v>
      </c>
      <c r="HG40" s="20">
        <v>5444</v>
      </c>
      <c r="HH40" s="20">
        <v>9598</v>
      </c>
      <c r="HI40" s="20">
        <v>5444</v>
      </c>
      <c r="HJ40" s="20">
        <v>597</v>
      </c>
      <c r="HK40" s="20">
        <v>1982</v>
      </c>
      <c r="HL40" s="20">
        <v>938</v>
      </c>
      <c r="HN40" s="18">
        <v>35</v>
      </c>
      <c r="HO40" s="19" t="str">
        <f t="shared" si="64"/>
        <v>伊平屋村</v>
      </c>
      <c r="HP40" s="20">
        <v>0</v>
      </c>
      <c r="HQ40" s="20">
        <v>0</v>
      </c>
      <c r="HR40" s="20">
        <v>0</v>
      </c>
      <c r="HS40" s="20">
        <v>0</v>
      </c>
      <c r="HT40" s="20">
        <v>0</v>
      </c>
      <c r="HU40" s="20">
        <v>0</v>
      </c>
      <c r="HV40" s="20">
        <v>0</v>
      </c>
      <c r="HW40" s="20">
        <v>0</v>
      </c>
      <c r="HX40" s="20">
        <v>0</v>
      </c>
      <c r="HY40" s="20">
        <v>0</v>
      </c>
      <c r="IA40" s="18">
        <v>35</v>
      </c>
      <c r="IB40" s="19" t="str">
        <f t="shared" si="65"/>
        <v>伊平屋村</v>
      </c>
      <c r="IC40" s="20">
        <v>0</v>
      </c>
      <c r="ID40" s="20">
        <v>0</v>
      </c>
      <c r="IE40" s="20">
        <v>0</v>
      </c>
      <c r="IF40" s="20">
        <v>0</v>
      </c>
      <c r="IG40" s="20">
        <v>0</v>
      </c>
      <c r="IH40" s="20">
        <v>0</v>
      </c>
      <c r="II40" s="20">
        <v>0</v>
      </c>
      <c r="IJ40" s="20">
        <v>0</v>
      </c>
      <c r="IK40" s="20">
        <v>0</v>
      </c>
      <c r="IL40" s="20">
        <v>0</v>
      </c>
      <c r="IN40" s="17">
        <f t="shared" si="20"/>
        <v>12646255</v>
      </c>
      <c r="IO40" s="17">
        <f t="shared" si="40"/>
        <v>5258764</v>
      </c>
      <c r="IP40" s="17">
        <f t="shared" si="41"/>
        <v>3359650</v>
      </c>
      <c r="IQ40" s="17">
        <f t="shared" si="42"/>
        <v>577624</v>
      </c>
      <c r="IR40" s="17">
        <f t="shared" si="43"/>
        <v>423074</v>
      </c>
      <c r="IS40" s="17">
        <f t="shared" si="44"/>
        <v>312064</v>
      </c>
      <c r="IT40" s="17">
        <f t="shared" si="45"/>
        <v>231246</v>
      </c>
      <c r="IU40" s="17">
        <f t="shared" si="46"/>
        <v>1752</v>
      </c>
      <c r="IV40" s="17">
        <f t="shared" si="47"/>
        <v>7674</v>
      </c>
    </row>
    <row r="41" spans="1:256" s="7" customFormat="1" ht="15" customHeight="1">
      <c r="A41" s="18">
        <v>36</v>
      </c>
      <c r="B41" s="19" t="s">
        <v>89</v>
      </c>
      <c r="C41" s="20">
        <v>47313</v>
      </c>
      <c r="D41" s="20">
        <v>524828</v>
      </c>
      <c r="E41" s="20">
        <v>332978</v>
      </c>
      <c r="F41" s="20">
        <v>19066</v>
      </c>
      <c r="G41" s="20">
        <v>12156</v>
      </c>
      <c r="H41" s="20">
        <v>19061</v>
      </c>
      <c r="I41" s="20">
        <v>12151</v>
      </c>
      <c r="J41" s="20">
        <v>170</v>
      </c>
      <c r="K41" s="20">
        <v>801</v>
      </c>
      <c r="L41" s="20">
        <v>436</v>
      </c>
      <c r="M41" s="16"/>
      <c r="N41" s="18">
        <v>36</v>
      </c>
      <c r="O41" s="19" t="str">
        <f t="shared" si="48"/>
        <v>伊是名村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30"/>
      <c r="AA41" s="18">
        <v>36</v>
      </c>
      <c r="AB41" s="19" t="str">
        <f t="shared" si="49"/>
        <v>伊是名村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49"/>
      <c r="AN41" s="18">
        <v>36</v>
      </c>
      <c r="AO41" s="19" t="str">
        <f t="shared" si="50"/>
        <v>伊是名村</v>
      </c>
      <c r="AP41" s="20">
        <v>504568</v>
      </c>
      <c r="AQ41" s="20">
        <v>5370033</v>
      </c>
      <c r="AR41" s="20">
        <v>3383687</v>
      </c>
      <c r="AS41" s="20">
        <v>190004</v>
      </c>
      <c r="AT41" s="20">
        <v>119983</v>
      </c>
      <c r="AU41" s="20">
        <v>189971</v>
      </c>
      <c r="AV41" s="20">
        <v>119950</v>
      </c>
      <c r="AW41" s="20">
        <v>995</v>
      </c>
      <c r="AX41" s="20">
        <v>6583</v>
      </c>
      <c r="AY41" s="20">
        <v>3466</v>
      </c>
      <c r="AZ41" s="30"/>
      <c r="BA41" s="18">
        <v>36</v>
      </c>
      <c r="BB41" s="19" t="str">
        <f t="shared" si="51"/>
        <v>伊是名村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30"/>
      <c r="BN41" s="18">
        <v>36</v>
      </c>
      <c r="BO41" s="19" t="str">
        <f t="shared" si="52"/>
        <v>伊是名村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30"/>
      <c r="CA41" s="18">
        <v>36</v>
      </c>
      <c r="CB41" s="19" t="str">
        <f t="shared" si="53"/>
        <v>伊是名村</v>
      </c>
      <c r="CC41" s="20">
        <v>0</v>
      </c>
      <c r="CD41" s="20">
        <v>159153</v>
      </c>
      <c r="CE41" s="20">
        <v>97473</v>
      </c>
      <c r="CF41" s="20">
        <v>323951</v>
      </c>
      <c r="CG41" s="20">
        <v>196338</v>
      </c>
      <c r="CH41" s="20">
        <v>53671</v>
      </c>
      <c r="CI41" s="20">
        <v>32494</v>
      </c>
      <c r="CJ41" s="20">
        <v>0</v>
      </c>
      <c r="CK41" s="20">
        <v>869</v>
      </c>
      <c r="CL41" s="20">
        <v>529</v>
      </c>
      <c r="CM41" s="30"/>
      <c r="CN41" s="18">
        <v>36</v>
      </c>
      <c r="CO41" s="19" t="str">
        <f t="shared" si="54"/>
        <v>伊是名村</v>
      </c>
      <c r="CP41" s="20">
        <v>0</v>
      </c>
      <c r="CQ41" s="20">
        <v>150926</v>
      </c>
      <c r="CR41" s="20">
        <v>115255</v>
      </c>
      <c r="CS41" s="20">
        <v>287848</v>
      </c>
      <c r="CT41" s="20">
        <v>222003</v>
      </c>
      <c r="CU41" s="20">
        <v>95113</v>
      </c>
      <c r="CV41" s="20">
        <v>73342</v>
      </c>
      <c r="CW41" s="20">
        <v>0</v>
      </c>
      <c r="CX41" s="20">
        <v>689</v>
      </c>
      <c r="CY41" s="20">
        <v>442</v>
      </c>
      <c r="CZ41" s="49"/>
      <c r="DA41" s="18">
        <v>36</v>
      </c>
      <c r="DB41" s="19" t="str">
        <f t="shared" si="55"/>
        <v>伊是名村</v>
      </c>
      <c r="DC41" s="20">
        <v>0</v>
      </c>
      <c r="DD41" s="20">
        <v>93222</v>
      </c>
      <c r="DE41" s="20">
        <v>89142</v>
      </c>
      <c r="DF41" s="20">
        <v>171275</v>
      </c>
      <c r="DG41" s="20">
        <v>163760</v>
      </c>
      <c r="DH41" s="20">
        <v>106605</v>
      </c>
      <c r="DI41" s="20">
        <v>101904</v>
      </c>
      <c r="DJ41" s="20">
        <v>0</v>
      </c>
      <c r="DK41" s="20">
        <v>269</v>
      </c>
      <c r="DL41" s="20">
        <v>235</v>
      </c>
      <c r="DM41" s="16"/>
      <c r="DN41" s="18">
        <v>36</v>
      </c>
      <c r="DO41" s="19" t="str">
        <f t="shared" si="56"/>
        <v>伊是名村</v>
      </c>
      <c r="DP41" s="20">
        <v>78090</v>
      </c>
      <c r="DQ41" s="20">
        <v>403301</v>
      </c>
      <c r="DR41" s="20">
        <v>301870</v>
      </c>
      <c r="DS41" s="20">
        <v>783074</v>
      </c>
      <c r="DT41" s="20">
        <v>582101</v>
      </c>
      <c r="DU41" s="20">
        <v>255389</v>
      </c>
      <c r="DV41" s="20">
        <v>207740</v>
      </c>
      <c r="DW41" s="20">
        <v>140</v>
      </c>
      <c r="DX41" s="20">
        <v>1827</v>
      </c>
      <c r="DY41" s="20">
        <v>1206</v>
      </c>
      <c r="DZ41" s="16"/>
      <c r="EA41" s="18">
        <v>36</v>
      </c>
      <c r="EB41" s="19" t="str">
        <f t="shared" si="57"/>
        <v>伊是名村</v>
      </c>
      <c r="EC41" s="20">
        <v>0</v>
      </c>
      <c r="ED41" s="20">
        <v>0</v>
      </c>
      <c r="EE41" s="20">
        <v>0</v>
      </c>
      <c r="EF41" s="20">
        <v>0</v>
      </c>
      <c r="EG41" s="20">
        <v>0</v>
      </c>
      <c r="EH41" s="20">
        <v>0</v>
      </c>
      <c r="EI41" s="20">
        <v>0</v>
      </c>
      <c r="EJ41" s="20">
        <v>0</v>
      </c>
      <c r="EK41" s="20">
        <v>0</v>
      </c>
      <c r="EL41" s="20">
        <v>0</v>
      </c>
      <c r="EM41" s="16"/>
      <c r="EN41" s="18">
        <v>36</v>
      </c>
      <c r="EO41" s="19" t="str">
        <f t="shared" si="58"/>
        <v>伊是名村</v>
      </c>
      <c r="EP41" s="20">
        <v>0</v>
      </c>
      <c r="EQ41" s="20">
        <v>0</v>
      </c>
      <c r="ER41" s="20">
        <v>0</v>
      </c>
      <c r="ES41" s="20">
        <v>0</v>
      </c>
      <c r="ET41" s="20">
        <v>0</v>
      </c>
      <c r="EU41" s="20">
        <v>0</v>
      </c>
      <c r="EV41" s="20">
        <v>0</v>
      </c>
      <c r="EW41" s="20">
        <v>0</v>
      </c>
      <c r="EX41" s="20">
        <v>0</v>
      </c>
      <c r="EY41" s="20">
        <v>0</v>
      </c>
      <c r="FA41" s="18">
        <v>36</v>
      </c>
      <c r="FB41" s="19" t="str">
        <f t="shared" si="59"/>
        <v>伊是名村</v>
      </c>
      <c r="FC41" s="20">
        <v>10917</v>
      </c>
      <c r="FD41" s="20">
        <v>33</v>
      </c>
      <c r="FE41" s="20">
        <v>0</v>
      </c>
      <c r="FF41" s="20">
        <v>1</v>
      </c>
      <c r="FG41" s="20">
        <v>0</v>
      </c>
      <c r="FH41" s="20">
        <v>1</v>
      </c>
      <c r="FI41" s="20">
        <v>0</v>
      </c>
      <c r="FJ41" s="20">
        <v>35</v>
      </c>
      <c r="FK41" s="20">
        <v>1</v>
      </c>
      <c r="FL41" s="20">
        <v>0</v>
      </c>
      <c r="FN41" s="18">
        <v>36</v>
      </c>
      <c r="FO41" s="19" t="str">
        <f t="shared" si="60"/>
        <v>伊是名村</v>
      </c>
      <c r="FP41" s="20">
        <v>2535355</v>
      </c>
      <c r="FQ41" s="20">
        <v>0</v>
      </c>
      <c r="FR41" s="20">
        <v>0</v>
      </c>
      <c r="FS41" s="20">
        <v>0</v>
      </c>
      <c r="FT41" s="20">
        <v>0</v>
      </c>
      <c r="FU41" s="20">
        <v>0</v>
      </c>
      <c r="FV41" s="20">
        <v>0</v>
      </c>
      <c r="FW41" s="20">
        <v>186</v>
      </c>
      <c r="FX41" s="20">
        <v>0</v>
      </c>
      <c r="FY41" s="20">
        <v>0</v>
      </c>
      <c r="GA41" s="18">
        <v>36</v>
      </c>
      <c r="GB41" s="19" t="str">
        <f t="shared" si="61"/>
        <v>伊是名村</v>
      </c>
      <c r="GC41" s="20">
        <v>0</v>
      </c>
      <c r="GD41" s="20">
        <v>0</v>
      </c>
      <c r="GE41" s="20">
        <v>0</v>
      </c>
      <c r="GF41" s="20">
        <v>0</v>
      </c>
      <c r="GG41" s="20">
        <v>0</v>
      </c>
      <c r="GH41" s="20">
        <v>0</v>
      </c>
      <c r="GI41" s="20">
        <v>0</v>
      </c>
      <c r="GJ41" s="20">
        <v>0</v>
      </c>
      <c r="GK41" s="20">
        <v>0</v>
      </c>
      <c r="GL41" s="20">
        <v>0</v>
      </c>
      <c r="GN41" s="18">
        <v>36</v>
      </c>
      <c r="GO41" s="19" t="str">
        <f t="shared" si="62"/>
        <v>伊是名村</v>
      </c>
      <c r="GP41" s="20">
        <v>3222</v>
      </c>
      <c r="GQ41" s="20">
        <v>84289</v>
      </c>
      <c r="GR41" s="20">
        <v>42884</v>
      </c>
      <c r="GS41" s="20">
        <v>1545</v>
      </c>
      <c r="GT41" s="20">
        <v>786</v>
      </c>
      <c r="GU41" s="20">
        <v>1545</v>
      </c>
      <c r="GV41" s="20">
        <v>786</v>
      </c>
      <c r="GW41" s="20">
        <v>20</v>
      </c>
      <c r="GX41" s="20">
        <v>165</v>
      </c>
      <c r="GY41" s="20">
        <v>77</v>
      </c>
      <c r="HA41" s="18">
        <v>36</v>
      </c>
      <c r="HB41" s="19" t="str">
        <f t="shared" si="63"/>
        <v>伊是名村</v>
      </c>
      <c r="HC41" s="20">
        <v>1128332</v>
      </c>
      <c r="HD41" s="20">
        <v>797773</v>
      </c>
      <c r="HE41" s="20">
        <v>619227</v>
      </c>
      <c r="HF41" s="20">
        <v>8613</v>
      </c>
      <c r="HG41" s="20">
        <v>6945</v>
      </c>
      <c r="HH41" s="20">
        <v>8613</v>
      </c>
      <c r="HI41" s="20">
        <v>6945</v>
      </c>
      <c r="HJ41" s="20">
        <v>966</v>
      </c>
      <c r="HK41" s="20">
        <v>1576</v>
      </c>
      <c r="HL41" s="20">
        <v>1174</v>
      </c>
      <c r="HN41" s="18">
        <v>36</v>
      </c>
      <c r="HO41" s="19" t="str">
        <f t="shared" si="64"/>
        <v>伊是名村</v>
      </c>
      <c r="HP41" s="20">
        <v>0</v>
      </c>
      <c r="HQ41" s="20">
        <v>0</v>
      </c>
      <c r="HR41" s="20">
        <v>0</v>
      </c>
      <c r="HS41" s="20">
        <v>0</v>
      </c>
      <c r="HT41" s="20">
        <v>0</v>
      </c>
      <c r="HU41" s="20">
        <v>0</v>
      </c>
      <c r="HV41" s="20">
        <v>0</v>
      </c>
      <c r="HW41" s="20">
        <v>0</v>
      </c>
      <c r="HX41" s="20">
        <v>0</v>
      </c>
      <c r="HY41" s="20">
        <v>0</v>
      </c>
      <c r="IA41" s="18">
        <v>36</v>
      </c>
      <c r="IB41" s="19" t="str">
        <f t="shared" si="65"/>
        <v>伊是名村</v>
      </c>
      <c r="IC41" s="20">
        <v>0</v>
      </c>
      <c r="ID41" s="20">
        <v>0</v>
      </c>
      <c r="IE41" s="20">
        <v>0</v>
      </c>
      <c r="IF41" s="20">
        <v>0</v>
      </c>
      <c r="IG41" s="20">
        <v>0</v>
      </c>
      <c r="IH41" s="20">
        <v>0</v>
      </c>
      <c r="II41" s="20">
        <v>0</v>
      </c>
      <c r="IJ41" s="20">
        <v>0</v>
      </c>
      <c r="IK41" s="20">
        <v>0</v>
      </c>
      <c r="IL41" s="20">
        <v>0</v>
      </c>
      <c r="IN41" s="17">
        <f t="shared" si="20"/>
        <v>4307797</v>
      </c>
      <c r="IO41" s="17">
        <f t="shared" si="40"/>
        <v>7180257</v>
      </c>
      <c r="IP41" s="17">
        <f t="shared" si="41"/>
        <v>4680646</v>
      </c>
      <c r="IQ41" s="17">
        <f t="shared" si="42"/>
        <v>1002303</v>
      </c>
      <c r="IR41" s="17">
        <f t="shared" si="43"/>
        <v>721971</v>
      </c>
      <c r="IS41" s="17">
        <f t="shared" si="44"/>
        <v>474580</v>
      </c>
      <c r="IT41" s="17">
        <f t="shared" si="45"/>
        <v>347572</v>
      </c>
      <c r="IU41" s="17">
        <f t="shared" si="46"/>
        <v>2512</v>
      </c>
      <c r="IV41" s="17">
        <f t="shared" si="47"/>
        <v>10953</v>
      </c>
    </row>
    <row r="42" spans="1:256" s="7" customFormat="1" ht="15" customHeight="1">
      <c r="A42" s="18">
        <v>37</v>
      </c>
      <c r="B42" s="19" t="s">
        <v>90</v>
      </c>
      <c r="C42" s="20">
        <v>3589</v>
      </c>
      <c r="D42" s="20">
        <v>483880</v>
      </c>
      <c r="E42" s="20">
        <v>318658</v>
      </c>
      <c r="F42" s="20">
        <v>10265</v>
      </c>
      <c r="G42" s="20">
        <v>6735</v>
      </c>
      <c r="H42" s="20">
        <v>10265</v>
      </c>
      <c r="I42" s="20">
        <v>6735</v>
      </c>
      <c r="J42" s="20">
        <v>20</v>
      </c>
      <c r="K42" s="20">
        <v>1363</v>
      </c>
      <c r="L42" s="20">
        <v>794</v>
      </c>
      <c r="M42" s="16"/>
      <c r="N42" s="18">
        <v>37</v>
      </c>
      <c r="O42" s="19" t="str">
        <f t="shared" si="48"/>
        <v>久米島町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30"/>
      <c r="AA42" s="18">
        <v>37</v>
      </c>
      <c r="AB42" s="19" t="str">
        <f t="shared" si="49"/>
        <v>久米島町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49"/>
      <c r="AN42" s="18">
        <v>37</v>
      </c>
      <c r="AO42" s="19" t="str">
        <f t="shared" si="50"/>
        <v>久米島町</v>
      </c>
      <c r="AP42" s="20">
        <v>1020372</v>
      </c>
      <c r="AQ42" s="20">
        <v>20850609</v>
      </c>
      <c r="AR42" s="20">
        <v>15573690</v>
      </c>
      <c r="AS42" s="20">
        <v>608231</v>
      </c>
      <c r="AT42" s="20">
        <v>454657</v>
      </c>
      <c r="AU42" s="20">
        <v>608231</v>
      </c>
      <c r="AV42" s="20">
        <v>454657</v>
      </c>
      <c r="AW42" s="20">
        <v>1253</v>
      </c>
      <c r="AX42" s="20">
        <v>26249</v>
      </c>
      <c r="AY42" s="20">
        <v>16642</v>
      </c>
      <c r="AZ42" s="30"/>
      <c r="BA42" s="18">
        <v>37</v>
      </c>
      <c r="BB42" s="19" t="str">
        <f t="shared" si="51"/>
        <v>久米島町</v>
      </c>
      <c r="BC42" s="20">
        <v>0</v>
      </c>
      <c r="BD42" s="20">
        <v>0</v>
      </c>
      <c r="BE42" s="20">
        <v>0</v>
      </c>
      <c r="BF42" s="20">
        <v>0</v>
      </c>
      <c r="BG42" s="20">
        <v>0</v>
      </c>
      <c r="BH42" s="20">
        <v>0</v>
      </c>
      <c r="BI42" s="20">
        <v>0</v>
      </c>
      <c r="BJ42" s="20">
        <v>0</v>
      </c>
      <c r="BK42" s="20">
        <v>0</v>
      </c>
      <c r="BL42" s="20">
        <v>0</v>
      </c>
      <c r="BM42" s="30"/>
      <c r="BN42" s="18">
        <v>37</v>
      </c>
      <c r="BO42" s="19" t="str">
        <f t="shared" si="52"/>
        <v>久米島町</v>
      </c>
      <c r="BP42" s="20">
        <v>0</v>
      </c>
      <c r="BQ42" s="20">
        <v>0</v>
      </c>
      <c r="BR42" s="20">
        <v>0</v>
      </c>
      <c r="BS42" s="20">
        <v>0</v>
      </c>
      <c r="BT42" s="20">
        <v>0</v>
      </c>
      <c r="BU42" s="20">
        <v>0</v>
      </c>
      <c r="BV42" s="20">
        <v>0</v>
      </c>
      <c r="BW42" s="20">
        <v>0</v>
      </c>
      <c r="BX42" s="20">
        <v>0</v>
      </c>
      <c r="BY42" s="20">
        <v>0</v>
      </c>
      <c r="BZ42" s="30"/>
      <c r="CA42" s="18">
        <v>37</v>
      </c>
      <c r="CB42" s="19" t="str">
        <f t="shared" si="53"/>
        <v>久米島町</v>
      </c>
      <c r="CC42" s="20">
        <v>0</v>
      </c>
      <c r="CD42" s="20">
        <v>594491</v>
      </c>
      <c r="CE42" s="20">
        <v>571240</v>
      </c>
      <c r="CF42" s="20">
        <v>3859950</v>
      </c>
      <c r="CG42" s="20">
        <v>3736929</v>
      </c>
      <c r="CH42" s="20">
        <v>642981</v>
      </c>
      <c r="CI42" s="20">
        <v>622478</v>
      </c>
      <c r="CJ42" s="20">
        <v>0</v>
      </c>
      <c r="CK42" s="20">
        <v>2942</v>
      </c>
      <c r="CL42" s="20">
        <v>2785</v>
      </c>
      <c r="CM42" s="30"/>
      <c r="CN42" s="18">
        <v>37</v>
      </c>
      <c r="CO42" s="19" t="str">
        <f t="shared" si="54"/>
        <v>久米島町</v>
      </c>
      <c r="CP42" s="20">
        <v>0</v>
      </c>
      <c r="CQ42" s="20">
        <v>769615</v>
      </c>
      <c r="CR42" s="20">
        <v>763948</v>
      </c>
      <c r="CS42" s="20">
        <v>4546950</v>
      </c>
      <c r="CT42" s="20">
        <v>4522319</v>
      </c>
      <c r="CU42" s="20">
        <v>1515032</v>
      </c>
      <c r="CV42" s="20">
        <v>1506822</v>
      </c>
      <c r="CW42" s="20">
        <v>0</v>
      </c>
      <c r="CX42" s="20">
        <v>3124</v>
      </c>
      <c r="CY42" s="20">
        <v>2994</v>
      </c>
      <c r="CZ42" s="49"/>
      <c r="DA42" s="18">
        <v>37</v>
      </c>
      <c r="DB42" s="19" t="str">
        <f t="shared" si="55"/>
        <v>久米島町</v>
      </c>
      <c r="DC42" s="20">
        <v>0</v>
      </c>
      <c r="DD42" s="20">
        <v>372751</v>
      </c>
      <c r="DE42" s="20">
        <v>372390</v>
      </c>
      <c r="DF42" s="20">
        <v>1958854</v>
      </c>
      <c r="DG42" s="20">
        <v>1957117</v>
      </c>
      <c r="DH42" s="20">
        <v>1361780</v>
      </c>
      <c r="DI42" s="20">
        <v>1360571</v>
      </c>
      <c r="DJ42" s="20">
        <v>0</v>
      </c>
      <c r="DK42" s="20">
        <v>955</v>
      </c>
      <c r="DL42" s="20">
        <v>943</v>
      </c>
      <c r="DM42" s="16"/>
      <c r="DN42" s="18">
        <v>37</v>
      </c>
      <c r="DO42" s="19" t="str">
        <f t="shared" si="56"/>
        <v>久米島町</v>
      </c>
      <c r="DP42" s="20">
        <v>332819</v>
      </c>
      <c r="DQ42" s="20">
        <v>1736857</v>
      </c>
      <c r="DR42" s="20">
        <v>1707578</v>
      </c>
      <c r="DS42" s="20">
        <v>10365754</v>
      </c>
      <c r="DT42" s="20">
        <v>10216365</v>
      </c>
      <c r="DU42" s="20">
        <v>3519793</v>
      </c>
      <c r="DV42" s="20">
        <v>3489871</v>
      </c>
      <c r="DW42" s="20">
        <v>360</v>
      </c>
      <c r="DX42" s="20">
        <v>7021</v>
      </c>
      <c r="DY42" s="20">
        <v>6722</v>
      </c>
      <c r="DZ42" s="16"/>
      <c r="EA42" s="18">
        <v>37</v>
      </c>
      <c r="EB42" s="19" t="str">
        <f t="shared" si="57"/>
        <v>久米島町</v>
      </c>
      <c r="EC42" s="20">
        <v>0</v>
      </c>
      <c r="ED42" s="20">
        <v>0</v>
      </c>
      <c r="EE42" s="20">
        <v>0</v>
      </c>
      <c r="EF42" s="20">
        <v>0</v>
      </c>
      <c r="EG42" s="20">
        <v>0</v>
      </c>
      <c r="EH42" s="20">
        <v>0</v>
      </c>
      <c r="EI42" s="20">
        <v>0</v>
      </c>
      <c r="EJ42" s="20">
        <v>0</v>
      </c>
      <c r="EK42" s="20">
        <v>0</v>
      </c>
      <c r="EL42" s="20">
        <v>0</v>
      </c>
      <c r="EM42" s="16"/>
      <c r="EN42" s="18">
        <v>37</v>
      </c>
      <c r="EO42" s="19" t="str">
        <f t="shared" si="58"/>
        <v>久米島町</v>
      </c>
      <c r="EP42" s="20">
        <v>0</v>
      </c>
      <c r="EQ42" s="20">
        <v>0</v>
      </c>
      <c r="ER42" s="20">
        <v>0</v>
      </c>
      <c r="ES42" s="20">
        <v>0</v>
      </c>
      <c r="ET42" s="20">
        <v>0</v>
      </c>
      <c r="EU42" s="20">
        <v>0</v>
      </c>
      <c r="EV42" s="20">
        <v>0</v>
      </c>
      <c r="EW42" s="20">
        <v>0</v>
      </c>
      <c r="EX42" s="20">
        <v>0</v>
      </c>
      <c r="EY42" s="20">
        <v>0</v>
      </c>
      <c r="FA42" s="18">
        <v>37</v>
      </c>
      <c r="FB42" s="19" t="str">
        <f t="shared" si="59"/>
        <v>久米島町</v>
      </c>
      <c r="FC42" s="20">
        <v>34427</v>
      </c>
      <c r="FD42" s="20">
        <v>106165</v>
      </c>
      <c r="FE42" s="20">
        <v>90492</v>
      </c>
      <c r="FF42" s="20">
        <v>2568</v>
      </c>
      <c r="FG42" s="20">
        <v>2161</v>
      </c>
      <c r="FH42" s="20">
        <v>2568</v>
      </c>
      <c r="FI42" s="20">
        <v>2161</v>
      </c>
      <c r="FJ42" s="20">
        <v>59</v>
      </c>
      <c r="FK42" s="20">
        <v>28</v>
      </c>
      <c r="FL42" s="20">
        <v>5</v>
      </c>
      <c r="FN42" s="18">
        <v>37</v>
      </c>
      <c r="FO42" s="19" t="str">
        <f t="shared" si="60"/>
        <v>久米島町</v>
      </c>
      <c r="FP42" s="20">
        <v>16751807</v>
      </c>
      <c r="FQ42" s="20">
        <v>1323903</v>
      </c>
      <c r="FR42" s="20">
        <v>985565</v>
      </c>
      <c r="FS42" s="20">
        <v>6608</v>
      </c>
      <c r="FT42" s="20">
        <v>4954</v>
      </c>
      <c r="FU42" s="20">
        <v>6608</v>
      </c>
      <c r="FV42" s="20">
        <v>4954</v>
      </c>
      <c r="FW42" s="20">
        <v>731</v>
      </c>
      <c r="FX42" s="20">
        <v>883</v>
      </c>
      <c r="FY42" s="20">
        <v>581</v>
      </c>
      <c r="GA42" s="18">
        <v>37</v>
      </c>
      <c r="GB42" s="19" t="str">
        <f t="shared" si="61"/>
        <v>久米島町</v>
      </c>
      <c r="GC42" s="20">
        <v>0</v>
      </c>
      <c r="GD42" s="20">
        <v>0</v>
      </c>
      <c r="GE42" s="20">
        <v>0</v>
      </c>
      <c r="GF42" s="20">
        <v>0</v>
      </c>
      <c r="GG42" s="20">
        <v>0</v>
      </c>
      <c r="GH42" s="20">
        <v>0</v>
      </c>
      <c r="GI42" s="20">
        <v>0</v>
      </c>
      <c r="GJ42" s="20">
        <v>0</v>
      </c>
      <c r="GK42" s="20">
        <v>0</v>
      </c>
      <c r="GL42" s="20">
        <v>0</v>
      </c>
      <c r="GN42" s="18">
        <v>37</v>
      </c>
      <c r="GO42" s="19" t="str">
        <f t="shared" si="62"/>
        <v>久米島町</v>
      </c>
      <c r="GP42" s="20">
        <v>0</v>
      </c>
      <c r="GQ42" s="20">
        <v>5550</v>
      </c>
      <c r="GR42" s="20">
        <v>5058</v>
      </c>
      <c r="GS42" s="20">
        <v>230</v>
      </c>
      <c r="GT42" s="20">
        <v>225</v>
      </c>
      <c r="GU42" s="20">
        <v>230</v>
      </c>
      <c r="GV42" s="20">
        <v>225</v>
      </c>
      <c r="GW42" s="20">
        <v>0</v>
      </c>
      <c r="GX42" s="20">
        <v>3</v>
      </c>
      <c r="GY42" s="20">
        <v>2</v>
      </c>
      <c r="HA42" s="18">
        <v>37</v>
      </c>
      <c r="HB42" s="19" t="str">
        <f t="shared" si="63"/>
        <v>久米島町</v>
      </c>
      <c r="HC42" s="20">
        <v>6911273</v>
      </c>
      <c r="HD42" s="20">
        <v>1130522</v>
      </c>
      <c r="HE42" s="20">
        <v>731624</v>
      </c>
      <c r="HF42" s="20">
        <v>8487</v>
      </c>
      <c r="HG42" s="20">
        <v>5707</v>
      </c>
      <c r="HH42" s="20">
        <v>8486</v>
      </c>
      <c r="HI42" s="20">
        <v>5706</v>
      </c>
      <c r="HJ42" s="20">
        <v>1261</v>
      </c>
      <c r="HK42" s="20">
        <v>1464</v>
      </c>
      <c r="HL42" s="20">
        <v>729</v>
      </c>
      <c r="HN42" s="18">
        <v>37</v>
      </c>
      <c r="HO42" s="19" t="str">
        <f t="shared" si="64"/>
        <v>久米島町</v>
      </c>
      <c r="HP42" s="20">
        <v>0</v>
      </c>
      <c r="HQ42" s="20">
        <v>0</v>
      </c>
      <c r="HR42" s="20">
        <v>0</v>
      </c>
      <c r="HS42" s="20">
        <v>0</v>
      </c>
      <c r="HT42" s="20">
        <v>0</v>
      </c>
      <c r="HU42" s="20">
        <v>0</v>
      </c>
      <c r="HV42" s="20">
        <v>0</v>
      </c>
      <c r="HW42" s="20">
        <v>0</v>
      </c>
      <c r="HX42" s="20">
        <v>0</v>
      </c>
      <c r="HY42" s="20">
        <v>0</v>
      </c>
      <c r="IA42" s="18">
        <v>37</v>
      </c>
      <c r="IB42" s="19" t="str">
        <f t="shared" si="65"/>
        <v>久米島町</v>
      </c>
      <c r="IC42" s="20">
        <v>0</v>
      </c>
      <c r="ID42" s="20">
        <v>0</v>
      </c>
      <c r="IE42" s="20">
        <v>0</v>
      </c>
      <c r="IF42" s="20">
        <v>0</v>
      </c>
      <c r="IG42" s="20">
        <v>0</v>
      </c>
      <c r="IH42" s="20">
        <v>0</v>
      </c>
      <c r="II42" s="20">
        <v>0</v>
      </c>
      <c r="IJ42" s="20">
        <v>0</v>
      </c>
      <c r="IK42" s="20">
        <v>0</v>
      </c>
      <c r="IL42" s="20">
        <v>0</v>
      </c>
      <c r="IN42" s="17">
        <f t="shared" si="20"/>
        <v>25054287</v>
      </c>
      <c r="IO42" s="17">
        <f t="shared" si="40"/>
        <v>25637486</v>
      </c>
      <c r="IP42" s="17">
        <f t="shared" si="41"/>
        <v>19412665</v>
      </c>
      <c r="IQ42" s="17">
        <f t="shared" si="42"/>
        <v>11002143</v>
      </c>
      <c r="IR42" s="17">
        <f t="shared" si="43"/>
        <v>10690804</v>
      </c>
      <c r="IS42" s="17">
        <f t="shared" si="44"/>
        <v>4156181</v>
      </c>
      <c r="IT42" s="17">
        <f t="shared" si="45"/>
        <v>3964309</v>
      </c>
      <c r="IU42" s="17">
        <f t="shared" si="46"/>
        <v>3684</v>
      </c>
      <c r="IV42" s="17">
        <f t="shared" si="47"/>
        <v>37011</v>
      </c>
    </row>
    <row r="43" spans="1:256" s="7" customFormat="1" ht="15" customHeight="1">
      <c r="A43" s="18">
        <v>38</v>
      </c>
      <c r="B43" s="19" t="s">
        <v>91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16"/>
      <c r="N43" s="18">
        <v>38</v>
      </c>
      <c r="O43" s="19" t="str">
        <f t="shared" si="48"/>
        <v>八重瀬町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30"/>
      <c r="AA43" s="18">
        <v>38</v>
      </c>
      <c r="AB43" s="19" t="str">
        <f t="shared" si="49"/>
        <v>八重瀬町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49"/>
      <c r="AN43" s="18">
        <v>38</v>
      </c>
      <c r="AO43" s="19" t="str">
        <f t="shared" si="50"/>
        <v>八重瀬町</v>
      </c>
      <c r="AP43" s="20">
        <v>132039</v>
      </c>
      <c r="AQ43" s="20">
        <v>11903633</v>
      </c>
      <c r="AR43" s="20">
        <v>8935006</v>
      </c>
      <c r="AS43" s="20">
        <v>666156</v>
      </c>
      <c r="AT43" s="20">
        <v>502780</v>
      </c>
      <c r="AU43" s="20">
        <v>659780</v>
      </c>
      <c r="AV43" s="20">
        <v>496572</v>
      </c>
      <c r="AW43" s="20">
        <v>788</v>
      </c>
      <c r="AX43" s="20">
        <v>12091</v>
      </c>
      <c r="AY43" s="20">
        <v>8753</v>
      </c>
      <c r="AZ43" s="30"/>
      <c r="BA43" s="18">
        <v>38</v>
      </c>
      <c r="BB43" s="19" t="str">
        <f t="shared" si="51"/>
        <v>八重瀬町</v>
      </c>
      <c r="BC43" s="20">
        <v>0</v>
      </c>
      <c r="BD43" s="20">
        <v>0</v>
      </c>
      <c r="BE43" s="20">
        <v>0</v>
      </c>
      <c r="BF43" s="20">
        <v>0</v>
      </c>
      <c r="BG43" s="20">
        <v>0</v>
      </c>
      <c r="BH43" s="20">
        <v>0</v>
      </c>
      <c r="BI43" s="20">
        <v>0</v>
      </c>
      <c r="BJ43" s="20">
        <v>0</v>
      </c>
      <c r="BK43" s="20">
        <v>0</v>
      </c>
      <c r="BL43" s="20">
        <v>0</v>
      </c>
      <c r="BM43" s="30"/>
      <c r="BN43" s="18">
        <v>38</v>
      </c>
      <c r="BO43" s="19" t="str">
        <f t="shared" si="52"/>
        <v>八重瀬町</v>
      </c>
      <c r="BP43" s="20">
        <v>14022</v>
      </c>
      <c r="BQ43" s="20">
        <v>143756</v>
      </c>
      <c r="BR43" s="20">
        <v>117928</v>
      </c>
      <c r="BS43" s="20">
        <v>246085</v>
      </c>
      <c r="BT43" s="20">
        <v>204311</v>
      </c>
      <c r="BU43" s="20">
        <v>82006</v>
      </c>
      <c r="BV43" s="20">
        <v>68081</v>
      </c>
      <c r="BW43" s="20">
        <v>84</v>
      </c>
      <c r="BX43" s="20">
        <v>388</v>
      </c>
      <c r="BY43" s="20">
        <v>271</v>
      </c>
      <c r="BZ43" s="30"/>
      <c r="CA43" s="18">
        <v>38</v>
      </c>
      <c r="CB43" s="19" t="str">
        <f t="shared" si="53"/>
        <v>八重瀬町</v>
      </c>
      <c r="CC43" s="20">
        <v>0</v>
      </c>
      <c r="CD43" s="20">
        <v>1697768</v>
      </c>
      <c r="CE43" s="20">
        <v>1692296</v>
      </c>
      <c r="CF43" s="20">
        <v>40212597</v>
      </c>
      <c r="CG43" s="20">
        <v>40123388</v>
      </c>
      <c r="CH43" s="20">
        <v>6537324</v>
      </c>
      <c r="CI43" s="20">
        <v>6522464</v>
      </c>
      <c r="CJ43" s="20">
        <v>0</v>
      </c>
      <c r="CK43" s="20">
        <v>8465</v>
      </c>
      <c r="CL43" s="20">
        <v>8351</v>
      </c>
      <c r="CM43" s="30"/>
      <c r="CN43" s="18">
        <v>38</v>
      </c>
      <c r="CO43" s="19" t="str">
        <f t="shared" si="54"/>
        <v>八重瀬町</v>
      </c>
      <c r="CP43" s="20">
        <v>0</v>
      </c>
      <c r="CQ43" s="20">
        <v>1226544</v>
      </c>
      <c r="CR43" s="20">
        <v>1226137</v>
      </c>
      <c r="CS43" s="20">
        <v>23834841</v>
      </c>
      <c r="CT43" s="20">
        <v>23827752</v>
      </c>
      <c r="CU43" s="20">
        <v>7880583</v>
      </c>
      <c r="CV43" s="20">
        <v>7878222</v>
      </c>
      <c r="CW43" s="20">
        <v>0</v>
      </c>
      <c r="CX43" s="20">
        <v>6423</v>
      </c>
      <c r="CY43" s="20">
        <v>6399</v>
      </c>
      <c r="CZ43" s="49"/>
      <c r="DA43" s="18">
        <v>38</v>
      </c>
      <c r="DB43" s="19" t="str">
        <f t="shared" si="55"/>
        <v>八重瀬町</v>
      </c>
      <c r="DC43" s="20">
        <v>0</v>
      </c>
      <c r="DD43" s="20">
        <v>386216</v>
      </c>
      <c r="DE43" s="20">
        <v>386170</v>
      </c>
      <c r="DF43" s="20">
        <v>10475910</v>
      </c>
      <c r="DG43" s="20">
        <v>10475200</v>
      </c>
      <c r="DH43" s="20">
        <v>6528950</v>
      </c>
      <c r="DI43" s="20">
        <v>6528484</v>
      </c>
      <c r="DJ43" s="20">
        <v>0</v>
      </c>
      <c r="DK43" s="20">
        <v>722</v>
      </c>
      <c r="DL43" s="20">
        <v>719</v>
      </c>
      <c r="DM43" s="16"/>
      <c r="DN43" s="18">
        <v>38</v>
      </c>
      <c r="DO43" s="19" t="str">
        <f t="shared" si="56"/>
        <v>八重瀬町</v>
      </c>
      <c r="DP43" s="20">
        <v>261740</v>
      </c>
      <c r="DQ43" s="20">
        <v>3310528</v>
      </c>
      <c r="DR43" s="20">
        <v>3304603</v>
      </c>
      <c r="DS43" s="20">
        <v>74523348</v>
      </c>
      <c r="DT43" s="20">
        <v>74426340</v>
      </c>
      <c r="DU43" s="20">
        <v>20946857</v>
      </c>
      <c r="DV43" s="20">
        <v>20929170</v>
      </c>
      <c r="DW43" s="20">
        <v>519</v>
      </c>
      <c r="DX43" s="20">
        <v>15610</v>
      </c>
      <c r="DY43" s="20">
        <v>15469</v>
      </c>
      <c r="DZ43" s="16"/>
      <c r="EA43" s="18">
        <v>38</v>
      </c>
      <c r="EB43" s="19" t="str">
        <f t="shared" si="57"/>
        <v>八重瀬町</v>
      </c>
      <c r="EC43" s="20">
        <v>0</v>
      </c>
      <c r="ED43" s="20">
        <v>0</v>
      </c>
      <c r="EE43" s="20">
        <v>0</v>
      </c>
      <c r="EF43" s="20">
        <v>0</v>
      </c>
      <c r="EG43" s="20">
        <v>0</v>
      </c>
      <c r="EH43" s="20">
        <v>0</v>
      </c>
      <c r="EI43" s="20">
        <v>0</v>
      </c>
      <c r="EJ43" s="20">
        <v>0</v>
      </c>
      <c r="EK43" s="20">
        <v>0</v>
      </c>
      <c r="EL43" s="20">
        <v>0</v>
      </c>
      <c r="EM43" s="16"/>
      <c r="EN43" s="18">
        <v>38</v>
      </c>
      <c r="EO43" s="19" t="str">
        <f t="shared" si="58"/>
        <v>八重瀬町</v>
      </c>
      <c r="EP43" s="20">
        <v>0</v>
      </c>
      <c r="EQ43" s="20">
        <v>0</v>
      </c>
      <c r="ER43" s="20">
        <v>0</v>
      </c>
      <c r="ES43" s="20">
        <v>0</v>
      </c>
      <c r="ET43" s="20">
        <v>0</v>
      </c>
      <c r="EU43" s="20">
        <v>0</v>
      </c>
      <c r="EV43" s="20">
        <v>0</v>
      </c>
      <c r="EW43" s="20">
        <v>0</v>
      </c>
      <c r="EX43" s="20">
        <v>0</v>
      </c>
      <c r="EY43" s="20">
        <v>0</v>
      </c>
      <c r="FA43" s="18">
        <v>38</v>
      </c>
      <c r="FB43" s="19" t="str">
        <f t="shared" si="59"/>
        <v>八重瀬町</v>
      </c>
      <c r="FC43" s="20">
        <v>4548</v>
      </c>
      <c r="FD43" s="20">
        <v>0</v>
      </c>
      <c r="FE43" s="20">
        <v>0</v>
      </c>
      <c r="FF43" s="20">
        <v>0</v>
      </c>
      <c r="FG43" s="20">
        <v>0</v>
      </c>
      <c r="FH43" s="20">
        <v>0</v>
      </c>
      <c r="FI43" s="20">
        <v>0</v>
      </c>
      <c r="FJ43" s="20">
        <v>42</v>
      </c>
      <c r="FK43" s="20">
        <v>0</v>
      </c>
      <c r="FL43" s="20">
        <v>0</v>
      </c>
      <c r="FN43" s="18">
        <v>38</v>
      </c>
      <c r="FO43" s="19" t="str">
        <f t="shared" si="60"/>
        <v>八重瀬町</v>
      </c>
      <c r="FP43" s="20">
        <v>0</v>
      </c>
      <c r="FQ43" s="20">
        <v>0</v>
      </c>
      <c r="FR43" s="20">
        <v>0</v>
      </c>
      <c r="FS43" s="20">
        <v>0</v>
      </c>
      <c r="FT43" s="20">
        <v>0</v>
      </c>
      <c r="FU43" s="20">
        <v>0</v>
      </c>
      <c r="FV43" s="20">
        <v>0</v>
      </c>
      <c r="FW43" s="20">
        <v>0</v>
      </c>
      <c r="FX43" s="20">
        <v>0</v>
      </c>
      <c r="FY43" s="20">
        <v>0</v>
      </c>
      <c r="GA43" s="18">
        <v>38</v>
      </c>
      <c r="GB43" s="19" t="str">
        <f t="shared" si="61"/>
        <v>八重瀬町</v>
      </c>
      <c r="GC43" s="20">
        <v>0</v>
      </c>
      <c r="GD43" s="20">
        <v>0</v>
      </c>
      <c r="GE43" s="20">
        <v>0</v>
      </c>
      <c r="GF43" s="20">
        <v>0</v>
      </c>
      <c r="GG43" s="20">
        <v>0</v>
      </c>
      <c r="GH43" s="20">
        <v>0</v>
      </c>
      <c r="GI43" s="20">
        <v>0</v>
      </c>
      <c r="GJ43" s="20">
        <v>0</v>
      </c>
      <c r="GK43" s="20">
        <v>0</v>
      </c>
      <c r="GL43" s="20">
        <v>0</v>
      </c>
      <c r="GN43" s="18">
        <v>38</v>
      </c>
      <c r="GO43" s="19" t="str">
        <f t="shared" si="62"/>
        <v>八重瀬町</v>
      </c>
      <c r="GP43" s="20">
        <v>0</v>
      </c>
      <c r="GQ43" s="20">
        <v>0</v>
      </c>
      <c r="GR43" s="20">
        <v>0</v>
      </c>
      <c r="GS43" s="20">
        <v>0</v>
      </c>
      <c r="GT43" s="20">
        <v>0</v>
      </c>
      <c r="GU43" s="20">
        <v>0</v>
      </c>
      <c r="GV43" s="20">
        <v>0</v>
      </c>
      <c r="GW43" s="20">
        <v>0</v>
      </c>
      <c r="GX43" s="20">
        <v>0</v>
      </c>
      <c r="GY43" s="20">
        <v>0</v>
      </c>
      <c r="HA43" s="18">
        <v>38</v>
      </c>
      <c r="HB43" s="19" t="str">
        <f t="shared" si="63"/>
        <v>八重瀬町</v>
      </c>
      <c r="HC43" s="20">
        <v>263552</v>
      </c>
      <c r="HD43" s="20">
        <v>2254536</v>
      </c>
      <c r="HE43" s="20">
        <v>1455386</v>
      </c>
      <c r="HF43" s="20">
        <v>44030</v>
      </c>
      <c r="HG43" s="20">
        <v>28513</v>
      </c>
      <c r="HH43" s="20">
        <v>44030</v>
      </c>
      <c r="HI43" s="20">
        <v>28513</v>
      </c>
      <c r="HJ43" s="20">
        <v>340</v>
      </c>
      <c r="HK43" s="20">
        <v>2920</v>
      </c>
      <c r="HL43" s="20">
        <v>1860</v>
      </c>
      <c r="HN43" s="18">
        <v>38</v>
      </c>
      <c r="HO43" s="19" t="str">
        <f t="shared" si="64"/>
        <v>八重瀬町</v>
      </c>
      <c r="HP43" s="20">
        <v>1455</v>
      </c>
      <c r="HQ43" s="20">
        <v>1471119</v>
      </c>
      <c r="HR43" s="20">
        <v>1470639</v>
      </c>
      <c r="HS43" s="20">
        <v>2093277</v>
      </c>
      <c r="HT43" s="20">
        <v>2092588</v>
      </c>
      <c r="HU43" s="20">
        <v>2093139</v>
      </c>
      <c r="HV43" s="20">
        <v>2092450</v>
      </c>
      <c r="HW43" s="20">
        <v>10</v>
      </c>
      <c r="HX43" s="20">
        <v>808</v>
      </c>
      <c r="HY43" s="20">
        <v>791</v>
      </c>
      <c r="IA43" s="18">
        <v>38</v>
      </c>
      <c r="IB43" s="19" t="str">
        <f t="shared" si="65"/>
        <v>八重瀬町</v>
      </c>
      <c r="IC43" s="20">
        <v>0</v>
      </c>
      <c r="ID43" s="20">
        <v>0</v>
      </c>
      <c r="IE43" s="20">
        <v>0</v>
      </c>
      <c r="IF43" s="20">
        <v>0</v>
      </c>
      <c r="IG43" s="20">
        <v>0</v>
      </c>
      <c r="IH43" s="20">
        <v>0</v>
      </c>
      <c r="II43" s="20">
        <v>0</v>
      </c>
      <c r="IJ43" s="20">
        <v>0</v>
      </c>
      <c r="IK43" s="20">
        <v>0</v>
      </c>
      <c r="IL43" s="20">
        <v>0</v>
      </c>
      <c r="IN43" s="17">
        <f t="shared" si="20"/>
        <v>677356</v>
      </c>
      <c r="IO43" s="17">
        <f t="shared" si="40"/>
        <v>19083572</v>
      </c>
      <c r="IP43" s="17">
        <f t="shared" si="41"/>
        <v>15283562</v>
      </c>
      <c r="IQ43" s="17">
        <f t="shared" si="42"/>
        <v>77572896</v>
      </c>
      <c r="IR43" s="17">
        <f t="shared" si="43"/>
        <v>77254532</v>
      </c>
      <c r="IS43" s="17">
        <f t="shared" si="44"/>
        <v>23825812</v>
      </c>
      <c r="IT43" s="17">
        <f t="shared" si="45"/>
        <v>23614786</v>
      </c>
      <c r="IU43" s="17">
        <f t="shared" si="46"/>
        <v>1783</v>
      </c>
      <c r="IV43" s="17">
        <f t="shared" si="47"/>
        <v>31817</v>
      </c>
    </row>
    <row r="44" spans="1:256" s="7" customFormat="1" ht="15" customHeight="1">
      <c r="A44" s="18">
        <v>39</v>
      </c>
      <c r="B44" s="19" t="s">
        <v>92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16"/>
      <c r="N44" s="18">
        <v>39</v>
      </c>
      <c r="O44" s="19" t="str">
        <f t="shared" si="48"/>
        <v>多良間村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30"/>
      <c r="AA44" s="18">
        <v>39</v>
      </c>
      <c r="AB44" s="19" t="str">
        <f t="shared" si="49"/>
        <v>多良間村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49"/>
      <c r="AN44" s="18">
        <v>39</v>
      </c>
      <c r="AO44" s="19" t="str">
        <f t="shared" si="50"/>
        <v>多良間村</v>
      </c>
      <c r="AP44" s="20">
        <v>112936</v>
      </c>
      <c r="AQ44" s="20">
        <v>10443119</v>
      </c>
      <c r="AR44" s="20">
        <v>9562945</v>
      </c>
      <c r="AS44" s="20">
        <v>334590</v>
      </c>
      <c r="AT44" s="20">
        <v>306231</v>
      </c>
      <c r="AU44" s="20">
        <v>334577</v>
      </c>
      <c r="AV44" s="20">
        <v>306218</v>
      </c>
      <c r="AW44" s="20">
        <v>148</v>
      </c>
      <c r="AX44" s="20">
        <v>4277</v>
      </c>
      <c r="AY44" s="20">
        <v>3764</v>
      </c>
      <c r="AZ44" s="30"/>
      <c r="BA44" s="18">
        <v>39</v>
      </c>
      <c r="BB44" s="19" t="str">
        <f t="shared" si="51"/>
        <v>多良間村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30"/>
      <c r="BN44" s="18">
        <v>39</v>
      </c>
      <c r="BO44" s="19" t="str">
        <f t="shared" si="52"/>
        <v>多良間村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30"/>
      <c r="CA44" s="18">
        <v>39</v>
      </c>
      <c r="CB44" s="19" t="str">
        <f t="shared" si="53"/>
        <v>多良間村</v>
      </c>
      <c r="CC44" s="20">
        <v>0</v>
      </c>
      <c r="CD44" s="20">
        <v>82203</v>
      </c>
      <c r="CE44" s="20">
        <v>78109</v>
      </c>
      <c r="CF44" s="20">
        <v>366506</v>
      </c>
      <c r="CG44" s="20">
        <v>348859</v>
      </c>
      <c r="CH44" s="20">
        <v>61034</v>
      </c>
      <c r="CI44" s="20">
        <v>58136</v>
      </c>
      <c r="CJ44" s="20">
        <v>0</v>
      </c>
      <c r="CK44" s="20">
        <v>433</v>
      </c>
      <c r="CL44" s="20">
        <v>410</v>
      </c>
      <c r="CM44" s="30"/>
      <c r="CN44" s="18">
        <v>39</v>
      </c>
      <c r="CO44" s="19" t="str">
        <f t="shared" si="54"/>
        <v>多良間村</v>
      </c>
      <c r="CP44" s="20">
        <v>0</v>
      </c>
      <c r="CQ44" s="20">
        <v>133453</v>
      </c>
      <c r="CR44" s="20">
        <v>131802</v>
      </c>
      <c r="CS44" s="20">
        <v>589837</v>
      </c>
      <c r="CT44" s="20">
        <v>582774</v>
      </c>
      <c r="CU44" s="20">
        <v>196003</v>
      </c>
      <c r="CV44" s="20">
        <v>193649</v>
      </c>
      <c r="CW44" s="20">
        <v>0</v>
      </c>
      <c r="CX44" s="20">
        <v>508</v>
      </c>
      <c r="CY44" s="20">
        <v>485</v>
      </c>
      <c r="CZ44" s="49"/>
      <c r="DA44" s="18">
        <v>39</v>
      </c>
      <c r="DB44" s="19" t="str">
        <f t="shared" si="55"/>
        <v>多良間村</v>
      </c>
      <c r="DC44" s="20">
        <v>0</v>
      </c>
      <c r="DD44" s="20">
        <v>68794</v>
      </c>
      <c r="DE44" s="20">
        <v>68794</v>
      </c>
      <c r="DF44" s="20">
        <v>237432</v>
      </c>
      <c r="DG44" s="20">
        <v>237432</v>
      </c>
      <c r="DH44" s="20">
        <v>151432</v>
      </c>
      <c r="DI44" s="20">
        <v>151432</v>
      </c>
      <c r="DJ44" s="20">
        <v>0</v>
      </c>
      <c r="DK44" s="20">
        <v>104</v>
      </c>
      <c r="DL44" s="20">
        <v>104</v>
      </c>
      <c r="DM44" s="16"/>
      <c r="DN44" s="18">
        <v>39</v>
      </c>
      <c r="DO44" s="19" t="str">
        <f t="shared" si="56"/>
        <v>多良間村</v>
      </c>
      <c r="DP44" s="20">
        <v>44222</v>
      </c>
      <c r="DQ44" s="20">
        <v>284450</v>
      </c>
      <c r="DR44" s="20">
        <v>278705</v>
      </c>
      <c r="DS44" s="20">
        <v>1193775</v>
      </c>
      <c r="DT44" s="20">
        <v>1169065</v>
      </c>
      <c r="DU44" s="20">
        <v>408469</v>
      </c>
      <c r="DV44" s="20">
        <v>403217</v>
      </c>
      <c r="DW44" s="20">
        <v>42</v>
      </c>
      <c r="DX44" s="20">
        <v>1045</v>
      </c>
      <c r="DY44" s="20">
        <v>999</v>
      </c>
      <c r="DZ44" s="16"/>
      <c r="EA44" s="18">
        <v>39</v>
      </c>
      <c r="EB44" s="19" t="str">
        <f t="shared" si="57"/>
        <v>多良間村</v>
      </c>
      <c r="EC44" s="20">
        <v>0</v>
      </c>
      <c r="ED44" s="20">
        <v>0</v>
      </c>
      <c r="EE44" s="20">
        <v>0</v>
      </c>
      <c r="EF44" s="20">
        <v>0</v>
      </c>
      <c r="EG44" s="20">
        <v>0</v>
      </c>
      <c r="EH44" s="20">
        <v>0</v>
      </c>
      <c r="EI44" s="20">
        <v>0</v>
      </c>
      <c r="EJ44" s="20">
        <v>0</v>
      </c>
      <c r="EK44" s="20">
        <v>0</v>
      </c>
      <c r="EL44" s="20">
        <v>0</v>
      </c>
      <c r="EM44" s="16"/>
      <c r="EN44" s="18">
        <v>39</v>
      </c>
      <c r="EO44" s="19" t="str">
        <f t="shared" si="58"/>
        <v>多良間村</v>
      </c>
      <c r="EP44" s="20">
        <v>0</v>
      </c>
      <c r="EQ44" s="20">
        <v>0</v>
      </c>
      <c r="ER44" s="20">
        <v>0</v>
      </c>
      <c r="ES44" s="20">
        <v>0</v>
      </c>
      <c r="ET44" s="20">
        <v>0</v>
      </c>
      <c r="EU44" s="20">
        <v>0</v>
      </c>
      <c r="EV44" s="20">
        <v>0</v>
      </c>
      <c r="EW44" s="20">
        <v>0</v>
      </c>
      <c r="EX44" s="20">
        <v>0</v>
      </c>
      <c r="EY44" s="20">
        <v>0</v>
      </c>
      <c r="FA44" s="18">
        <v>39</v>
      </c>
      <c r="FB44" s="19" t="str">
        <f t="shared" si="59"/>
        <v>多良間村</v>
      </c>
      <c r="FC44" s="20">
        <v>37719</v>
      </c>
      <c r="FD44" s="20">
        <v>0</v>
      </c>
      <c r="FE44" s="20">
        <v>0</v>
      </c>
      <c r="FF44" s="20">
        <v>0</v>
      </c>
      <c r="FG44" s="20">
        <v>0</v>
      </c>
      <c r="FH44" s="20">
        <v>0</v>
      </c>
      <c r="FI44" s="20">
        <v>0</v>
      </c>
      <c r="FJ44" s="20">
        <v>3</v>
      </c>
      <c r="FK44" s="20">
        <v>0</v>
      </c>
      <c r="FL44" s="20">
        <v>0</v>
      </c>
      <c r="FN44" s="18">
        <v>39</v>
      </c>
      <c r="FO44" s="19" t="str">
        <f t="shared" si="60"/>
        <v>多良間村</v>
      </c>
      <c r="FP44" s="20">
        <v>192023</v>
      </c>
      <c r="FQ44" s="20">
        <v>0</v>
      </c>
      <c r="FR44" s="20">
        <v>0</v>
      </c>
      <c r="FS44" s="20">
        <v>0</v>
      </c>
      <c r="FT44" s="20">
        <v>0</v>
      </c>
      <c r="FU44" s="20">
        <v>0</v>
      </c>
      <c r="FV44" s="20">
        <v>0</v>
      </c>
      <c r="FW44" s="20">
        <v>21</v>
      </c>
      <c r="FX44" s="20">
        <v>0</v>
      </c>
      <c r="FY44" s="20">
        <v>0</v>
      </c>
      <c r="GA44" s="18">
        <v>39</v>
      </c>
      <c r="GB44" s="19" t="str">
        <f t="shared" si="61"/>
        <v>多良間村</v>
      </c>
      <c r="GC44" s="20">
        <v>0</v>
      </c>
      <c r="GD44" s="20">
        <v>0</v>
      </c>
      <c r="GE44" s="20">
        <v>0</v>
      </c>
      <c r="GF44" s="20">
        <v>0</v>
      </c>
      <c r="GG44" s="20">
        <v>0</v>
      </c>
      <c r="GH44" s="20">
        <v>0</v>
      </c>
      <c r="GI44" s="20">
        <v>0</v>
      </c>
      <c r="GJ44" s="20">
        <v>0</v>
      </c>
      <c r="GK44" s="20">
        <v>0</v>
      </c>
      <c r="GL44" s="20">
        <v>0</v>
      </c>
      <c r="GN44" s="18">
        <v>39</v>
      </c>
      <c r="GO44" s="19" t="str">
        <f t="shared" si="62"/>
        <v>多良間村</v>
      </c>
      <c r="GP44" s="20">
        <v>527083</v>
      </c>
      <c r="GQ44" s="20">
        <v>0</v>
      </c>
      <c r="GR44" s="20">
        <v>0</v>
      </c>
      <c r="GS44" s="20">
        <v>0</v>
      </c>
      <c r="GT44" s="20">
        <v>0</v>
      </c>
      <c r="GU44" s="20">
        <v>0</v>
      </c>
      <c r="GV44" s="20">
        <v>0</v>
      </c>
      <c r="GW44" s="20">
        <v>7</v>
      </c>
      <c r="GX44" s="20">
        <v>0</v>
      </c>
      <c r="GY44" s="20">
        <v>0</v>
      </c>
      <c r="HA44" s="18">
        <v>39</v>
      </c>
      <c r="HB44" s="19" t="str">
        <f t="shared" si="63"/>
        <v>多良間村</v>
      </c>
      <c r="HC44" s="20">
        <v>2336301</v>
      </c>
      <c r="HD44" s="20">
        <v>619357</v>
      </c>
      <c r="HE44" s="20">
        <v>550899</v>
      </c>
      <c r="HF44" s="20">
        <v>4965</v>
      </c>
      <c r="HG44" s="20">
        <v>4417</v>
      </c>
      <c r="HH44" s="20">
        <v>4965</v>
      </c>
      <c r="HI44" s="20">
        <v>4417</v>
      </c>
      <c r="HJ44" s="20">
        <v>76</v>
      </c>
      <c r="HK44" s="20">
        <v>238</v>
      </c>
      <c r="HL44" s="20">
        <v>201</v>
      </c>
      <c r="HN44" s="18">
        <v>39</v>
      </c>
      <c r="HO44" s="19" t="str">
        <f t="shared" si="64"/>
        <v>多良間村</v>
      </c>
      <c r="HP44" s="20">
        <v>0</v>
      </c>
      <c r="HQ44" s="20">
        <v>0</v>
      </c>
      <c r="HR44" s="20">
        <v>0</v>
      </c>
      <c r="HS44" s="20">
        <v>0</v>
      </c>
      <c r="HT44" s="20">
        <v>0</v>
      </c>
      <c r="HU44" s="20">
        <v>0</v>
      </c>
      <c r="HV44" s="20">
        <v>0</v>
      </c>
      <c r="HW44" s="20">
        <v>0</v>
      </c>
      <c r="HX44" s="20">
        <v>0</v>
      </c>
      <c r="HY44" s="20">
        <v>0</v>
      </c>
      <c r="IA44" s="18">
        <v>39</v>
      </c>
      <c r="IB44" s="19" t="str">
        <f t="shared" si="65"/>
        <v>多良間村</v>
      </c>
      <c r="IC44" s="20">
        <v>0</v>
      </c>
      <c r="ID44" s="20">
        <v>0</v>
      </c>
      <c r="IE44" s="20">
        <v>0</v>
      </c>
      <c r="IF44" s="20">
        <v>0</v>
      </c>
      <c r="IG44" s="20">
        <v>0</v>
      </c>
      <c r="IH44" s="20">
        <v>0</v>
      </c>
      <c r="II44" s="20">
        <v>0</v>
      </c>
      <c r="IJ44" s="20">
        <v>0</v>
      </c>
      <c r="IK44" s="20">
        <v>0</v>
      </c>
      <c r="IL44" s="20">
        <v>0</v>
      </c>
      <c r="IN44" s="17">
        <f t="shared" si="20"/>
        <v>3250284</v>
      </c>
      <c r="IO44" s="17">
        <f t="shared" si="40"/>
        <v>11346926</v>
      </c>
      <c r="IP44" s="17">
        <f t="shared" si="41"/>
        <v>10392549</v>
      </c>
      <c r="IQ44" s="17">
        <f t="shared" si="42"/>
        <v>1533330</v>
      </c>
      <c r="IR44" s="17">
        <f t="shared" si="43"/>
        <v>1479713</v>
      </c>
      <c r="IS44" s="17">
        <f t="shared" si="44"/>
        <v>748011</v>
      </c>
      <c r="IT44" s="17">
        <f t="shared" si="45"/>
        <v>713852</v>
      </c>
      <c r="IU44" s="17">
        <f t="shared" si="46"/>
        <v>297</v>
      </c>
      <c r="IV44" s="17">
        <f t="shared" si="47"/>
        <v>5560</v>
      </c>
    </row>
    <row r="45" spans="1:256" s="7" customFormat="1" ht="15" customHeight="1">
      <c r="A45" s="18">
        <v>40</v>
      </c>
      <c r="B45" s="19" t="s">
        <v>93</v>
      </c>
      <c r="C45" s="20">
        <v>102280</v>
      </c>
      <c r="D45" s="20">
        <v>1267387</v>
      </c>
      <c r="E45" s="20">
        <v>1041245</v>
      </c>
      <c r="F45" s="20">
        <v>35807</v>
      </c>
      <c r="G45" s="20">
        <v>29441</v>
      </c>
      <c r="H45" s="20">
        <v>35807</v>
      </c>
      <c r="I45" s="20">
        <v>29441</v>
      </c>
      <c r="J45" s="20">
        <v>124</v>
      </c>
      <c r="K45" s="20">
        <v>1103</v>
      </c>
      <c r="L45" s="20">
        <v>885</v>
      </c>
      <c r="M45" s="16"/>
      <c r="N45" s="18">
        <v>40</v>
      </c>
      <c r="O45" s="19" t="str">
        <f t="shared" si="48"/>
        <v>竹 富 町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30"/>
      <c r="AA45" s="18">
        <v>40</v>
      </c>
      <c r="AB45" s="19" t="str">
        <f t="shared" si="49"/>
        <v>竹 富 町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49"/>
      <c r="AN45" s="18">
        <v>40</v>
      </c>
      <c r="AO45" s="19" t="str">
        <f t="shared" si="50"/>
        <v>竹 富 町</v>
      </c>
      <c r="AP45" s="20">
        <v>338894</v>
      </c>
      <c r="AQ45" s="20">
        <v>16659241</v>
      </c>
      <c r="AR45" s="20">
        <v>15412841</v>
      </c>
      <c r="AS45" s="20">
        <v>550934</v>
      </c>
      <c r="AT45" s="20">
        <v>509985</v>
      </c>
      <c r="AU45" s="20">
        <v>550934</v>
      </c>
      <c r="AV45" s="20">
        <v>509985</v>
      </c>
      <c r="AW45" s="20">
        <v>423</v>
      </c>
      <c r="AX45" s="20">
        <v>7140</v>
      </c>
      <c r="AY45" s="20">
        <v>6154</v>
      </c>
      <c r="AZ45" s="30"/>
      <c r="BA45" s="18">
        <v>40</v>
      </c>
      <c r="BB45" s="19" t="str">
        <f t="shared" si="51"/>
        <v>竹 富 町</v>
      </c>
      <c r="BC45" s="20">
        <v>0</v>
      </c>
      <c r="BD45" s="20">
        <v>0</v>
      </c>
      <c r="BE45" s="20">
        <v>0</v>
      </c>
      <c r="BF45" s="20">
        <v>0</v>
      </c>
      <c r="BG45" s="20">
        <v>0</v>
      </c>
      <c r="BH45" s="20">
        <v>0</v>
      </c>
      <c r="BI45" s="20">
        <v>0</v>
      </c>
      <c r="BJ45" s="20">
        <v>0</v>
      </c>
      <c r="BK45" s="20">
        <v>0</v>
      </c>
      <c r="BL45" s="20">
        <v>0</v>
      </c>
      <c r="BM45" s="30"/>
      <c r="BN45" s="18">
        <v>40</v>
      </c>
      <c r="BO45" s="19" t="str">
        <f t="shared" si="52"/>
        <v>竹 富 町</v>
      </c>
      <c r="BP45" s="20">
        <v>0</v>
      </c>
      <c r="BQ45" s="20">
        <v>0</v>
      </c>
      <c r="BR45" s="20">
        <v>0</v>
      </c>
      <c r="BS45" s="20">
        <v>0</v>
      </c>
      <c r="BT45" s="20">
        <v>0</v>
      </c>
      <c r="BU45" s="20">
        <v>0</v>
      </c>
      <c r="BV45" s="20">
        <v>0</v>
      </c>
      <c r="BW45" s="20">
        <v>0</v>
      </c>
      <c r="BX45" s="20">
        <v>0</v>
      </c>
      <c r="BY45" s="20">
        <v>0</v>
      </c>
      <c r="BZ45" s="30"/>
      <c r="CA45" s="18">
        <v>40</v>
      </c>
      <c r="CB45" s="19" t="str">
        <f t="shared" si="53"/>
        <v>竹 富 町</v>
      </c>
      <c r="CC45" s="20">
        <v>0</v>
      </c>
      <c r="CD45" s="20">
        <v>314836</v>
      </c>
      <c r="CE45" s="20">
        <v>279349</v>
      </c>
      <c r="CF45" s="20">
        <v>1149098</v>
      </c>
      <c r="CG45" s="20">
        <v>1057062</v>
      </c>
      <c r="CH45" s="20">
        <v>190098</v>
      </c>
      <c r="CI45" s="20">
        <v>174909</v>
      </c>
      <c r="CJ45" s="20">
        <v>0</v>
      </c>
      <c r="CK45" s="20">
        <v>1578</v>
      </c>
      <c r="CL45" s="20">
        <v>1383</v>
      </c>
      <c r="CM45" s="30"/>
      <c r="CN45" s="18">
        <v>40</v>
      </c>
      <c r="CO45" s="19" t="str">
        <f t="shared" si="54"/>
        <v>竹 富 町</v>
      </c>
      <c r="CP45" s="20">
        <v>0</v>
      </c>
      <c r="CQ45" s="20">
        <v>554705</v>
      </c>
      <c r="CR45" s="20">
        <v>526210</v>
      </c>
      <c r="CS45" s="20">
        <v>2113565</v>
      </c>
      <c r="CT45" s="20">
        <v>2067620</v>
      </c>
      <c r="CU45" s="20">
        <v>697519</v>
      </c>
      <c r="CV45" s="20">
        <v>682296</v>
      </c>
      <c r="CW45" s="20">
        <v>0</v>
      </c>
      <c r="CX45" s="20">
        <v>1618</v>
      </c>
      <c r="CY45" s="20">
        <v>1435</v>
      </c>
      <c r="CZ45" s="49"/>
      <c r="DA45" s="18">
        <v>40</v>
      </c>
      <c r="DB45" s="19" t="str">
        <f t="shared" si="55"/>
        <v>竹 富 町</v>
      </c>
      <c r="DC45" s="20">
        <v>0</v>
      </c>
      <c r="DD45" s="20">
        <v>763723</v>
      </c>
      <c r="DE45" s="20">
        <v>750565</v>
      </c>
      <c r="DF45" s="20">
        <v>2197646</v>
      </c>
      <c r="DG45" s="20">
        <v>2180684</v>
      </c>
      <c r="DH45" s="20">
        <v>1354322</v>
      </c>
      <c r="DI45" s="20">
        <v>1343861</v>
      </c>
      <c r="DJ45" s="20">
        <v>0</v>
      </c>
      <c r="DK45" s="20">
        <v>1152</v>
      </c>
      <c r="DL45" s="20">
        <v>1076</v>
      </c>
      <c r="DM45" s="16"/>
      <c r="DN45" s="18">
        <v>40</v>
      </c>
      <c r="DO45" s="19" t="str">
        <f t="shared" si="56"/>
        <v>竹 富 町</v>
      </c>
      <c r="DP45" s="20">
        <v>256791</v>
      </c>
      <c r="DQ45" s="20">
        <v>1633264</v>
      </c>
      <c r="DR45" s="20">
        <v>1556124</v>
      </c>
      <c r="DS45" s="20">
        <v>5460309</v>
      </c>
      <c r="DT45" s="20">
        <v>5305366</v>
      </c>
      <c r="DU45" s="20">
        <v>2241939</v>
      </c>
      <c r="DV45" s="20">
        <v>2201066</v>
      </c>
      <c r="DW45" s="20">
        <v>336</v>
      </c>
      <c r="DX45" s="20">
        <v>4348</v>
      </c>
      <c r="DY45" s="20">
        <v>3894</v>
      </c>
      <c r="DZ45" s="16"/>
      <c r="EA45" s="18">
        <v>40</v>
      </c>
      <c r="EB45" s="19" t="str">
        <f t="shared" si="57"/>
        <v>竹 富 町</v>
      </c>
      <c r="EC45" s="20">
        <v>0</v>
      </c>
      <c r="ED45" s="20">
        <v>0</v>
      </c>
      <c r="EE45" s="20">
        <v>0</v>
      </c>
      <c r="EF45" s="20">
        <v>0</v>
      </c>
      <c r="EG45" s="20">
        <v>0</v>
      </c>
      <c r="EH45" s="20">
        <v>0</v>
      </c>
      <c r="EI45" s="20">
        <v>0</v>
      </c>
      <c r="EJ45" s="20">
        <v>0</v>
      </c>
      <c r="EK45" s="20">
        <v>0</v>
      </c>
      <c r="EL45" s="20">
        <v>0</v>
      </c>
      <c r="EM45" s="16"/>
      <c r="EN45" s="18">
        <v>40</v>
      </c>
      <c r="EO45" s="19" t="str">
        <f t="shared" si="58"/>
        <v>竹 富 町</v>
      </c>
      <c r="EP45" s="20">
        <v>0</v>
      </c>
      <c r="EQ45" s="20">
        <v>0</v>
      </c>
      <c r="ER45" s="20">
        <v>0</v>
      </c>
      <c r="ES45" s="20">
        <v>0</v>
      </c>
      <c r="ET45" s="20">
        <v>0</v>
      </c>
      <c r="EU45" s="20">
        <v>0</v>
      </c>
      <c r="EV45" s="20">
        <v>0</v>
      </c>
      <c r="EW45" s="20">
        <v>0</v>
      </c>
      <c r="EX45" s="20">
        <v>0</v>
      </c>
      <c r="EY45" s="20">
        <v>0</v>
      </c>
      <c r="FA45" s="18">
        <v>40</v>
      </c>
      <c r="FB45" s="19" t="str">
        <f t="shared" si="59"/>
        <v>竹 富 町</v>
      </c>
      <c r="FC45" s="20">
        <v>34363</v>
      </c>
      <c r="FD45" s="20">
        <v>47756</v>
      </c>
      <c r="FE45" s="20">
        <v>43601</v>
      </c>
      <c r="FF45" s="20">
        <v>526</v>
      </c>
      <c r="FG45" s="20">
        <v>480</v>
      </c>
      <c r="FH45" s="20">
        <v>526</v>
      </c>
      <c r="FI45" s="20">
        <v>480</v>
      </c>
      <c r="FJ45" s="20">
        <v>17</v>
      </c>
      <c r="FK45" s="20">
        <v>54</v>
      </c>
      <c r="FL45" s="20">
        <v>23</v>
      </c>
      <c r="FN45" s="18">
        <v>40</v>
      </c>
      <c r="FO45" s="19" t="str">
        <f t="shared" si="60"/>
        <v>竹 富 町</v>
      </c>
      <c r="FP45" s="20">
        <v>246289956</v>
      </c>
      <c r="FQ45" s="20">
        <v>0</v>
      </c>
      <c r="FR45" s="20">
        <v>0</v>
      </c>
      <c r="FS45" s="20">
        <v>0</v>
      </c>
      <c r="FT45" s="20">
        <v>0</v>
      </c>
      <c r="FU45" s="20">
        <v>0</v>
      </c>
      <c r="FV45" s="20">
        <v>0</v>
      </c>
      <c r="FW45" s="20">
        <v>119</v>
      </c>
      <c r="FX45" s="20">
        <v>0</v>
      </c>
      <c r="FY45" s="20">
        <v>0</v>
      </c>
      <c r="GA45" s="18">
        <v>40</v>
      </c>
      <c r="GB45" s="19" t="str">
        <f t="shared" si="61"/>
        <v>竹 富 町</v>
      </c>
      <c r="GC45" s="20">
        <v>0</v>
      </c>
      <c r="GD45" s="20">
        <v>0</v>
      </c>
      <c r="GE45" s="20">
        <v>0</v>
      </c>
      <c r="GF45" s="20">
        <v>0</v>
      </c>
      <c r="GG45" s="20">
        <v>0</v>
      </c>
      <c r="GH45" s="20">
        <v>0</v>
      </c>
      <c r="GI45" s="20">
        <v>0</v>
      </c>
      <c r="GJ45" s="20">
        <v>0</v>
      </c>
      <c r="GK45" s="20">
        <v>0</v>
      </c>
      <c r="GL45" s="20">
        <v>0</v>
      </c>
      <c r="GN45" s="18">
        <v>40</v>
      </c>
      <c r="GO45" s="19" t="str">
        <f t="shared" si="62"/>
        <v>竹 富 町</v>
      </c>
      <c r="GP45" s="20">
        <v>4944340</v>
      </c>
      <c r="GQ45" s="20">
        <v>11746161</v>
      </c>
      <c r="GR45" s="20">
        <v>10269641</v>
      </c>
      <c r="GS45" s="20">
        <v>156776</v>
      </c>
      <c r="GT45" s="20">
        <v>137095</v>
      </c>
      <c r="GU45" s="20">
        <v>156776</v>
      </c>
      <c r="GV45" s="20">
        <v>137095</v>
      </c>
      <c r="GW45" s="20">
        <v>610</v>
      </c>
      <c r="GX45" s="20">
        <v>3818</v>
      </c>
      <c r="GY45" s="20">
        <v>2947</v>
      </c>
      <c r="HA45" s="18">
        <v>40</v>
      </c>
      <c r="HB45" s="19" t="str">
        <f t="shared" si="63"/>
        <v>竹 富 町</v>
      </c>
      <c r="HC45" s="20">
        <v>18495037</v>
      </c>
      <c r="HD45" s="20">
        <v>20152210</v>
      </c>
      <c r="HE45" s="20">
        <v>16173443</v>
      </c>
      <c r="HF45" s="20">
        <v>224460</v>
      </c>
      <c r="HG45" s="20">
        <v>180250</v>
      </c>
      <c r="HH45" s="20">
        <v>224460</v>
      </c>
      <c r="HI45" s="20">
        <v>180250</v>
      </c>
      <c r="HJ45" s="20">
        <v>1643</v>
      </c>
      <c r="HK45" s="20">
        <v>9837</v>
      </c>
      <c r="HL45" s="20">
        <v>6179</v>
      </c>
      <c r="HN45" s="18">
        <v>40</v>
      </c>
      <c r="HO45" s="19" t="str">
        <f t="shared" si="64"/>
        <v>竹 富 町</v>
      </c>
      <c r="HP45" s="20">
        <v>0</v>
      </c>
      <c r="HQ45" s="20">
        <v>1085122</v>
      </c>
      <c r="HR45" s="20">
        <v>1085122</v>
      </c>
      <c r="HS45" s="20">
        <v>1104654</v>
      </c>
      <c r="HT45" s="20">
        <v>1104654</v>
      </c>
      <c r="HU45" s="20">
        <v>1104654</v>
      </c>
      <c r="HV45" s="20">
        <v>1104654</v>
      </c>
      <c r="HW45" s="20">
        <v>0</v>
      </c>
      <c r="HX45" s="20">
        <v>92</v>
      </c>
      <c r="HY45" s="20">
        <v>92</v>
      </c>
      <c r="IA45" s="18">
        <v>40</v>
      </c>
      <c r="IB45" s="19" t="str">
        <f t="shared" si="65"/>
        <v>竹 富 町</v>
      </c>
      <c r="IC45" s="20">
        <v>0</v>
      </c>
      <c r="ID45" s="20">
        <v>0</v>
      </c>
      <c r="IE45" s="20">
        <v>0</v>
      </c>
      <c r="IF45" s="20">
        <v>0</v>
      </c>
      <c r="IG45" s="20">
        <v>0</v>
      </c>
      <c r="IH45" s="20">
        <v>0</v>
      </c>
      <c r="II45" s="20">
        <v>0</v>
      </c>
      <c r="IJ45" s="20">
        <v>0</v>
      </c>
      <c r="IK45" s="20">
        <v>0</v>
      </c>
      <c r="IL45" s="20">
        <v>0</v>
      </c>
      <c r="IN45" s="17">
        <f t="shared" si="20"/>
        <v>270461661</v>
      </c>
      <c r="IO45" s="17">
        <f t="shared" si="40"/>
        <v>52591141</v>
      </c>
      <c r="IP45" s="17">
        <f t="shared" si="41"/>
        <v>45582017</v>
      </c>
      <c r="IQ45" s="17">
        <f t="shared" si="42"/>
        <v>7533466</v>
      </c>
      <c r="IR45" s="17">
        <f t="shared" si="43"/>
        <v>7267271</v>
      </c>
      <c r="IS45" s="17">
        <f t="shared" si="44"/>
        <v>4315096</v>
      </c>
      <c r="IT45" s="17">
        <f t="shared" si="45"/>
        <v>4162971</v>
      </c>
      <c r="IU45" s="17">
        <f t="shared" si="46"/>
        <v>3272</v>
      </c>
      <c r="IV45" s="17">
        <f t="shared" si="47"/>
        <v>26392</v>
      </c>
    </row>
    <row r="46" spans="1:256" s="7" customFormat="1" ht="15" customHeight="1">
      <c r="A46" s="22">
        <v>41</v>
      </c>
      <c r="B46" s="23" t="s">
        <v>94</v>
      </c>
      <c r="C46" s="24">
        <v>9762</v>
      </c>
      <c r="D46" s="24">
        <v>1019168</v>
      </c>
      <c r="E46" s="24">
        <v>768024</v>
      </c>
      <c r="F46" s="24">
        <v>31609</v>
      </c>
      <c r="G46" s="24">
        <v>23805</v>
      </c>
      <c r="H46" s="24">
        <v>31513</v>
      </c>
      <c r="I46" s="24">
        <v>23712</v>
      </c>
      <c r="J46" s="24">
        <v>10</v>
      </c>
      <c r="K46" s="24">
        <v>496</v>
      </c>
      <c r="L46" s="24">
        <v>355</v>
      </c>
      <c r="M46" s="16"/>
      <c r="N46" s="22">
        <v>41</v>
      </c>
      <c r="O46" s="23" t="str">
        <f t="shared" si="48"/>
        <v>与那国町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30"/>
      <c r="AA46" s="22">
        <v>41</v>
      </c>
      <c r="AB46" s="23" t="str">
        <f t="shared" si="49"/>
        <v>与那国町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49"/>
      <c r="AN46" s="22">
        <v>41</v>
      </c>
      <c r="AO46" s="23" t="str">
        <f t="shared" si="50"/>
        <v>与那国町</v>
      </c>
      <c r="AP46" s="24">
        <v>361995</v>
      </c>
      <c r="AQ46" s="24">
        <v>5508848</v>
      </c>
      <c r="AR46" s="24">
        <v>4350710</v>
      </c>
      <c r="AS46" s="24">
        <v>161858</v>
      </c>
      <c r="AT46" s="24">
        <v>127848</v>
      </c>
      <c r="AU46" s="24">
        <v>161039</v>
      </c>
      <c r="AV46" s="24">
        <v>127282</v>
      </c>
      <c r="AW46" s="24">
        <v>155</v>
      </c>
      <c r="AX46" s="24">
        <v>2169</v>
      </c>
      <c r="AY46" s="24">
        <v>1576</v>
      </c>
      <c r="AZ46" s="30"/>
      <c r="BA46" s="22">
        <v>41</v>
      </c>
      <c r="BB46" s="23" t="str">
        <f t="shared" si="51"/>
        <v>与那国町</v>
      </c>
      <c r="BC46" s="24">
        <v>0</v>
      </c>
      <c r="BD46" s="24">
        <v>0</v>
      </c>
      <c r="BE46" s="24">
        <v>0</v>
      </c>
      <c r="BF46" s="24">
        <v>0</v>
      </c>
      <c r="BG46" s="24">
        <v>0</v>
      </c>
      <c r="BH46" s="24">
        <v>0</v>
      </c>
      <c r="BI46" s="24">
        <v>0</v>
      </c>
      <c r="BJ46" s="24">
        <v>0</v>
      </c>
      <c r="BK46" s="24">
        <v>0</v>
      </c>
      <c r="BL46" s="24">
        <v>0</v>
      </c>
      <c r="BM46" s="30"/>
      <c r="BN46" s="22">
        <v>41</v>
      </c>
      <c r="BO46" s="23" t="str">
        <f t="shared" si="52"/>
        <v>与那国町</v>
      </c>
      <c r="BP46" s="24">
        <v>0</v>
      </c>
      <c r="BQ46" s="24">
        <v>0</v>
      </c>
      <c r="BR46" s="24">
        <v>0</v>
      </c>
      <c r="BS46" s="24">
        <v>0</v>
      </c>
      <c r="BT46" s="24">
        <v>0</v>
      </c>
      <c r="BU46" s="24">
        <v>0</v>
      </c>
      <c r="BV46" s="24">
        <v>0</v>
      </c>
      <c r="BW46" s="24">
        <v>0</v>
      </c>
      <c r="BX46" s="24">
        <v>0</v>
      </c>
      <c r="BY46" s="24">
        <v>0</v>
      </c>
      <c r="BZ46" s="30"/>
      <c r="CA46" s="22">
        <v>41</v>
      </c>
      <c r="CB46" s="23" t="str">
        <f t="shared" si="53"/>
        <v>与那国町</v>
      </c>
      <c r="CC46" s="24">
        <v>0</v>
      </c>
      <c r="CD46" s="24">
        <v>90262</v>
      </c>
      <c r="CE46" s="24">
        <v>78787</v>
      </c>
      <c r="CF46" s="24">
        <v>497001</v>
      </c>
      <c r="CG46" s="24">
        <v>446288</v>
      </c>
      <c r="CH46" s="24">
        <v>82792</v>
      </c>
      <c r="CI46" s="24">
        <v>74339</v>
      </c>
      <c r="CJ46" s="24">
        <v>0</v>
      </c>
      <c r="CK46" s="24">
        <v>475</v>
      </c>
      <c r="CL46" s="24">
        <v>407</v>
      </c>
      <c r="CM46" s="30"/>
      <c r="CN46" s="22">
        <v>41</v>
      </c>
      <c r="CO46" s="23" t="str">
        <f t="shared" si="54"/>
        <v>与那国町</v>
      </c>
      <c r="CP46" s="24">
        <v>0</v>
      </c>
      <c r="CQ46" s="24">
        <v>105218</v>
      </c>
      <c r="CR46" s="24">
        <v>101446</v>
      </c>
      <c r="CS46" s="24">
        <v>575261</v>
      </c>
      <c r="CT46" s="24">
        <v>562835</v>
      </c>
      <c r="CU46" s="24">
        <v>191509</v>
      </c>
      <c r="CV46" s="24">
        <v>187366</v>
      </c>
      <c r="CW46" s="24">
        <v>0</v>
      </c>
      <c r="CX46" s="24">
        <v>434</v>
      </c>
      <c r="CY46" s="24">
        <v>387</v>
      </c>
      <c r="CZ46" s="49"/>
      <c r="DA46" s="22">
        <v>41</v>
      </c>
      <c r="DB46" s="23" t="str">
        <f t="shared" si="55"/>
        <v>与那国町</v>
      </c>
      <c r="DC46" s="24">
        <v>0</v>
      </c>
      <c r="DD46" s="24">
        <v>161908</v>
      </c>
      <c r="DE46" s="24">
        <v>160751</v>
      </c>
      <c r="DF46" s="24">
        <v>830038</v>
      </c>
      <c r="DG46" s="24">
        <v>826643</v>
      </c>
      <c r="DH46" s="24">
        <v>522995</v>
      </c>
      <c r="DI46" s="24">
        <v>520870</v>
      </c>
      <c r="DJ46" s="24">
        <v>0</v>
      </c>
      <c r="DK46" s="24">
        <v>305</v>
      </c>
      <c r="DL46" s="24">
        <v>291</v>
      </c>
      <c r="DM46" s="16"/>
      <c r="DN46" s="22">
        <v>41</v>
      </c>
      <c r="DO46" s="23" t="str">
        <f t="shared" si="56"/>
        <v>与那国町</v>
      </c>
      <c r="DP46" s="20">
        <v>167854</v>
      </c>
      <c r="DQ46" s="20">
        <v>357388</v>
      </c>
      <c r="DR46" s="20">
        <v>340984</v>
      </c>
      <c r="DS46" s="20">
        <v>1902300</v>
      </c>
      <c r="DT46" s="20">
        <v>1835766</v>
      </c>
      <c r="DU46" s="20">
        <v>797296</v>
      </c>
      <c r="DV46" s="20">
        <v>782575</v>
      </c>
      <c r="DW46" s="20">
        <v>385</v>
      </c>
      <c r="DX46" s="20">
        <v>1214</v>
      </c>
      <c r="DY46" s="20">
        <v>1085</v>
      </c>
      <c r="DZ46" s="16"/>
      <c r="EA46" s="22">
        <v>41</v>
      </c>
      <c r="EB46" s="23" t="str">
        <f t="shared" si="57"/>
        <v>与那国町</v>
      </c>
      <c r="EC46" s="24">
        <v>0</v>
      </c>
      <c r="ED46" s="24">
        <v>0</v>
      </c>
      <c r="EE46" s="24">
        <v>0</v>
      </c>
      <c r="EF46" s="24">
        <v>0</v>
      </c>
      <c r="EG46" s="24">
        <v>0</v>
      </c>
      <c r="EH46" s="24">
        <v>0</v>
      </c>
      <c r="EI46" s="24">
        <v>0</v>
      </c>
      <c r="EJ46" s="24">
        <v>0</v>
      </c>
      <c r="EK46" s="24">
        <v>0</v>
      </c>
      <c r="EL46" s="24">
        <v>0</v>
      </c>
      <c r="EM46" s="16"/>
      <c r="EN46" s="22">
        <v>41</v>
      </c>
      <c r="EO46" s="23" t="str">
        <f t="shared" si="58"/>
        <v>与那国町</v>
      </c>
      <c r="EP46" s="24">
        <v>0</v>
      </c>
      <c r="EQ46" s="24">
        <v>0</v>
      </c>
      <c r="ER46" s="24">
        <v>0</v>
      </c>
      <c r="ES46" s="24">
        <v>0</v>
      </c>
      <c r="ET46" s="24">
        <v>0</v>
      </c>
      <c r="EU46" s="24">
        <v>0</v>
      </c>
      <c r="EV46" s="24">
        <v>0</v>
      </c>
      <c r="EW46" s="24">
        <v>0</v>
      </c>
      <c r="EX46" s="24">
        <v>0</v>
      </c>
      <c r="EY46" s="24">
        <v>0</v>
      </c>
      <c r="FA46" s="22">
        <v>41</v>
      </c>
      <c r="FB46" s="23" t="str">
        <f t="shared" si="59"/>
        <v>与那国町</v>
      </c>
      <c r="FC46" s="24">
        <v>89146</v>
      </c>
      <c r="FD46" s="24">
        <v>189676</v>
      </c>
      <c r="FE46" s="24">
        <v>114566</v>
      </c>
      <c r="FF46" s="24">
        <v>1209</v>
      </c>
      <c r="FG46" s="24">
        <v>740</v>
      </c>
      <c r="FH46" s="24">
        <v>1209</v>
      </c>
      <c r="FI46" s="24">
        <v>740</v>
      </c>
      <c r="FJ46" s="24">
        <v>22</v>
      </c>
      <c r="FK46" s="24">
        <v>86</v>
      </c>
      <c r="FL46" s="24">
        <v>51</v>
      </c>
      <c r="FN46" s="22">
        <v>41</v>
      </c>
      <c r="FO46" s="23" t="str">
        <f t="shared" si="60"/>
        <v>与那国町</v>
      </c>
      <c r="FP46" s="24">
        <v>8251205</v>
      </c>
      <c r="FQ46" s="24">
        <v>0</v>
      </c>
      <c r="FR46" s="24">
        <v>0</v>
      </c>
      <c r="FS46" s="24">
        <v>0</v>
      </c>
      <c r="FT46" s="24">
        <v>0</v>
      </c>
      <c r="FU46" s="24">
        <v>0</v>
      </c>
      <c r="FV46" s="24">
        <v>0</v>
      </c>
      <c r="FW46" s="24">
        <v>77</v>
      </c>
      <c r="FX46" s="24">
        <v>0</v>
      </c>
      <c r="FY46" s="24">
        <v>0</v>
      </c>
      <c r="GA46" s="22">
        <v>41</v>
      </c>
      <c r="GB46" s="23" t="str">
        <f t="shared" si="61"/>
        <v>与那国町</v>
      </c>
      <c r="GC46" s="24">
        <v>0</v>
      </c>
      <c r="GD46" s="24">
        <v>0</v>
      </c>
      <c r="GE46" s="24">
        <v>0</v>
      </c>
      <c r="GF46" s="24">
        <v>0</v>
      </c>
      <c r="GG46" s="24">
        <v>0</v>
      </c>
      <c r="GH46" s="24">
        <v>0</v>
      </c>
      <c r="GI46" s="24">
        <v>0</v>
      </c>
      <c r="GJ46" s="24">
        <v>0</v>
      </c>
      <c r="GK46" s="24">
        <v>0</v>
      </c>
      <c r="GL46" s="24">
        <v>0</v>
      </c>
      <c r="GN46" s="22">
        <v>41</v>
      </c>
      <c r="GO46" s="23" t="str">
        <f t="shared" si="62"/>
        <v>与那国町</v>
      </c>
      <c r="GP46" s="24">
        <v>2859770</v>
      </c>
      <c r="GQ46" s="24">
        <v>2318174</v>
      </c>
      <c r="GR46" s="24">
        <v>1895683</v>
      </c>
      <c r="GS46" s="24">
        <v>26108</v>
      </c>
      <c r="GT46" s="24">
        <v>20980</v>
      </c>
      <c r="GU46" s="24">
        <v>26032</v>
      </c>
      <c r="GV46" s="24">
        <v>20904</v>
      </c>
      <c r="GW46" s="24">
        <v>53</v>
      </c>
      <c r="GX46" s="24">
        <v>636</v>
      </c>
      <c r="GY46" s="24">
        <v>472</v>
      </c>
      <c r="HA46" s="22">
        <v>41</v>
      </c>
      <c r="HB46" s="23" t="str">
        <f t="shared" si="63"/>
        <v>与那国町</v>
      </c>
      <c r="HC46" s="24">
        <v>2229116</v>
      </c>
      <c r="HD46" s="24">
        <v>1874011</v>
      </c>
      <c r="HE46" s="24">
        <v>1170231</v>
      </c>
      <c r="HF46" s="24">
        <v>17650</v>
      </c>
      <c r="HG46" s="24">
        <v>11076</v>
      </c>
      <c r="HH46" s="24">
        <v>17557</v>
      </c>
      <c r="HI46" s="24">
        <v>10987</v>
      </c>
      <c r="HJ46" s="24">
        <v>198</v>
      </c>
      <c r="HK46" s="24">
        <v>922</v>
      </c>
      <c r="HL46" s="24">
        <v>529</v>
      </c>
      <c r="HN46" s="18">
        <v>41</v>
      </c>
      <c r="HO46" s="19" t="str">
        <f t="shared" si="64"/>
        <v>与那国町</v>
      </c>
      <c r="HP46" s="20">
        <v>0</v>
      </c>
      <c r="HQ46" s="20">
        <v>0</v>
      </c>
      <c r="HR46" s="20">
        <v>0</v>
      </c>
      <c r="HS46" s="20">
        <v>0</v>
      </c>
      <c r="HT46" s="20">
        <v>0</v>
      </c>
      <c r="HU46" s="20">
        <v>0</v>
      </c>
      <c r="HV46" s="20">
        <v>0</v>
      </c>
      <c r="HW46" s="20">
        <v>0</v>
      </c>
      <c r="HX46" s="20">
        <v>0</v>
      </c>
      <c r="HY46" s="20">
        <v>0</v>
      </c>
      <c r="IA46" s="22">
        <v>41</v>
      </c>
      <c r="IB46" s="23" t="str">
        <f t="shared" si="65"/>
        <v>与那国町</v>
      </c>
      <c r="IC46" s="20">
        <v>0</v>
      </c>
      <c r="ID46" s="20">
        <v>0</v>
      </c>
      <c r="IE46" s="20">
        <v>0</v>
      </c>
      <c r="IF46" s="20">
        <v>0</v>
      </c>
      <c r="IG46" s="20">
        <v>0</v>
      </c>
      <c r="IH46" s="20">
        <v>0</v>
      </c>
      <c r="II46" s="20">
        <v>0</v>
      </c>
      <c r="IJ46" s="20">
        <v>0</v>
      </c>
      <c r="IK46" s="20">
        <v>0</v>
      </c>
      <c r="IL46" s="20">
        <v>0</v>
      </c>
      <c r="IN46" s="17">
        <f t="shared" si="20"/>
        <v>13968848</v>
      </c>
      <c r="IO46" s="17">
        <f t="shared" si="40"/>
        <v>11267265</v>
      </c>
      <c r="IP46" s="17">
        <f t="shared" si="41"/>
        <v>8640198</v>
      </c>
      <c r="IQ46" s="17">
        <f t="shared" si="42"/>
        <v>2140734</v>
      </c>
      <c r="IR46" s="17">
        <f t="shared" si="43"/>
        <v>2020215</v>
      </c>
      <c r="IS46" s="17">
        <f t="shared" si="44"/>
        <v>1034646</v>
      </c>
      <c r="IT46" s="17">
        <f t="shared" si="45"/>
        <v>966200</v>
      </c>
      <c r="IU46" s="17">
        <f t="shared" si="46"/>
        <v>900</v>
      </c>
      <c r="IV46" s="17">
        <f t="shared" si="47"/>
        <v>5523</v>
      </c>
    </row>
    <row r="47" spans="1:256" s="7" customFormat="1" ht="15" customHeight="1">
      <c r="A47" s="35"/>
      <c r="B47" s="36" t="s">
        <v>44</v>
      </c>
      <c r="C47" s="37">
        <f>SUM(C17:C46)</f>
        <v>269311</v>
      </c>
      <c r="D47" s="37">
        <f aca="true" t="shared" si="66" ref="D47:L47">SUM(D17:D46)</f>
        <v>6002378</v>
      </c>
      <c r="E47" s="37">
        <f t="shared" si="66"/>
        <v>4344794</v>
      </c>
      <c r="F47" s="37">
        <f t="shared" si="66"/>
        <v>213300</v>
      </c>
      <c r="G47" s="37">
        <f t="shared" si="66"/>
        <v>154697</v>
      </c>
      <c r="H47" s="37">
        <f t="shared" si="66"/>
        <v>213198</v>
      </c>
      <c r="I47" s="37">
        <f t="shared" si="66"/>
        <v>154599</v>
      </c>
      <c r="J47" s="37">
        <f t="shared" si="66"/>
        <v>1033</v>
      </c>
      <c r="K47" s="37">
        <f t="shared" si="66"/>
        <v>9186</v>
      </c>
      <c r="L47" s="37">
        <f t="shared" si="66"/>
        <v>6003</v>
      </c>
      <c r="M47" s="16"/>
      <c r="N47" s="35"/>
      <c r="O47" s="36" t="s">
        <v>44</v>
      </c>
      <c r="P47" s="37">
        <f aca="true" t="shared" si="67" ref="P47:Y47">SUM(P17:P46)</f>
        <v>0</v>
      </c>
      <c r="Q47" s="37">
        <f t="shared" si="67"/>
        <v>0</v>
      </c>
      <c r="R47" s="37">
        <f t="shared" si="67"/>
        <v>0</v>
      </c>
      <c r="S47" s="37">
        <f t="shared" si="67"/>
        <v>0</v>
      </c>
      <c r="T47" s="37">
        <f t="shared" si="67"/>
        <v>0</v>
      </c>
      <c r="U47" s="37">
        <f t="shared" si="67"/>
        <v>0</v>
      </c>
      <c r="V47" s="37">
        <f t="shared" si="67"/>
        <v>0</v>
      </c>
      <c r="W47" s="37">
        <f t="shared" si="67"/>
        <v>0</v>
      </c>
      <c r="X47" s="37">
        <f t="shared" si="67"/>
        <v>0</v>
      </c>
      <c r="Y47" s="37">
        <f t="shared" si="67"/>
        <v>0</v>
      </c>
      <c r="Z47" s="30"/>
      <c r="AA47" s="35"/>
      <c r="AB47" s="36" t="s">
        <v>44</v>
      </c>
      <c r="AC47" s="37">
        <f aca="true" t="shared" si="68" ref="AC47:AL47">SUM(AC17:AC46)</f>
        <v>0</v>
      </c>
      <c r="AD47" s="37">
        <f t="shared" si="68"/>
        <v>0</v>
      </c>
      <c r="AE47" s="37">
        <f t="shared" si="68"/>
        <v>0</v>
      </c>
      <c r="AF47" s="37">
        <f t="shared" si="68"/>
        <v>0</v>
      </c>
      <c r="AG47" s="37">
        <f>SUM(AG17:AG46)</f>
        <v>0</v>
      </c>
      <c r="AH47" s="37">
        <f>SUM(AH17:AH46)</f>
        <v>0</v>
      </c>
      <c r="AI47" s="37">
        <f t="shared" si="68"/>
        <v>0</v>
      </c>
      <c r="AJ47" s="37">
        <f t="shared" si="68"/>
        <v>0</v>
      </c>
      <c r="AK47" s="37">
        <f t="shared" si="68"/>
        <v>0</v>
      </c>
      <c r="AL47" s="37">
        <f t="shared" si="68"/>
        <v>0</v>
      </c>
      <c r="AM47" s="49"/>
      <c r="AN47" s="35"/>
      <c r="AO47" s="36" t="s">
        <v>44</v>
      </c>
      <c r="AP47" s="37">
        <f aca="true" t="shared" si="69" ref="AP47:AY47">SUM(AP17:AP46)</f>
        <v>9296655</v>
      </c>
      <c r="AQ47" s="37">
        <f t="shared" si="69"/>
        <v>188412014</v>
      </c>
      <c r="AR47" s="37">
        <f t="shared" si="69"/>
        <v>150318948</v>
      </c>
      <c r="AS47" s="37">
        <f t="shared" si="69"/>
        <v>7068611</v>
      </c>
      <c r="AT47" s="37">
        <f t="shared" si="69"/>
        <v>5606286</v>
      </c>
      <c r="AU47" s="37">
        <f t="shared" si="69"/>
        <v>7056374</v>
      </c>
      <c r="AV47" s="37">
        <f t="shared" si="69"/>
        <v>5594680</v>
      </c>
      <c r="AW47" s="37">
        <f t="shared" si="69"/>
        <v>15376</v>
      </c>
      <c r="AX47" s="37">
        <f t="shared" si="69"/>
        <v>183380</v>
      </c>
      <c r="AY47" s="37">
        <f t="shared" si="69"/>
        <v>121160</v>
      </c>
      <c r="AZ47" s="30"/>
      <c r="BA47" s="35"/>
      <c r="BB47" s="36" t="s">
        <v>44</v>
      </c>
      <c r="BC47" s="37">
        <f aca="true" t="shared" si="70" ref="BC47:BL47">SUM(BC17:BC46)</f>
        <v>0</v>
      </c>
      <c r="BD47" s="37">
        <f t="shared" si="70"/>
        <v>2588</v>
      </c>
      <c r="BE47" s="37">
        <f t="shared" si="70"/>
        <v>0</v>
      </c>
      <c r="BF47" s="37">
        <f t="shared" si="70"/>
        <v>221</v>
      </c>
      <c r="BG47" s="37">
        <f t="shared" si="70"/>
        <v>0</v>
      </c>
      <c r="BH47" s="37">
        <f t="shared" si="70"/>
        <v>221</v>
      </c>
      <c r="BI47" s="37">
        <f t="shared" si="70"/>
        <v>0</v>
      </c>
      <c r="BJ47" s="37">
        <f t="shared" si="70"/>
        <v>0</v>
      </c>
      <c r="BK47" s="37">
        <f t="shared" si="70"/>
        <v>2</v>
      </c>
      <c r="BL47" s="37">
        <f t="shared" si="70"/>
        <v>0</v>
      </c>
      <c r="BM47" s="30"/>
      <c r="BN47" s="35"/>
      <c r="BO47" s="36" t="s">
        <v>44</v>
      </c>
      <c r="BP47" s="37">
        <f aca="true" t="shared" si="71" ref="BP47:BY47">SUM(BP17:BP46)</f>
        <v>75647</v>
      </c>
      <c r="BQ47" s="37">
        <f t="shared" si="71"/>
        <v>1253989</v>
      </c>
      <c r="BR47" s="37">
        <f t="shared" si="71"/>
        <v>1181640</v>
      </c>
      <c r="BS47" s="37">
        <f t="shared" si="71"/>
        <v>5665309</v>
      </c>
      <c r="BT47" s="37">
        <f t="shared" si="71"/>
        <v>5436861</v>
      </c>
      <c r="BU47" s="37">
        <f t="shared" si="71"/>
        <v>1939141</v>
      </c>
      <c r="BV47" s="37">
        <f t="shared" si="71"/>
        <v>1893411</v>
      </c>
      <c r="BW47" s="37">
        <f t="shared" si="71"/>
        <v>307</v>
      </c>
      <c r="BX47" s="37">
        <f t="shared" si="71"/>
        <v>3312</v>
      </c>
      <c r="BY47" s="37">
        <f t="shared" si="71"/>
        <v>2911</v>
      </c>
      <c r="BZ47" s="30"/>
      <c r="CA47" s="35"/>
      <c r="CB47" s="36" t="s">
        <v>44</v>
      </c>
      <c r="CC47" s="37">
        <f aca="true" t="shared" si="72" ref="CC47:CL47">SUM(CC17:CC46)</f>
        <v>0</v>
      </c>
      <c r="CD47" s="37">
        <f t="shared" si="72"/>
        <v>19692271</v>
      </c>
      <c r="CE47" s="37">
        <f t="shared" si="72"/>
        <v>18836220</v>
      </c>
      <c r="CF47" s="37">
        <f t="shared" si="72"/>
        <v>497165341</v>
      </c>
      <c r="CG47" s="37">
        <f t="shared" si="72"/>
        <v>493776248</v>
      </c>
      <c r="CH47" s="37">
        <f t="shared" si="72"/>
        <v>81724975</v>
      </c>
      <c r="CI47" s="37">
        <f t="shared" si="72"/>
        <v>81163855</v>
      </c>
      <c r="CJ47" s="37">
        <f t="shared" si="72"/>
        <v>0</v>
      </c>
      <c r="CK47" s="37">
        <f t="shared" si="72"/>
        <v>102066</v>
      </c>
      <c r="CL47" s="37">
        <f t="shared" si="72"/>
        <v>96186</v>
      </c>
      <c r="CM47" s="30"/>
      <c r="CN47" s="35"/>
      <c r="CO47" s="36" t="s">
        <v>44</v>
      </c>
      <c r="CP47" s="37">
        <f aca="true" t="shared" si="73" ref="CP47:CY47">SUM(CP17:CP46)</f>
        <v>0</v>
      </c>
      <c r="CQ47" s="37">
        <f t="shared" si="73"/>
        <v>12952699</v>
      </c>
      <c r="CR47" s="37">
        <f t="shared" si="73"/>
        <v>12630460</v>
      </c>
      <c r="CS47" s="37">
        <f t="shared" si="73"/>
        <v>209832669</v>
      </c>
      <c r="CT47" s="37">
        <f t="shared" si="73"/>
        <v>209155896</v>
      </c>
      <c r="CU47" s="37">
        <f t="shared" si="73"/>
        <v>69435105</v>
      </c>
      <c r="CV47" s="37">
        <f t="shared" si="73"/>
        <v>69210702</v>
      </c>
      <c r="CW47" s="37">
        <f t="shared" si="73"/>
        <v>0</v>
      </c>
      <c r="CX47" s="37">
        <f t="shared" si="73"/>
        <v>69330</v>
      </c>
      <c r="CY47" s="37">
        <f t="shared" si="73"/>
        <v>66127</v>
      </c>
      <c r="CZ47" s="49"/>
      <c r="DA47" s="35"/>
      <c r="DB47" s="36" t="s">
        <v>44</v>
      </c>
      <c r="DC47" s="37">
        <f aca="true" t="shared" si="74" ref="DC47:DL47">SUM(DC17:DC46)</f>
        <v>0</v>
      </c>
      <c r="DD47" s="37">
        <f t="shared" si="74"/>
        <v>10909069</v>
      </c>
      <c r="DE47" s="37">
        <f t="shared" si="74"/>
        <v>10838409</v>
      </c>
      <c r="DF47" s="37">
        <f t="shared" si="74"/>
        <v>240159662</v>
      </c>
      <c r="DG47" s="37">
        <f t="shared" si="74"/>
        <v>240043278</v>
      </c>
      <c r="DH47" s="37">
        <f t="shared" si="74"/>
        <v>148644799</v>
      </c>
      <c r="DI47" s="37">
        <f t="shared" si="74"/>
        <v>148573433</v>
      </c>
      <c r="DJ47" s="37">
        <f t="shared" si="74"/>
        <v>0</v>
      </c>
      <c r="DK47" s="37">
        <f t="shared" si="74"/>
        <v>20898</v>
      </c>
      <c r="DL47" s="37">
        <f t="shared" si="74"/>
        <v>20317</v>
      </c>
      <c r="DM47" s="16"/>
      <c r="DN47" s="35"/>
      <c r="DO47" s="36" t="s">
        <v>44</v>
      </c>
      <c r="DP47" s="37">
        <f aca="true" t="shared" si="75" ref="DP47:DY47">SUM(DP17:DP46)</f>
        <v>5065676</v>
      </c>
      <c r="DQ47" s="37">
        <f t="shared" si="75"/>
        <v>43554039</v>
      </c>
      <c r="DR47" s="37">
        <f t="shared" si="75"/>
        <v>42305089</v>
      </c>
      <c r="DS47" s="37">
        <f t="shared" si="75"/>
        <v>947157672</v>
      </c>
      <c r="DT47" s="37">
        <f t="shared" si="75"/>
        <v>942975422</v>
      </c>
      <c r="DU47" s="37">
        <f t="shared" si="75"/>
        <v>299804879</v>
      </c>
      <c r="DV47" s="37">
        <f t="shared" si="75"/>
        <v>298947990</v>
      </c>
      <c r="DW47" s="37">
        <f t="shared" si="75"/>
        <v>7493</v>
      </c>
      <c r="DX47" s="37">
        <f t="shared" si="75"/>
        <v>192294</v>
      </c>
      <c r="DY47" s="37">
        <f t="shared" si="75"/>
        <v>182630</v>
      </c>
      <c r="DZ47" s="16"/>
      <c r="EA47" s="35"/>
      <c r="EB47" s="36" t="s">
        <v>44</v>
      </c>
      <c r="EC47" s="37">
        <f aca="true" t="shared" si="76" ref="EC47:EL47">SUM(EC17:EC46)</f>
        <v>0</v>
      </c>
      <c r="ED47" s="37">
        <f t="shared" si="76"/>
        <v>0</v>
      </c>
      <c r="EE47" s="37">
        <f t="shared" si="76"/>
        <v>0</v>
      </c>
      <c r="EF47" s="37">
        <f t="shared" si="76"/>
        <v>0</v>
      </c>
      <c r="EG47" s="37">
        <f t="shared" si="76"/>
        <v>0</v>
      </c>
      <c r="EH47" s="37">
        <f t="shared" si="76"/>
        <v>0</v>
      </c>
      <c r="EI47" s="37">
        <f t="shared" si="76"/>
        <v>0</v>
      </c>
      <c r="EJ47" s="37">
        <f t="shared" si="76"/>
        <v>0</v>
      </c>
      <c r="EK47" s="37">
        <f t="shared" si="76"/>
        <v>0</v>
      </c>
      <c r="EL47" s="37">
        <f t="shared" si="76"/>
        <v>0</v>
      </c>
      <c r="EM47" s="16"/>
      <c r="EN47" s="35"/>
      <c r="EO47" s="36" t="s">
        <v>44</v>
      </c>
      <c r="EP47" s="37">
        <f aca="true" t="shared" si="77" ref="EP47:EY47">SUM(EP17:EP46)</f>
        <v>0</v>
      </c>
      <c r="EQ47" s="37">
        <f t="shared" si="77"/>
        <v>0</v>
      </c>
      <c r="ER47" s="37">
        <f t="shared" si="77"/>
        <v>0</v>
      </c>
      <c r="ES47" s="37">
        <f t="shared" si="77"/>
        <v>0</v>
      </c>
      <c r="ET47" s="37">
        <f t="shared" si="77"/>
        <v>0</v>
      </c>
      <c r="EU47" s="37">
        <f t="shared" si="77"/>
        <v>0</v>
      </c>
      <c r="EV47" s="37">
        <f t="shared" si="77"/>
        <v>0</v>
      </c>
      <c r="EW47" s="37">
        <f t="shared" si="77"/>
        <v>0</v>
      </c>
      <c r="EX47" s="37">
        <f t="shared" si="77"/>
        <v>0</v>
      </c>
      <c r="EY47" s="37">
        <f t="shared" si="77"/>
        <v>0</v>
      </c>
      <c r="FA47" s="35"/>
      <c r="FB47" s="36" t="s">
        <v>44</v>
      </c>
      <c r="FC47" s="37">
        <f aca="true" t="shared" si="78" ref="FC47:FL47">SUM(FC17:FC46)</f>
        <v>2493615</v>
      </c>
      <c r="FD47" s="37">
        <f t="shared" si="78"/>
        <v>498537</v>
      </c>
      <c r="FE47" s="37">
        <f t="shared" si="78"/>
        <v>370598</v>
      </c>
      <c r="FF47" s="37">
        <f t="shared" si="78"/>
        <v>10409</v>
      </c>
      <c r="FG47" s="37">
        <f t="shared" si="78"/>
        <v>8820</v>
      </c>
      <c r="FH47" s="37">
        <f t="shared" si="78"/>
        <v>10404</v>
      </c>
      <c r="FI47" s="37">
        <f t="shared" si="78"/>
        <v>8820</v>
      </c>
      <c r="FJ47" s="37">
        <f t="shared" si="78"/>
        <v>898</v>
      </c>
      <c r="FK47" s="37">
        <f t="shared" si="78"/>
        <v>365</v>
      </c>
      <c r="FL47" s="37">
        <f t="shared" si="78"/>
        <v>210</v>
      </c>
      <c r="FN47" s="35"/>
      <c r="FO47" s="36" t="s">
        <v>44</v>
      </c>
      <c r="FP47" s="37">
        <f aca="true" t="shared" si="79" ref="FP47:FY47">SUM(FP17:FP46)</f>
        <v>467441159</v>
      </c>
      <c r="FQ47" s="37">
        <f t="shared" si="79"/>
        <v>47505149</v>
      </c>
      <c r="FR47" s="37">
        <f t="shared" si="79"/>
        <v>36583236</v>
      </c>
      <c r="FS47" s="37">
        <f t="shared" si="79"/>
        <v>496222</v>
      </c>
      <c r="FT47" s="37">
        <f t="shared" si="79"/>
        <v>389234</v>
      </c>
      <c r="FU47" s="37">
        <f t="shared" si="79"/>
        <v>496198</v>
      </c>
      <c r="FV47" s="37">
        <f t="shared" si="79"/>
        <v>389215</v>
      </c>
      <c r="FW47" s="37">
        <f t="shared" si="79"/>
        <v>4389</v>
      </c>
      <c r="FX47" s="37">
        <f t="shared" si="79"/>
        <v>13307</v>
      </c>
      <c r="FY47" s="37">
        <f t="shared" si="79"/>
        <v>7820</v>
      </c>
      <c r="GA47" s="35"/>
      <c r="GB47" s="36" t="s">
        <v>44</v>
      </c>
      <c r="GC47" s="37">
        <f aca="true" t="shared" si="80" ref="GC47:GL47">SUM(GC17:GC46)</f>
        <v>0</v>
      </c>
      <c r="GD47" s="37">
        <f t="shared" si="80"/>
        <v>0</v>
      </c>
      <c r="GE47" s="37">
        <f t="shared" si="80"/>
        <v>0</v>
      </c>
      <c r="GF47" s="37">
        <f t="shared" si="80"/>
        <v>0</v>
      </c>
      <c r="GG47" s="37">
        <f t="shared" si="80"/>
        <v>0</v>
      </c>
      <c r="GH47" s="37">
        <f t="shared" si="80"/>
        <v>0</v>
      </c>
      <c r="GI47" s="37">
        <f t="shared" si="80"/>
        <v>0</v>
      </c>
      <c r="GJ47" s="37">
        <f t="shared" si="80"/>
        <v>0</v>
      </c>
      <c r="GK47" s="37">
        <f t="shared" si="80"/>
        <v>0</v>
      </c>
      <c r="GL47" s="37">
        <f t="shared" si="80"/>
        <v>0</v>
      </c>
      <c r="GN47" s="35"/>
      <c r="GO47" s="36" t="s">
        <v>44</v>
      </c>
      <c r="GP47" s="37">
        <f aca="true" t="shared" si="81" ref="GP47:GY47">SUM(GP17:GP46)</f>
        <v>8351222</v>
      </c>
      <c r="GQ47" s="37">
        <f t="shared" si="81"/>
        <v>16772639</v>
      </c>
      <c r="GR47" s="37">
        <f t="shared" si="81"/>
        <v>14785879</v>
      </c>
      <c r="GS47" s="37">
        <f t="shared" si="81"/>
        <v>207189</v>
      </c>
      <c r="GT47" s="37">
        <f t="shared" si="81"/>
        <v>181266</v>
      </c>
      <c r="GU47" s="37">
        <f t="shared" si="81"/>
        <v>207113</v>
      </c>
      <c r="GV47" s="37">
        <f t="shared" si="81"/>
        <v>181190</v>
      </c>
      <c r="GW47" s="37">
        <f t="shared" si="81"/>
        <v>714</v>
      </c>
      <c r="GX47" s="37">
        <f t="shared" si="81"/>
        <v>4769</v>
      </c>
      <c r="GY47" s="37">
        <f t="shared" si="81"/>
        <v>3639</v>
      </c>
      <c r="HA47" s="35"/>
      <c r="HB47" s="36" t="s">
        <v>44</v>
      </c>
      <c r="HC47" s="37">
        <f aca="true" t="shared" si="82" ref="HC47:HL47">SUM(HC17:HC46)</f>
        <v>75925838</v>
      </c>
      <c r="HD47" s="37">
        <f t="shared" si="82"/>
        <v>116124546</v>
      </c>
      <c r="HE47" s="37">
        <f t="shared" si="82"/>
        <v>79476558</v>
      </c>
      <c r="HF47" s="37">
        <f t="shared" si="82"/>
        <v>1438766</v>
      </c>
      <c r="HG47" s="37">
        <f t="shared" si="82"/>
        <v>1036070</v>
      </c>
      <c r="HH47" s="37">
        <f t="shared" si="82"/>
        <v>1409464</v>
      </c>
      <c r="HI47" s="37">
        <f t="shared" si="82"/>
        <v>1012894</v>
      </c>
      <c r="HJ47" s="37">
        <f t="shared" si="82"/>
        <v>18834</v>
      </c>
      <c r="HK47" s="37">
        <f t="shared" si="82"/>
        <v>107774</v>
      </c>
      <c r="HL47" s="37">
        <f t="shared" si="82"/>
        <v>60196</v>
      </c>
      <c r="HN47" s="35"/>
      <c r="HO47" s="36" t="s">
        <v>44</v>
      </c>
      <c r="HP47" s="37">
        <f aca="true" t="shared" si="83" ref="HP47:HY47">SUM(HP17:HP46)</f>
        <v>1629604</v>
      </c>
      <c r="HQ47" s="37">
        <f t="shared" si="83"/>
        <v>9386274</v>
      </c>
      <c r="HR47" s="37">
        <f t="shared" si="83"/>
        <v>9379375</v>
      </c>
      <c r="HS47" s="37">
        <f t="shared" si="83"/>
        <v>14201239</v>
      </c>
      <c r="HT47" s="37">
        <f t="shared" si="83"/>
        <v>14191223</v>
      </c>
      <c r="HU47" s="37">
        <f t="shared" si="83"/>
        <v>11500418</v>
      </c>
      <c r="HV47" s="37">
        <f t="shared" si="83"/>
        <v>11492420</v>
      </c>
      <c r="HW47" s="37">
        <f t="shared" si="83"/>
        <v>181</v>
      </c>
      <c r="HX47" s="37">
        <f t="shared" si="83"/>
        <v>4053</v>
      </c>
      <c r="HY47" s="37">
        <f t="shared" si="83"/>
        <v>3977</v>
      </c>
      <c r="IA47" s="35"/>
      <c r="IB47" s="36" t="s">
        <v>44</v>
      </c>
      <c r="IC47" s="37">
        <f aca="true" t="shared" si="84" ref="IC47:IL47">SUM(IC17:IC46)</f>
        <v>0</v>
      </c>
      <c r="ID47" s="37">
        <f t="shared" si="84"/>
        <v>0</v>
      </c>
      <c r="IE47" s="37">
        <f t="shared" si="84"/>
        <v>0</v>
      </c>
      <c r="IF47" s="37">
        <f t="shared" si="84"/>
        <v>0</v>
      </c>
      <c r="IG47" s="37">
        <f t="shared" si="84"/>
        <v>0</v>
      </c>
      <c r="IH47" s="37">
        <f t="shared" si="84"/>
        <v>0</v>
      </c>
      <c r="II47" s="37">
        <f t="shared" si="84"/>
        <v>0</v>
      </c>
      <c r="IJ47" s="37">
        <f t="shared" si="84"/>
        <v>0</v>
      </c>
      <c r="IK47" s="37">
        <f t="shared" si="84"/>
        <v>0</v>
      </c>
      <c r="IL47" s="37">
        <f t="shared" si="84"/>
        <v>0</v>
      </c>
      <c r="IN47" s="65">
        <f t="shared" si="20"/>
        <v>570548727</v>
      </c>
      <c r="IO47" s="65">
        <f t="shared" si="40"/>
        <v>429512153</v>
      </c>
      <c r="IP47" s="65">
        <f t="shared" si="41"/>
        <v>338746117</v>
      </c>
      <c r="IQ47" s="65">
        <f t="shared" si="42"/>
        <v>976458938</v>
      </c>
      <c r="IR47" s="65">
        <f t="shared" si="43"/>
        <v>969979879</v>
      </c>
      <c r="IS47" s="65">
        <f t="shared" si="44"/>
        <v>322637410</v>
      </c>
      <c r="IT47" s="65">
        <f t="shared" si="45"/>
        <v>319675219</v>
      </c>
      <c r="IU47" s="65">
        <f t="shared" si="46"/>
        <v>49225</v>
      </c>
      <c r="IV47" s="65">
        <f t="shared" si="47"/>
        <v>518442</v>
      </c>
    </row>
    <row r="48" spans="1:256" s="41" customFormat="1" ht="15" customHeight="1">
      <c r="A48" s="38"/>
      <c r="B48" s="39" t="s">
        <v>45</v>
      </c>
      <c r="C48" s="40">
        <f>SUM(C47,C16)</f>
        <v>547830</v>
      </c>
      <c r="D48" s="40">
        <f aca="true" t="shared" si="85" ref="D48:L48">SUM(D47,D16)</f>
        <v>12226763</v>
      </c>
      <c r="E48" s="40">
        <f t="shared" si="85"/>
        <v>9628257</v>
      </c>
      <c r="F48" s="40">
        <f t="shared" si="85"/>
        <v>466831</v>
      </c>
      <c r="G48" s="40">
        <f t="shared" si="85"/>
        <v>369706</v>
      </c>
      <c r="H48" s="40">
        <f t="shared" si="85"/>
        <v>466705</v>
      </c>
      <c r="I48" s="40">
        <f t="shared" si="85"/>
        <v>369583</v>
      </c>
      <c r="J48" s="40">
        <f t="shared" si="85"/>
        <v>1595</v>
      </c>
      <c r="K48" s="40">
        <f t="shared" si="85"/>
        <v>14413</v>
      </c>
      <c r="L48" s="40">
        <f t="shared" si="85"/>
        <v>10143</v>
      </c>
      <c r="M48" s="17"/>
      <c r="N48" s="38"/>
      <c r="O48" s="39" t="s">
        <v>45</v>
      </c>
      <c r="P48" s="40">
        <f aca="true" t="shared" si="86" ref="P48:Y48">SUM(P47,P16)</f>
        <v>0</v>
      </c>
      <c r="Q48" s="40">
        <f t="shared" si="86"/>
        <v>0</v>
      </c>
      <c r="R48" s="40">
        <f t="shared" si="86"/>
        <v>0</v>
      </c>
      <c r="S48" s="40">
        <f t="shared" si="86"/>
        <v>0</v>
      </c>
      <c r="T48" s="40">
        <f t="shared" si="86"/>
        <v>0</v>
      </c>
      <c r="U48" s="40">
        <f t="shared" si="86"/>
        <v>0</v>
      </c>
      <c r="V48" s="40">
        <f t="shared" si="86"/>
        <v>0</v>
      </c>
      <c r="W48" s="40">
        <f t="shared" si="86"/>
        <v>0</v>
      </c>
      <c r="X48" s="40">
        <f t="shared" si="86"/>
        <v>0</v>
      </c>
      <c r="Y48" s="40">
        <f t="shared" si="86"/>
        <v>0</v>
      </c>
      <c r="Z48" s="33"/>
      <c r="AA48" s="38"/>
      <c r="AB48" s="39" t="s">
        <v>45</v>
      </c>
      <c r="AC48" s="40">
        <f aca="true" t="shared" si="87" ref="AC48:AL48">SUM(AC47,AC16)</f>
        <v>6334</v>
      </c>
      <c r="AD48" s="40">
        <f t="shared" si="87"/>
        <v>228555</v>
      </c>
      <c r="AE48" s="40">
        <f t="shared" si="87"/>
        <v>227432</v>
      </c>
      <c r="AF48" s="40">
        <f t="shared" si="87"/>
        <v>1028931</v>
      </c>
      <c r="AG48" s="40">
        <f>SUM(AG47,AG16)</f>
        <v>1024144</v>
      </c>
      <c r="AH48" s="40">
        <f>SUM(AH47,AH16)</f>
        <v>352144</v>
      </c>
      <c r="AI48" s="40">
        <f t="shared" si="87"/>
        <v>350549</v>
      </c>
      <c r="AJ48" s="40">
        <f t="shared" si="87"/>
        <v>37</v>
      </c>
      <c r="AK48" s="40">
        <f t="shared" si="87"/>
        <v>510</v>
      </c>
      <c r="AL48" s="40">
        <f t="shared" si="87"/>
        <v>500</v>
      </c>
      <c r="AM48" s="50"/>
      <c r="AN48" s="38"/>
      <c r="AO48" s="39" t="s">
        <v>45</v>
      </c>
      <c r="AP48" s="40">
        <f aca="true" t="shared" si="88" ref="AP48:AY48">SUM(AP47,AP16)</f>
        <v>19392973</v>
      </c>
      <c r="AQ48" s="40">
        <f t="shared" si="88"/>
        <v>438157980</v>
      </c>
      <c r="AR48" s="40">
        <f t="shared" si="88"/>
        <v>353113858</v>
      </c>
      <c r="AS48" s="40">
        <f t="shared" si="88"/>
        <v>15942734</v>
      </c>
      <c r="AT48" s="40">
        <f t="shared" si="88"/>
        <v>12850589</v>
      </c>
      <c r="AU48" s="40">
        <f t="shared" si="88"/>
        <v>15924939</v>
      </c>
      <c r="AV48" s="40">
        <f t="shared" si="88"/>
        <v>12833819</v>
      </c>
      <c r="AW48" s="40">
        <f t="shared" si="88"/>
        <v>30656</v>
      </c>
      <c r="AX48" s="40">
        <f t="shared" si="88"/>
        <v>372215</v>
      </c>
      <c r="AY48" s="40">
        <f t="shared" si="88"/>
        <v>257225</v>
      </c>
      <c r="AZ48" s="33"/>
      <c r="BA48" s="38"/>
      <c r="BB48" s="39" t="s">
        <v>45</v>
      </c>
      <c r="BC48" s="40">
        <f aca="true" t="shared" si="89" ref="BC48:BL48">SUM(BC47,BC16)</f>
        <v>0</v>
      </c>
      <c r="BD48" s="40">
        <f t="shared" si="89"/>
        <v>2588</v>
      </c>
      <c r="BE48" s="40">
        <f t="shared" si="89"/>
        <v>0</v>
      </c>
      <c r="BF48" s="40">
        <f t="shared" si="89"/>
        <v>221</v>
      </c>
      <c r="BG48" s="40">
        <f t="shared" si="89"/>
        <v>0</v>
      </c>
      <c r="BH48" s="40">
        <f t="shared" si="89"/>
        <v>221</v>
      </c>
      <c r="BI48" s="40">
        <f t="shared" si="89"/>
        <v>0</v>
      </c>
      <c r="BJ48" s="40">
        <f t="shared" si="89"/>
        <v>0</v>
      </c>
      <c r="BK48" s="40">
        <f t="shared" si="89"/>
        <v>2</v>
      </c>
      <c r="BL48" s="40">
        <f t="shared" si="89"/>
        <v>0</v>
      </c>
      <c r="BM48" s="33"/>
      <c r="BN48" s="38"/>
      <c r="BO48" s="39" t="s">
        <v>45</v>
      </c>
      <c r="BP48" s="40">
        <f aca="true" t="shared" si="90" ref="BP48:BY48">SUM(BP47,BP16)</f>
        <v>173048</v>
      </c>
      <c r="BQ48" s="40">
        <f t="shared" si="90"/>
        <v>3431004</v>
      </c>
      <c r="BR48" s="40">
        <f t="shared" si="90"/>
        <v>3302919</v>
      </c>
      <c r="BS48" s="40">
        <f t="shared" si="90"/>
        <v>33911998</v>
      </c>
      <c r="BT48" s="40">
        <f t="shared" si="90"/>
        <v>33387326</v>
      </c>
      <c r="BU48" s="40">
        <f t="shared" si="90"/>
        <v>10031581</v>
      </c>
      <c r="BV48" s="40">
        <f t="shared" si="90"/>
        <v>9963120</v>
      </c>
      <c r="BW48" s="40">
        <f t="shared" si="90"/>
        <v>611</v>
      </c>
      <c r="BX48" s="40">
        <f t="shared" si="90"/>
        <v>8534</v>
      </c>
      <c r="BY48" s="40">
        <f t="shared" si="90"/>
        <v>7845</v>
      </c>
      <c r="BZ48" s="33"/>
      <c r="CA48" s="38"/>
      <c r="CB48" s="39" t="s">
        <v>45</v>
      </c>
      <c r="CC48" s="40">
        <f aca="true" t="shared" si="91" ref="CC48:CL48">SUM(CC47,CC16)</f>
        <v>0</v>
      </c>
      <c r="CD48" s="40">
        <f t="shared" si="91"/>
        <v>70535667</v>
      </c>
      <c r="CE48" s="40">
        <f t="shared" si="91"/>
        <v>68849806</v>
      </c>
      <c r="CF48" s="40">
        <f t="shared" si="91"/>
        <v>2679605573</v>
      </c>
      <c r="CG48" s="40">
        <f t="shared" si="91"/>
        <v>2671054658</v>
      </c>
      <c r="CH48" s="40">
        <f t="shared" si="91"/>
        <v>441523931</v>
      </c>
      <c r="CI48" s="40">
        <f t="shared" si="91"/>
        <v>440106793</v>
      </c>
      <c r="CJ48" s="40">
        <f t="shared" si="91"/>
        <v>0</v>
      </c>
      <c r="CK48" s="40">
        <f t="shared" si="91"/>
        <v>367674</v>
      </c>
      <c r="CL48" s="40">
        <f t="shared" si="91"/>
        <v>353725</v>
      </c>
      <c r="CM48" s="33"/>
      <c r="CN48" s="38"/>
      <c r="CO48" s="39" t="s">
        <v>45</v>
      </c>
      <c r="CP48" s="40">
        <f aca="true" t="shared" si="92" ref="CP48:CY48">SUM(CP47,CP16)</f>
        <v>0</v>
      </c>
      <c r="CQ48" s="40">
        <f t="shared" si="92"/>
        <v>32688821</v>
      </c>
      <c r="CR48" s="40">
        <f t="shared" si="92"/>
        <v>32194172</v>
      </c>
      <c r="CS48" s="40">
        <f t="shared" si="92"/>
        <v>689717664</v>
      </c>
      <c r="CT48" s="40">
        <f t="shared" si="92"/>
        <v>688411132</v>
      </c>
      <c r="CU48" s="40">
        <f t="shared" si="92"/>
        <v>228057921</v>
      </c>
      <c r="CV48" s="40">
        <f t="shared" si="92"/>
        <v>227625318</v>
      </c>
      <c r="CW48" s="40">
        <f t="shared" si="92"/>
        <v>0</v>
      </c>
      <c r="CX48" s="40">
        <f t="shared" si="92"/>
        <v>201314</v>
      </c>
      <c r="CY48" s="40">
        <f t="shared" si="92"/>
        <v>194956</v>
      </c>
      <c r="CZ48" s="50"/>
      <c r="DA48" s="38"/>
      <c r="DB48" s="39" t="s">
        <v>45</v>
      </c>
      <c r="DC48" s="40">
        <f aca="true" t="shared" si="93" ref="DC48:DL48">SUM(DC47,DC16)</f>
        <v>0</v>
      </c>
      <c r="DD48" s="40">
        <f t="shared" si="93"/>
        <v>42852932</v>
      </c>
      <c r="DE48" s="40">
        <f t="shared" si="93"/>
        <v>42757921</v>
      </c>
      <c r="DF48" s="40">
        <f t="shared" si="93"/>
        <v>1398511225</v>
      </c>
      <c r="DG48" s="40">
        <f t="shared" si="93"/>
        <v>1398295715</v>
      </c>
      <c r="DH48" s="40">
        <f t="shared" si="93"/>
        <v>858484781</v>
      </c>
      <c r="DI48" s="40">
        <f t="shared" si="93"/>
        <v>858351030</v>
      </c>
      <c r="DJ48" s="40">
        <f t="shared" si="93"/>
        <v>0</v>
      </c>
      <c r="DK48" s="40">
        <f t="shared" si="93"/>
        <v>85087</v>
      </c>
      <c r="DL48" s="40">
        <f t="shared" si="93"/>
        <v>84019</v>
      </c>
      <c r="DM48" s="17"/>
      <c r="DN48" s="38"/>
      <c r="DO48" s="39" t="s">
        <v>45</v>
      </c>
      <c r="DP48" s="40">
        <f aca="true" t="shared" si="94" ref="DP48:DY48">SUM(DP47,DP16)</f>
        <v>17119487</v>
      </c>
      <c r="DQ48" s="40">
        <f t="shared" si="94"/>
        <v>146077420</v>
      </c>
      <c r="DR48" s="40">
        <f t="shared" si="94"/>
        <v>143801899</v>
      </c>
      <c r="DS48" s="40">
        <f t="shared" si="94"/>
        <v>4767834462</v>
      </c>
      <c r="DT48" s="40">
        <f t="shared" si="94"/>
        <v>4757761505</v>
      </c>
      <c r="DU48" s="40">
        <f t="shared" si="94"/>
        <v>1528066633</v>
      </c>
      <c r="DV48" s="40">
        <f t="shared" si="94"/>
        <v>1526083141</v>
      </c>
      <c r="DW48" s="40">
        <f t="shared" si="94"/>
        <v>24432</v>
      </c>
      <c r="DX48" s="40">
        <f t="shared" si="94"/>
        <v>654075</v>
      </c>
      <c r="DY48" s="40">
        <f t="shared" si="94"/>
        <v>632700</v>
      </c>
      <c r="DZ48" s="17"/>
      <c r="EA48" s="38"/>
      <c r="EB48" s="39" t="s">
        <v>45</v>
      </c>
      <c r="EC48" s="40">
        <f aca="true" t="shared" si="95" ref="EC48:EL48">SUM(EC47,EC16)</f>
        <v>0</v>
      </c>
      <c r="ED48" s="40">
        <f t="shared" si="95"/>
        <v>0</v>
      </c>
      <c r="EE48" s="40">
        <f t="shared" si="95"/>
        <v>0</v>
      </c>
      <c r="EF48" s="40">
        <f t="shared" si="95"/>
        <v>0</v>
      </c>
      <c r="EG48" s="40">
        <f t="shared" si="95"/>
        <v>0</v>
      </c>
      <c r="EH48" s="40">
        <f t="shared" si="95"/>
        <v>0</v>
      </c>
      <c r="EI48" s="40">
        <f t="shared" si="95"/>
        <v>0</v>
      </c>
      <c r="EJ48" s="40">
        <f t="shared" si="95"/>
        <v>0</v>
      </c>
      <c r="EK48" s="40">
        <f t="shared" si="95"/>
        <v>0</v>
      </c>
      <c r="EL48" s="40">
        <f t="shared" si="95"/>
        <v>0</v>
      </c>
      <c r="EM48" s="17"/>
      <c r="EN48" s="38"/>
      <c r="EO48" s="39" t="s">
        <v>45</v>
      </c>
      <c r="EP48" s="40">
        <f aca="true" t="shared" si="96" ref="EP48:EY48">SUM(EP47,EP16)</f>
        <v>0</v>
      </c>
      <c r="EQ48" s="40">
        <f t="shared" si="96"/>
        <v>0</v>
      </c>
      <c r="ER48" s="40">
        <f t="shared" si="96"/>
        <v>0</v>
      </c>
      <c r="ES48" s="40">
        <f t="shared" si="96"/>
        <v>0</v>
      </c>
      <c r="ET48" s="40">
        <f t="shared" si="96"/>
        <v>0</v>
      </c>
      <c r="EU48" s="40">
        <f t="shared" si="96"/>
        <v>0</v>
      </c>
      <c r="EV48" s="40">
        <f t="shared" si="96"/>
        <v>0</v>
      </c>
      <c r="EW48" s="40">
        <f t="shared" si="96"/>
        <v>0</v>
      </c>
      <c r="EX48" s="40">
        <f t="shared" si="96"/>
        <v>0</v>
      </c>
      <c r="EY48" s="40">
        <f t="shared" si="96"/>
        <v>0</v>
      </c>
      <c r="EZ48" s="7"/>
      <c r="FA48" s="38"/>
      <c r="FB48" s="39" t="s">
        <v>45</v>
      </c>
      <c r="FC48" s="40">
        <f aca="true" t="shared" si="97" ref="FC48:FL48">SUM(FC47,FC16)</f>
        <v>3747518</v>
      </c>
      <c r="FD48" s="40">
        <f t="shared" si="97"/>
        <v>864877</v>
      </c>
      <c r="FE48" s="40">
        <f t="shared" si="97"/>
        <v>703226</v>
      </c>
      <c r="FF48" s="40">
        <f t="shared" si="97"/>
        <v>114155</v>
      </c>
      <c r="FG48" s="40">
        <f t="shared" si="97"/>
        <v>111924</v>
      </c>
      <c r="FH48" s="40">
        <f t="shared" si="97"/>
        <v>76121</v>
      </c>
      <c r="FI48" s="40">
        <f t="shared" si="97"/>
        <v>73895</v>
      </c>
      <c r="FJ48" s="40">
        <f t="shared" si="97"/>
        <v>2019</v>
      </c>
      <c r="FK48" s="40">
        <f t="shared" si="97"/>
        <v>698</v>
      </c>
      <c r="FL48" s="40">
        <f t="shared" si="97"/>
        <v>472</v>
      </c>
      <c r="FM48" s="7"/>
      <c r="FN48" s="38"/>
      <c r="FO48" s="39" t="s">
        <v>45</v>
      </c>
      <c r="FP48" s="40">
        <f aca="true" t="shared" si="98" ref="FP48:FY48">SUM(FP47,FP16)</f>
        <v>556922593</v>
      </c>
      <c r="FQ48" s="40">
        <f t="shared" si="98"/>
        <v>76991046</v>
      </c>
      <c r="FR48" s="40">
        <f t="shared" si="98"/>
        <v>57221125</v>
      </c>
      <c r="FS48" s="40">
        <f t="shared" si="98"/>
        <v>657850</v>
      </c>
      <c r="FT48" s="40">
        <f t="shared" si="98"/>
        <v>509090</v>
      </c>
      <c r="FU48" s="40">
        <f t="shared" si="98"/>
        <v>657826</v>
      </c>
      <c r="FV48" s="40">
        <f t="shared" si="98"/>
        <v>509071</v>
      </c>
      <c r="FW48" s="40">
        <f t="shared" si="98"/>
        <v>5789</v>
      </c>
      <c r="FX48" s="40">
        <f t="shared" si="98"/>
        <v>19574</v>
      </c>
      <c r="FY48" s="40">
        <f t="shared" si="98"/>
        <v>11448</v>
      </c>
      <c r="FZ48" s="7"/>
      <c r="GA48" s="38"/>
      <c r="GB48" s="39" t="s">
        <v>45</v>
      </c>
      <c r="GC48" s="40">
        <f aca="true" t="shared" si="99" ref="GC48:GL48">SUM(GC47,GC16)</f>
        <v>12029</v>
      </c>
      <c r="GD48" s="40">
        <f t="shared" si="99"/>
        <v>55013</v>
      </c>
      <c r="GE48" s="40">
        <f t="shared" si="99"/>
        <v>39245</v>
      </c>
      <c r="GF48" s="40">
        <f t="shared" si="99"/>
        <v>163650</v>
      </c>
      <c r="GG48" s="40">
        <f t="shared" si="99"/>
        <v>162170</v>
      </c>
      <c r="GH48" s="40">
        <f t="shared" si="99"/>
        <v>100965</v>
      </c>
      <c r="GI48" s="40">
        <f t="shared" si="99"/>
        <v>100052</v>
      </c>
      <c r="GJ48" s="40">
        <f t="shared" si="99"/>
        <v>36</v>
      </c>
      <c r="GK48" s="40">
        <f t="shared" si="99"/>
        <v>101</v>
      </c>
      <c r="GL48" s="40">
        <f t="shared" si="99"/>
        <v>59</v>
      </c>
      <c r="GM48" s="7"/>
      <c r="GN48" s="38"/>
      <c r="GO48" s="39" t="s">
        <v>45</v>
      </c>
      <c r="GP48" s="40">
        <f aca="true" t="shared" si="100" ref="GP48:GY48">SUM(GP47,GP16)</f>
        <v>32794023</v>
      </c>
      <c r="GQ48" s="40">
        <f t="shared" si="100"/>
        <v>20100301</v>
      </c>
      <c r="GR48" s="40">
        <f t="shared" si="100"/>
        <v>17980838</v>
      </c>
      <c r="GS48" s="40">
        <f t="shared" si="100"/>
        <v>273502</v>
      </c>
      <c r="GT48" s="40">
        <f t="shared" si="100"/>
        <v>245774</v>
      </c>
      <c r="GU48" s="40">
        <f t="shared" si="100"/>
        <v>273426</v>
      </c>
      <c r="GV48" s="40">
        <f t="shared" si="100"/>
        <v>245698</v>
      </c>
      <c r="GW48" s="40">
        <f t="shared" si="100"/>
        <v>1229</v>
      </c>
      <c r="GX48" s="40">
        <f t="shared" si="100"/>
        <v>5415</v>
      </c>
      <c r="GY48" s="40">
        <f t="shared" si="100"/>
        <v>4223</v>
      </c>
      <c r="GZ48" s="7"/>
      <c r="HA48" s="38"/>
      <c r="HB48" s="39" t="s">
        <v>45</v>
      </c>
      <c r="HC48" s="40">
        <f aca="true" t="shared" si="101" ref="HC48:HL48">SUM(HC47,HC16)</f>
        <v>169431066</v>
      </c>
      <c r="HD48" s="40">
        <f t="shared" si="101"/>
        <v>200430276</v>
      </c>
      <c r="HE48" s="40">
        <f t="shared" si="101"/>
        <v>144659411</v>
      </c>
      <c r="HF48" s="40">
        <f t="shared" si="101"/>
        <v>8118812</v>
      </c>
      <c r="HG48" s="40">
        <f t="shared" si="101"/>
        <v>7392474</v>
      </c>
      <c r="HH48" s="40">
        <f t="shared" si="101"/>
        <v>6021967</v>
      </c>
      <c r="HI48" s="40">
        <f t="shared" si="101"/>
        <v>5319270</v>
      </c>
      <c r="HJ48" s="40">
        <f t="shared" si="101"/>
        <v>34848</v>
      </c>
      <c r="HK48" s="40">
        <f t="shared" si="101"/>
        <v>181026</v>
      </c>
      <c r="HL48" s="40">
        <f t="shared" si="101"/>
        <v>110458</v>
      </c>
      <c r="HM48" s="7"/>
      <c r="HN48" s="38"/>
      <c r="HO48" s="39" t="s">
        <v>45</v>
      </c>
      <c r="HP48" s="40">
        <f aca="true" t="shared" si="102" ref="HP48:HY48">SUM(HP47,HP16)</f>
        <v>5689006</v>
      </c>
      <c r="HQ48" s="40">
        <f t="shared" si="102"/>
        <v>15940700</v>
      </c>
      <c r="HR48" s="40">
        <f t="shared" si="102"/>
        <v>15932699</v>
      </c>
      <c r="HS48" s="40">
        <f t="shared" si="102"/>
        <v>27523793</v>
      </c>
      <c r="HT48" s="40">
        <f t="shared" si="102"/>
        <v>27511784</v>
      </c>
      <c r="HU48" s="40">
        <f t="shared" si="102"/>
        <v>22742371</v>
      </c>
      <c r="HV48" s="40">
        <f t="shared" si="102"/>
        <v>22732407</v>
      </c>
      <c r="HW48" s="40">
        <f t="shared" si="102"/>
        <v>389</v>
      </c>
      <c r="HX48" s="40">
        <f t="shared" si="102"/>
        <v>6849</v>
      </c>
      <c r="HY48" s="40">
        <f t="shared" si="102"/>
        <v>6760</v>
      </c>
      <c r="HZ48" s="7"/>
      <c r="IA48" s="38"/>
      <c r="IB48" s="39" t="s">
        <v>45</v>
      </c>
      <c r="IC48" s="40">
        <f aca="true" t="shared" si="103" ref="IC48:IL48">SUM(IC47,IC16)</f>
        <v>4553</v>
      </c>
      <c r="ID48" s="40">
        <f t="shared" si="103"/>
        <v>0</v>
      </c>
      <c r="IE48" s="40">
        <f t="shared" si="103"/>
        <v>0</v>
      </c>
      <c r="IF48" s="40">
        <f t="shared" si="103"/>
        <v>0</v>
      </c>
      <c r="IG48" s="40">
        <f t="shared" si="103"/>
        <v>0</v>
      </c>
      <c r="IH48" s="40">
        <f t="shared" si="103"/>
        <v>0</v>
      </c>
      <c r="II48" s="40">
        <f t="shared" si="103"/>
        <v>0</v>
      </c>
      <c r="IJ48" s="40">
        <f t="shared" si="103"/>
        <v>7</v>
      </c>
      <c r="IK48" s="40">
        <f t="shared" si="103"/>
        <v>0</v>
      </c>
      <c r="IL48" s="40">
        <f t="shared" si="103"/>
        <v>0</v>
      </c>
      <c r="IM48" s="7"/>
      <c r="IN48" s="66">
        <f t="shared" si="20"/>
        <v>805840460</v>
      </c>
      <c r="IO48" s="66">
        <f t="shared" si="40"/>
        <v>914506523</v>
      </c>
      <c r="IP48" s="66">
        <f t="shared" si="41"/>
        <v>746610909</v>
      </c>
      <c r="IQ48" s="66">
        <f t="shared" si="42"/>
        <v>4856036939</v>
      </c>
      <c r="IR48" s="66">
        <f t="shared" si="43"/>
        <v>4841326486</v>
      </c>
      <c r="IS48" s="66">
        <f t="shared" si="44"/>
        <v>1584714899</v>
      </c>
      <c r="IT48" s="66">
        <f t="shared" si="45"/>
        <v>1578580605</v>
      </c>
      <c r="IU48" s="66">
        <f t="shared" si="46"/>
        <v>101648</v>
      </c>
      <c r="IV48" s="66">
        <f t="shared" si="47"/>
        <v>1263412</v>
      </c>
    </row>
    <row r="50" ht="14.25">
      <c r="EI50" s="9"/>
    </row>
  </sheetData>
  <sheetProtection insertColumns="0" insertRows="0"/>
  <mergeCells count="114">
    <mergeCell ref="A3:A4"/>
    <mergeCell ref="AC3:AE3"/>
    <mergeCell ref="C3:E3"/>
    <mergeCell ref="AA3:AA4"/>
    <mergeCell ref="AB3:AB4"/>
    <mergeCell ref="BU3:BV3"/>
    <mergeCell ref="AW3:AY3"/>
    <mergeCell ref="H3:I3"/>
    <mergeCell ref="O3:O4"/>
    <mergeCell ref="P3:R3"/>
    <mergeCell ref="CU3:CV3"/>
    <mergeCell ref="B3:B4"/>
    <mergeCell ref="CB3:CB4"/>
    <mergeCell ref="J3:L3"/>
    <mergeCell ref="N3:N4"/>
    <mergeCell ref="F3:G3"/>
    <mergeCell ref="CO3:CO4"/>
    <mergeCell ref="BO3:BO4"/>
    <mergeCell ref="BF3:BG3"/>
    <mergeCell ref="BH3:BI3"/>
    <mergeCell ref="DJ3:DL3"/>
    <mergeCell ref="DW3:DY3"/>
    <mergeCell ref="DC3:DE3"/>
    <mergeCell ref="DO3:DO4"/>
    <mergeCell ref="EA3:EA4"/>
    <mergeCell ref="EB3:EB4"/>
    <mergeCell ref="DP3:DR3"/>
    <mergeCell ref="EW3:EY3"/>
    <mergeCell ref="FA3:FA4"/>
    <mergeCell ref="FB3:FB4"/>
    <mergeCell ref="FC3:FE3"/>
    <mergeCell ref="DB3:DB4"/>
    <mergeCell ref="CP3:CR3"/>
    <mergeCell ref="CS3:CT3"/>
    <mergeCell ref="EC3:EE3"/>
    <mergeCell ref="CW3:CY3"/>
    <mergeCell ref="DN3:DN4"/>
    <mergeCell ref="FO3:FO4"/>
    <mergeCell ref="FF3:FG3"/>
    <mergeCell ref="FP3:FR3"/>
    <mergeCell ref="EH3:EI3"/>
    <mergeCell ref="ES3:ET3"/>
    <mergeCell ref="EU3:EV3"/>
    <mergeCell ref="EP3:ER3"/>
    <mergeCell ref="EN3:EN4"/>
    <mergeCell ref="EO3:EO4"/>
    <mergeCell ref="EJ3:EL3"/>
    <mergeCell ref="HH3:HI3"/>
    <mergeCell ref="BS3:BT3"/>
    <mergeCell ref="CH3:CI3"/>
    <mergeCell ref="BP3:BR3"/>
    <mergeCell ref="CN3:CN4"/>
    <mergeCell ref="FU3:FV3"/>
    <mergeCell ref="GC3:GE3"/>
    <mergeCell ref="FH3:FI3"/>
    <mergeCell ref="FJ3:FL3"/>
    <mergeCell ref="FN3:FN4"/>
    <mergeCell ref="HU3:HV3"/>
    <mergeCell ref="FS3:FT3"/>
    <mergeCell ref="HS3:HT3"/>
    <mergeCell ref="GS3:GT3"/>
    <mergeCell ref="GU3:GV3"/>
    <mergeCell ref="FW3:FY3"/>
    <mergeCell ref="GA3:GA4"/>
    <mergeCell ref="GB3:GB4"/>
    <mergeCell ref="GW3:GY3"/>
    <mergeCell ref="HF3:HG3"/>
    <mergeCell ref="IJ3:IL3"/>
    <mergeCell ref="HW3:HY3"/>
    <mergeCell ref="IA3:IA4"/>
    <mergeCell ref="IB3:IB4"/>
    <mergeCell ref="IF3:IG3"/>
    <mergeCell ref="IH3:II3"/>
    <mergeCell ref="IC3:IE3"/>
    <mergeCell ref="GH3:GI3"/>
    <mergeCell ref="GO3:GO4"/>
    <mergeCell ref="GP3:GR3"/>
    <mergeCell ref="BA3:BA4"/>
    <mergeCell ref="BB3:BB4"/>
    <mergeCell ref="BC3:BE3"/>
    <mergeCell ref="BJ3:BL3"/>
    <mergeCell ref="BN3:BN4"/>
    <mergeCell ref="GJ3:GL3"/>
    <mergeCell ref="GN3:GN4"/>
    <mergeCell ref="S3:T3"/>
    <mergeCell ref="U3:V3"/>
    <mergeCell ref="AF3:AG3"/>
    <mergeCell ref="AH3:AI3"/>
    <mergeCell ref="AS3:AT3"/>
    <mergeCell ref="AU3:AV3"/>
    <mergeCell ref="AN3:AN4"/>
    <mergeCell ref="AO3:AO4"/>
    <mergeCell ref="W3:Y3"/>
    <mergeCell ref="AJ3:AL3"/>
    <mergeCell ref="AP3:AR3"/>
    <mergeCell ref="DF3:DG3"/>
    <mergeCell ref="DH3:DI3"/>
    <mergeCell ref="DS3:DT3"/>
    <mergeCell ref="CC3:CE3"/>
    <mergeCell ref="CJ3:CL3"/>
    <mergeCell ref="CF3:CG3"/>
    <mergeCell ref="DA3:DA4"/>
    <mergeCell ref="BW3:BY3"/>
    <mergeCell ref="CA3:CA4"/>
    <mergeCell ref="HJ3:HL3"/>
    <mergeCell ref="HN3:HN4"/>
    <mergeCell ref="HO3:HO4"/>
    <mergeCell ref="HP3:HR3"/>
    <mergeCell ref="DU3:DV3"/>
    <mergeCell ref="EF3:EG3"/>
    <mergeCell ref="HA3:HA4"/>
    <mergeCell ref="HB3:HB4"/>
    <mergeCell ref="HC3:HE3"/>
    <mergeCell ref="GF3:GG3"/>
  </mergeCells>
  <printOptions horizontalCentered="1"/>
  <pageMargins left="0.4330708661417323" right="0.31496062992125984" top="0.8267716535433072" bottom="0.7480314960629921" header="0.5118110236220472" footer="0.5118110236220472"/>
  <pageSetup fitToWidth="0" fitToHeight="1" horizontalDpi="600" verticalDpi="600" orientation="landscape" paperSize="9" scale="68" r:id="rId1"/>
  <headerFooter alignWithMargins="0">
    <oddFooter>&amp;R
R2概要調書（土地概況）</oddFooter>
  </headerFooter>
  <colBreaks count="18" manualBreakCount="18">
    <brk id="13" max="65535" man="1"/>
    <brk id="26" max="65535" man="1"/>
    <brk id="39" max="47" man="1"/>
    <brk id="52" max="47" man="1"/>
    <brk id="65" max="47" man="1"/>
    <brk id="78" max="47" man="1"/>
    <brk id="91" max="65535" man="1"/>
    <brk id="104" max="65535" man="1"/>
    <brk id="117" max="65535" man="1"/>
    <brk id="130" max="65535" man="1"/>
    <brk id="143" max="65535" man="1"/>
    <brk id="156" max="65535" man="1"/>
    <brk id="169" max="65535" man="1"/>
    <brk id="182" max="65535" man="1"/>
    <brk id="195" max="65535" man="1"/>
    <brk id="208" max="65535" man="1"/>
    <brk id="221" max="65535" man="1"/>
    <brk id="2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BW52"/>
  <sheetViews>
    <sheetView showGridLines="0" view="pageBreakPreview" zoomScale="75" zoomScaleNormal="75" zoomScaleSheetLayoutView="75" workbookViewId="0" topLeftCell="A1">
      <selection activeCell="E6" sqref="E6"/>
    </sheetView>
  </sheetViews>
  <sheetFormatPr defaultColWidth="15.59765625" defaultRowHeight="15"/>
  <cols>
    <col min="1" max="1" width="3" style="6" customWidth="1"/>
    <col min="2" max="2" width="3.5" style="6" customWidth="1"/>
    <col min="3" max="3" width="14.59765625" style="6" customWidth="1"/>
    <col min="4" max="10" width="15.59765625" style="8" customWidth="1"/>
    <col min="11" max="13" width="15.59765625" style="6" customWidth="1"/>
    <col min="14" max="14" width="3" style="6" customWidth="1"/>
    <col min="15" max="15" width="3.5" style="6" customWidth="1"/>
    <col min="16" max="16" width="14.59765625" style="6" customWidth="1"/>
    <col min="17" max="23" width="15.59765625" style="8" customWidth="1"/>
    <col min="24" max="26" width="15.59765625" style="6" customWidth="1"/>
    <col min="27" max="27" width="3" style="6" customWidth="1"/>
    <col min="28" max="28" width="3.5" style="6" customWidth="1"/>
    <col min="29" max="29" width="14.59765625" style="6" customWidth="1"/>
    <col min="30" max="36" width="15.59765625" style="8" customWidth="1"/>
    <col min="37" max="39" width="15.59765625" style="6" customWidth="1"/>
    <col min="40" max="40" width="3" style="6" customWidth="1"/>
    <col min="41" max="41" width="3.5" style="6" customWidth="1"/>
    <col min="42" max="42" width="14.59765625" style="6" customWidth="1"/>
    <col min="43" max="49" width="15.59765625" style="8" customWidth="1"/>
    <col min="50" max="52" width="15.59765625" style="6" customWidth="1"/>
    <col min="53" max="53" width="2.5" style="6" customWidth="1"/>
    <col min="54" max="54" width="3.5" style="6" customWidth="1"/>
    <col min="55" max="55" width="14.59765625" style="6" customWidth="1"/>
    <col min="56" max="62" width="15.59765625" style="8" customWidth="1"/>
    <col min="63" max="16384" width="15.59765625" style="6" customWidth="1"/>
  </cols>
  <sheetData>
    <row r="1" spans="2:54" ht="18.75">
      <c r="B1" s="43" t="s">
        <v>99</v>
      </c>
      <c r="O1" s="43" t="s">
        <v>99</v>
      </c>
      <c r="AB1" s="43" t="s">
        <v>99</v>
      </c>
      <c r="AO1" s="43" t="s">
        <v>99</v>
      </c>
      <c r="BB1" s="43" t="s">
        <v>99</v>
      </c>
    </row>
    <row r="2" spans="2:62" s="28" customFormat="1" ht="17.25">
      <c r="B2" s="29" t="s">
        <v>136</v>
      </c>
      <c r="D2" s="29"/>
      <c r="E2" s="29"/>
      <c r="F2" s="29"/>
      <c r="G2" s="29"/>
      <c r="H2" s="29"/>
      <c r="I2" s="29"/>
      <c r="J2" s="29"/>
      <c r="O2" s="29" t="s">
        <v>137</v>
      </c>
      <c r="Q2" s="29"/>
      <c r="R2" s="29"/>
      <c r="S2" s="29"/>
      <c r="T2" s="29"/>
      <c r="U2" s="29"/>
      <c r="V2" s="29"/>
      <c r="W2" s="29"/>
      <c r="AB2" s="29" t="s">
        <v>138</v>
      </c>
      <c r="AD2" s="29"/>
      <c r="AE2" s="29"/>
      <c r="AF2" s="29"/>
      <c r="AG2" s="29"/>
      <c r="AH2" s="29"/>
      <c r="AI2" s="29"/>
      <c r="AJ2" s="29"/>
      <c r="AO2" s="29" t="s">
        <v>139</v>
      </c>
      <c r="AQ2" s="29"/>
      <c r="AR2" s="29"/>
      <c r="AS2" s="29"/>
      <c r="AT2" s="29"/>
      <c r="AU2" s="29"/>
      <c r="AV2" s="29"/>
      <c r="AW2" s="29"/>
      <c r="BB2" s="29" t="s">
        <v>140</v>
      </c>
      <c r="BD2" s="29"/>
      <c r="BE2" s="29"/>
      <c r="BF2" s="29"/>
      <c r="BG2" s="29"/>
      <c r="BH2" s="29"/>
      <c r="BI2" s="29"/>
      <c r="BJ2" s="29"/>
    </row>
    <row r="3" spans="2:65" s="7" customFormat="1" ht="17.25" customHeight="1">
      <c r="B3" s="106" t="s">
        <v>37</v>
      </c>
      <c r="C3" s="104" t="s">
        <v>38</v>
      </c>
      <c r="D3" s="103" t="s">
        <v>40</v>
      </c>
      <c r="E3" s="103"/>
      <c r="F3" s="103"/>
      <c r="G3" s="107" t="s">
        <v>41</v>
      </c>
      <c r="H3" s="109"/>
      <c r="I3" s="107" t="s">
        <v>101</v>
      </c>
      <c r="J3" s="108"/>
      <c r="K3" s="103" t="s">
        <v>46</v>
      </c>
      <c r="L3" s="103"/>
      <c r="M3" s="103"/>
      <c r="O3" s="106" t="s">
        <v>37</v>
      </c>
      <c r="P3" s="104" t="s">
        <v>38</v>
      </c>
      <c r="Q3" s="103" t="s">
        <v>40</v>
      </c>
      <c r="R3" s="103"/>
      <c r="S3" s="103"/>
      <c r="T3" s="107" t="s">
        <v>41</v>
      </c>
      <c r="U3" s="109"/>
      <c r="V3" s="107" t="s">
        <v>101</v>
      </c>
      <c r="W3" s="108"/>
      <c r="X3" s="103" t="s">
        <v>46</v>
      </c>
      <c r="Y3" s="103"/>
      <c r="Z3" s="103"/>
      <c r="AB3" s="106" t="s">
        <v>37</v>
      </c>
      <c r="AC3" s="104" t="s">
        <v>38</v>
      </c>
      <c r="AD3" s="103" t="s">
        <v>40</v>
      </c>
      <c r="AE3" s="103"/>
      <c r="AF3" s="103"/>
      <c r="AG3" s="107" t="s">
        <v>41</v>
      </c>
      <c r="AH3" s="109"/>
      <c r="AI3" s="107" t="s">
        <v>101</v>
      </c>
      <c r="AJ3" s="108"/>
      <c r="AK3" s="103" t="s">
        <v>46</v>
      </c>
      <c r="AL3" s="103"/>
      <c r="AM3" s="103"/>
      <c r="AO3" s="106" t="s">
        <v>37</v>
      </c>
      <c r="AP3" s="104" t="s">
        <v>38</v>
      </c>
      <c r="AQ3" s="103" t="s">
        <v>40</v>
      </c>
      <c r="AR3" s="103"/>
      <c r="AS3" s="103"/>
      <c r="AT3" s="107" t="s">
        <v>41</v>
      </c>
      <c r="AU3" s="109"/>
      <c r="AV3" s="107" t="s">
        <v>101</v>
      </c>
      <c r="AW3" s="108"/>
      <c r="AX3" s="103" t="s">
        <v>46</v>
      </c>
      <c r="AY3" s="103"/>
      <c r="AZ3" s="103"/>
      <c r="BB3" s="106" t="s">
        <v>37</v>
      </c>
      <c r="BC3" s="104" t="s">
        <v>38</v>
      </c>
      <c r="BD3" s="103" t="s">
        <v>40</v>
      </c>
      <c r="BE3" s="103"/>
      <c r="BF3" s="103"/>
      <c r="BG3" s="107" t="s">
        <v>41</v>
      </c>
      <c r="BH3" s="109"/>
      <c r="BI3" s="107" t="s">
        <v>101</v>
      </c>
      <c r="BJ3" s="108"/>
      <c r="BK3" s="103" t="s">
        <v>46</v>
      </c>
      <c r="BL3" s="103"/>
      <c r="BM3" s="103"/>
    </row>
    <row r="4" spans="2:75" s="7" customFormat="1" ht="54" customHeight="1">
      <c r="B4" s="106"/>
      <c r="C4" s="105"/>
      <c r="D4" s="44" t="s">
        <v>1</v>
      </c>
      <c r="E4" s="44" t="s">
        <v>2</v>
      </c>
      <c r="F4" s="44" t="s">
        <v>42</v>
      </c>
      <c r="G4" s="44" t="s">
        <v>33</v>
      </c>
      <c r="H4" s="44" t="s">
        <v>43</v>
      </c>
      <c r="I4" s="44" t="s">
        <v>102</v>
      </c>
      <c r="J4" s="44" t="s">
        <v>103</v>
      </c>
      <c r="K4" s="45" t="s">
        <v>53</v>
      </c>
      <c r="L4" s="45" t="s">
        <v>47</v>
      </c>
      <c r="M4" s="45" t="s">
        <v>42</v>
      </c>
      <c r="O4" s="106"/>
      <c r="P4" s="105"/>
      <c r="Q4" s="44" t="s">
        <v>1</v>
      </c>
      <c r="R4" s="44" t="s">
        <v>2</v>
      </c>
      <c r="S4" s="44" t="s">
        <v>42</v>
      </c>
      <c r="T4" s="44" t="s">
        <v>33</v>
      </c>
      <c r="U4" s="44" t="s">
        <v>43</v>
      </c>
      <c r="V4" s="44" t="s">
        <v>102</v>
      </c>
      <c r="W4" s="44" t="s">
        <v>103</v>
      </c>
      <c r="X4" s="45" t="s">
        <v>53</v>
      </c>
      <c r="Y4" s="45" t="s">
        <v>47</v>
      </c>
      <c r="Z4" s="45" t="s">
        <v>42</v>
      </c>
      <c r="AB4" s="106"/>
      <c r="AC4" s="105"/>
      <c r="AD4" s="44" t="s">
        <v>1</v>
      </c>
      <c r="AE4" s="44" t="s">
        <v>2</v>
      </c>
      <c r="AF4" s="44" t="s">
        <v>42</v>
      </c>
      <c r="AG4" s="44" t="s">
        <v>33</v>
      </c>
      <c r="AH4" s="44" t="s">
        <v>43</v>
      </c>
      <c r="AI4" s="44" t="s">
        <v>102</v>
      </c>
      <c r="AJ4" s="44" t="s">
        <v>103</v>
      </c>
      <c r="AK4" s="45" t="s">
        <v>53</v>
      </c>
      <c r="AL4" s="45" t="s">
        <v>47</v>
      </c>
      <c r="AM4" s="45" t="s">
        <v>42</v>
      </c>
      <c r="AO4" s="106"/>
      <c r="AP4" s="105"/>
      <c r="AQ4" s="44" t="s">
        <v>1</v>
      </c>
      <c r="AR4" s="44" t="s">
        <v>2</v>
      </c>
      <c r="AS4" s="44" t="s">
        <v>42</v>
      </c>
      <c r="AT4" s="44" t="s">
        <v>33</v>
      </c>
      <c r="AU4" s="44" t="s">
        <v>43</v>
      </c>
      <c r="AV4" s="44" t="s">
        <v>102</v>
      </c>
      <c r="AW4" s="44" t="s">
        <v>103</v>
      </c>
      <c r="AX4" s="45" t="s">
        <v>48</v>
      </c>
      <c r="AY4" s="45" t="s">
        <v>47</v>
      </c>
      <c r="AZ4" s="45" t="s">
        <v>42</v>
      </c>
      <c r="BB4" s="106"/>
      <c r="BC4" s="105"/>
      <c r="BD4" s="44" t="s">
        <v>1</v>
      </c>
      <c r="BE4" s="44" t="s">
        <v>2</v>
      </c>
      <c r="BF4" s="44" t="s">
        <v>42</v>
      </c>
      <c r="BG4" s="44" t="s">
        <v>33</v>
      </c>
      <c r="BH4" s="44" t="s">
        <v>43</v>
      </c>
      <c r="BI4" s="44" t="s">
        <v>102</v>
      </c>
      <c r="BJ4" s="44" t="s">
        <v>103</v>
      </c>
      <c r="BK4" s="45" t="s">
        <v>48</v>
      </c>
      <c r="BL4" s="45" t="s">
        <v>47</v>
      </c>
      <c r="BM4" s="45" t="s">
        <v>42</v>
      </c>
      <c r="BN4" s="7" t="s">
        <v>1</v>
      </c>
      <c r="BO4" s="7" t="s">
        <v>2</v>
      </c>
      <c r="BP4" s="7" t="s">
        <v>42</v>
      </c>
      <c r="BQ4" s="7" t="s">
        <v>141</v>
      </c>
      <c r="BR4" s="7" t="s">
        <v>43</v>
      </c>
      <c r="BS4" s="7" t="s">
        <v>142</v>
      </c>
      <c r="BT4" s="7" t="s">
        <v>103</v>
      </c>
      <c r="BU4" s="7" t="s">
        <v>48</v>
      </c>
      <c r="BV4" s="7" t="s">
        <v>47</v>
      </c>
      <c r="BW4" s="7" t="s">
        <v>42</v>
      </c>
    </row>
    <row r="5" spans="2:75" s="7" customFormat="1" ht="15" customHeight="1">
      <c r="B5" s="13">
        <v>1</v>
      </c>
      <c r="C5" s="14" t="s">
        <v>54</v>
      </c>
      <c r="D5" s="15">
        <v>0</v>
      </c>
      <c r="E5" s="15">
        <v>29516</v>
      </c>
      <c r="F5" s="15">
        <v>29516</v>
      </c>
      <c r="G5" s="15">
        <v>407207</v>
      </c>
      <c r="H5" s="15">
        <v>407207</v>
      </c>
      <c r="I5" s="15">
        <v>244324</v>
      </c>
      <c r="J5" s="15">
        <v>244324</v>
      </c>
      <c r="K5" s="15">
        <v>0</v>
      </c>
      <c r="L5" s="15">
        <v>21</v>
      </c>
      <c r="M5" s="15">
        <v>21</v>
      </c>
      <c r="O5" s="13">
        <v>1</v>
      </c>
      <c r="P5" s="14" t="s">
        <v>54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B5" s="13">
        <v>1</v>
      </c>
      <c r="AC5" s="14" t="s">
        <v>54</v>
      </c>
      <c r="AD5" s="15">
        <v>3114905</v>
      </c>
      <c r="AE5" s="15">
        <v>5329024</v>
      </c>
      <c r="AF5" s="15">
        <v>5318361</v>
      </c>
      <c r="AG5" s="15">
        <v>242409693</v>
      </c>
      <c r="AH5" s="15">
        <v>242383722</v>
      </c>
      <c r="AI5" s="15">
        <v>145861931</v>
      </c>
      <c r="AJ5" s="15">
        <v>145845987</v>
      </c>
      <c r="AK5" s="15">
        <v>2073</v>
      </c>
      <c r="AL5" s="15">
        <v>11926</v>
      </c>
      <c r="AM5" s="15">
        <v>11768</v>
      </c>
      <c r="AO5" s="13">
        <v>1</v>
      </c>
      <c r="AP5" s="14" t="str">
        <f aca="true" t="shared" si="0" ref="AP5:AP37">AC5</f>
        <v>那 覇 市</v>
      </c>
      <c r="AQ5" s="15">
        <v>12376405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49179</v>
      </c>
      <c r="AY5" s="15">
        <v>0</v>
      </c>
      <c r="AZ5" s="15">
        <v>0</v>
      </c>
      <c r="BB5" s="13">
        <v>1</v>
      </c>
      <c r="BC5" s="14" t="str">
        <f aca="true" t="shared" si="1" ref="BC5:BC37">AP5</f>
        <v>那 覇 市</v>
      </c>
      <c r="BD5" s="15">
        <v>18207457</v>
      </c>
      <c r="BE5" s="15">
        <v>21782543</v>
      </c>
      <c r="BF5" s="15">
        <v>21739712</v>
      </c>
      <c r="BG5" s="15">
        <v>1710416288</v>
      </c>
      <c r="BH5" s="15">
        <v>1709939538</v>
      </c>
      <c r="BI5" s="15">
        <v>629899380</v>
      </c>
      <c r="BJ5" s="15">
        <v>629793099</v>
      </c>
      <c r="BK5" s="15">
        <v>56608</v>
      </c>
      <c r="BL5" s="15">
        <v>93948</v>
      </c>
      <c r="BM5" s="15">
        <v>92822</v>
      </c>
      <c r="BN5" s="7" t="str">
        <f>IF('内訳（地積等１）○'!IN5+SUM(D5,Q5,AD5,AQ5)='内訳（地積等２）○'!BD5,"○","ERRRR")</f>
        <v>○</v>
      </c>
      <c r="BO5" s="7" t="str">
        <f>IF('内訳（地積等１）○'!IO5+SUM(E5,R5,AE5,AR5)='内訳（地積等２）○'!BE5,"○","ERRRR")</f>
        <v>○</v>
      </c>
      <c r="BP5" s="7" t="str">
        <f>IF('内訳（地積等１）○'!IP5+SUM(F5,S5,AF5,AS5)='内訳（地積等２）○'!BF5,"○","ERRRR")</f>
        <v>○</v>
      </c>
      <c r="BQ5" s="7" t="str">
        <f>IF('内訳（地積等１）○'!IQ5+SUM(G5,T5,AG5,AT5)='内訳（地積等２）○'!BG5,"○","ERRRR")</f>
        <v>○</v>
      </c>
      <c r="BR5" s="7" t="str">
        <f>IF('内訳（地積等１）○'!IR5+SUM(H5,U5,AH5,AU5)='内訳（地積等２）○'!BH5,"○","ERRRR")</f>
        <v>○</v>
      </c>
      <c r="BS5" s="7" t="str">
        <f>IF('内訳（地積等１）○'!IS5+SUM(I5,V5,AI5,AV5)='内訳（地積等２）○'!BI5,"○","ERRRR")</f>
        <v>○</v>
      </c>
      <c r="BT5" s="7" t="str">
        <f>IF('内訳（地積等１）○'!IT5+SUM(J5,W5,AJ5,AW5)='内訳（地積等２）○'!BJ5,"○","ERRRR")</f>
        <v>○</v>
      </c>
      <c r="BU5" s="7" t="str">
        <f>IF('内訳（地積等１）○'!IU5+SUM(K5,X5,AK5,AX5)='内訳（地積等２）○'!BK5,"○","ERRRR")</f>
        <v>○</v>
      </c>
      <c r="BV5" s="7" t="str">
        <f>IF('内訳（地積等１）○'!IV5+SUM(L5,Y5,AL5,AY5)='内訳（地積等２）○'!BL5,"○","ERRRR")</f>
        <v>○</v>
      </c>
      <c r="BW5" s="7" t="str">
        <f>IF(SUM('内訳（地積等１）○'!L5,'内訳（地積等１）○'!Y5,'内訳（地積等１）○'!AL5,'内訳（地積等１）○'!AY5,'内訳（地積等１）○'!BL5,'内訳（地積等１）○'!BY5,'内訳（地積等１）○'!DY5,'内訳（地積等１）○'!EL5,'内訳（地積等１）○'!EY5,'内訳（地積等１）○'!FL5,'内訳（地積等１）○'!FY5,'内訳（地積等１）○'!GL5,'内訳（地積等１）○'!GY5,'内訳（地積等１）○'!HL5,'内訳（地積等１）○'!HY5,'内訳（地積等１）○'!IL5)+(SUM(M5,Z5,AM5,AZ5))='内訳（地積等２）○'!BM5,"○","ERRRR")</f>
        <v>○</v>
      </c>
    </row>
    <row r="6" spans="2:75" s="7" customFormat="1" ht="15" customHeight="1">
      <c r="B6" s="18">
        <v>2</v>
      </c>
      <c r="C6" s="19" t="s">
        <v>55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O6" s="18">
        <v>2</v>
      </c>
      <c r="P6" s="19" t="s">
        <v>55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B6" s="18">
        <v>2</v>
      </c>
      <c r="AC6" s="19" t="s">
        <v>55</v>
      </c>
      <c r="AD6" s="20">
        <v>1613130</v>
      </c>
      <c r="AE6" s="20">
        <v>6071276</v>
      </c>
      <c r="AF6" s="20">
        <v>6069683</v>
      </c>
      <c r="AG6" s="20">
        <v>139327549</v>
      </c>
      <c r="AH6" s="20">
        <v>139301044</v>
      </c>
      <c r="AI6" s="20">
        <v>83686481</v>
      </c>
      <c r="AJ6" s="20">
        <v>83670458</v>
      </c>
      <c r="AK6" s="20">
        <v>2107</v>
      </c>
      <c r="AL6" s="20">
        <v>11480</v>
      </c>
      <c r="AM6" s="20">
        <v>11355</v>
      </c>
      <c r="AO6" s="18">
        <v>2</v>
      </c>
      <c r="AP6" s="19" t="str">
        <f t="shared" si="0"/>
        <v>宜野湾市</v>
      </c>
      <c r="AQ6" s="20">
        <v>2254785</v>
      </c>
      <c r="AR6" s="20">
        <v>0</v>
      </c>
      <c r="AS6" s="20">
        <v>0</v>
      </c>
      <c r="AT6" s="20">
        <v>0</v>
      </c>
      <c r="AU6" s="20">
        <v>0</v>
      </c>
      <c r="AV6" s="20">
        <v>0</v>
      </c>
      <c r="AW6" s="20">
        <v>0</v>
      </c>
      <c r="AX6" s="20">
        <v>17815</v>
      </c>
      <c r="AY6" s="20">
        <v>0</v>
      </c>
      <c r="AZ6" s="20">
        <v>0</v>
      </c>
      <c r="BB6" s="18">
        <v>2</v>
      </c>
      <c r="BC6" s="19" t="str">
        <f t="shared" si="1"/>
        <v>宜野湾市</v>
      </c>
      <c r="BD6" s="20">
        <v>4831602</v>
      </c>
      <c r="BE6" s="20">
        <v>13718264</v>
      </c>
      <c r="BF6" s="20">
        <v>13709211</v>
      </c>
      <c r="BG6" s="20">
        <v>487998881</v>
      </c>
      <c r="BH6" s="20">
        <v>487809862</v>
      </c>
      <c r="BI6" s="20">
        <v>182922129</v>
      </c>
      <c r="BJ6" s="20">
        <v>182868135</v>
      </c>
      <c r="BK6" s="20">
        <v>21388</v>
      </c>
      <c r="BL6" s="20">
        <v>48213</v>
      </c>
      <c r="BM6" s="20">
        <v>47661</v>
      </c>
      <c r="BN6" s="7" t="str">
        <f>IF('内訳（地積等１）○'!IN6+SUM(D6,Q6,AD6,AQ6)='内訳（地積等２）○'!BD6,"○","ERRRR")</f>
        <v>○</v>
      </c>
      <c r="BO6" s="7" t="str">
        <f>IF('内訳（地積等１）○'!IO6+SUM(E6,R6,AE6,AR6)='内訳（地積等２）○'!BE6,"○","ERRRR")</f>
        <v>○</v>
      </c>
      <c r="BP6" s="7" t="str">
        <f>IF('内訳（地積等１）○'!IP6+SUM(F6,S6,AF6,AS6)='内訳（地積等２）○'!BF6,"○","ERRRR")</f>
        <v>○</v>
      </c>
      <c r="BQ6" s="7" t="str">
        <f>IF('内訳（地積等１）○'!IQ6+SUM(G6,T6,AG6,AT6)='内訳（地積等２）○'!BG6,"○","ERRRR")</f>
        <v>○</v>
      </c>
      <c r="BR6" s="7" t="str">
        <f>IF('内訳（地積等１）○'!IR6+SUM(H6,U6,AH6,AU6)='内訳（地積等２）○'!BH6,"○","ERRRR")</f>
        <v>○</v>
      </c>
      <c r="BS6" s="7" t="str">
        <f>IF('内訳（地積等１）○'!IS6+SUM(I6,V6,AI6,AV6)='内訳（地積等２）○'!BI6,"○","ERRRR")</f>
        <v>○</v>
      </c>
      <c r="BT6" s="7" t="str">
        <f>IF('内訳（地積等１）○'!IT6+SUM(J6,W6,AJ6,AW6)='内訳（地積等２）○'!BJ6,"○","ERRRR")</f>
        <v>○</v>
      </c>
      <c r="BU6" s="7" t="str">
        <f>IF('内訳（地積等１）○'!IU6+SUM(K6,X6,AK6,AX6)='内訳（地積等２）○'!BK6,"○","ERRRR")</f>
        <v>○</v>
      </c>
      <c r="BV6" s="7" t="str">
        <f>IF('内訳（地積等１）○'!IV6+SUM(L6,Y6,AL6,AY6)='内訳（地積等２）○'!BL6,"○","ERRRR")</f>
        <v>○</v>
      </c>
      <c r="BW6" s="7" t="str">
        <f>IF(SUM('内訳（地積等１）○'!L6,'内訳（地積等１）○'!Y6,'内訳（地積等１）○'!AL6,'内訳（地積等１）○'!AY6,'内訳（地積等１）○'!BL6,'内訳（地積等１）○'!BY6,'内訳（地積等１）○'!DY6,'内訳（地積等１）○'!EL6,'内訳（地積等１）○'!EY6,'内訳（地積等１）○'!FL6,'内訳（地積等１）○'!FY6,'内訳（地積等１）○'!GL6,'内訳（地積等１）○'!GY6,'内訳（地積等１）○'!HL6,'内訳（地積等１）○'!HY6,'内訳（地積等１）○'!IL6)+(SUM(M6,Z6,AM6,AZ6))='内訳（地積等２）○'!BM6,"○","ERRRR")</f>
        <v>○</v>
      </c>
    </row>
    <row r="7" spans="2:75" s="7" customFormat="1" ht="15" customHeight="1">
      <c r="B7" s="18">
        <v>3</v>
      </c>
      <c r="C7" s="19" t="s">
        <v>56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O7" s="18">
        <v>3</v>
      </c>
      <c r="P7" s="19" t="s">
        <v>56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B7" s="18">
        <v>3</v>
      </c>
      <c r="AC7" s="19" t="s">
        <v>56</v>
      </c>
      <c r="AD7" s="20">
        <v>5534756</v>
      </c>
      <c r="AE7" s="20">
        <v>2608051</v>
      </c>
      <c r="AF7" s="20">
        <v>2589403</v>
      </c>
      <c r="AG7" s="20">
        <v>17426699</v>
      </c>
      <c r="AH7" s="20">
        <v>17414502</v>
      </c>
      <c r="AI7" s="20">
        <v>10451456</v>
      </c>
      <c r="AJ7" s="20">
        <v>10443778</v>
      </c>
      <c r="AK7" s="20">
        <v>4051</v>
      </c>
      <c r="AL7" s="20">
        <v>3135</v>
      </c>
      <c r="AM7" s="20">
        <v>3052</v>
      </c>
      <c r="AO7" s="18">
        <v>3</v>
      </c>
      <c r="AP7" s="19" t="str">
        <f t="shared" si="0"/>
        <v>石 垣 市</v>
      </c>
      <c r="AQ7" s="20">
        <v>16203771</v>
      </c>
      <c r="AR7" s="20">
        <v>0</v>
      </c>
      <c r="AS7" s="20">
        <v>0</v>
      </c>
      <c r="AT7" s="20">
        <v>0</v>
      </c>
      <c r="AU7" s="20">
        <v>0</v>
      </c>
      <c r="AV7" s="20">
        <v>0</v>
      </c>
      <c r="AW7" s="20">
        <v>0</v>
      </c>
      <c r="AX7" s="20">
        <v>37521</v>
      </c>
      <c r="AY7" s="20">
        <v>0</v>
      </c>
      <c r="AZ7" s="20">
        <v>0</v>
      </c>
      <c r="BB7" s="18">
        <v>3</v>
      </c>
      <c r="BC7" s="19" t="str">
        <f t="shared" si="1"/>
        <v>石 垣 市</v>
      </c>
      <c r="BD7" s="20">
        <v>122417957</v>
      </c>
      <c r="BE7" s="20">
        <v>101234694</v>
      </c>
      <c r="BF7" s="20">
        <v>92709397</v>
      </c>
      <c r="BG7" s="20">
        <v>159514616</v>
      </c>
      <c r="BH7" s="20">
        <v>159098242</v>
      </c>
      <c r="BI7" s="20">
        <v>63509272</v>
      </c>
      <c r="BJ7" s="20">
        <v>63238140</v>
      </c>
      <c r="BK7" s="20">
        <v>49866</v>
      </c>
      <c r="BL7" s="20">
        <v>63772</v>
      </c>
      <c r="BM7" s="20">
        <v>57441</v>
      </c>
      <c r="BN7" s="7" t="str">
        <f>IF('内訳（地積等１）○'!IN7+SUM(D7,Q7,AD7,AQ7)='内訳（地積等２）○'!BD7,"○","ERRRR")</f>
        <v>○</v>
      </c>
      <c r="BO7" s="7" t="str">
        <f>IF('内訳（地積等１）○'!IO7+SUM(E7,R7,AE7,AR7)='内訳（地積等２）○'!BE7,"○","ERRRR")</f>
        <v>○</v>
      </c>
      <c r="BP7" s="7" t="str">
        <f>IF('内訳（地積等１）○'!IP7+SUM(F7,S7,AF7,AS7)='内訳（地積等２）○'!BF7,"○","ERRRR")</f>
        <v>○</v>
      </c>
      <c r="BQ7" s="7" t="str">
        <f>IF('内訳（地積等１）○'!IQ7+SUM(G7,T7,AG7,AT7)='内訳（地積等２）○'!BG7,"○","ERRRR")</f>
        <v>○</v>
      </c>
      <c r="BR7" s="7" t="str">
        <f>IF('内訳（地積等１）○'!IR7+SUM(H7,U7,AH7,AU7)='内訳（地積等２）○'!BH7,"○","ERRRR")</f>
        <v>○</v>
      </c>
      <c r="BS7" s="7" t="str">
        <f>IF('内訳（地積等１）○'!IS7+SUM(I7,V7,AI7,AV7)='内訳（地積等２）○'!BI7,"○","ERRRR")</f>
        <v>○</v>
      </c>
      <c r="BT7" s="7" t="str">
        <f>IF('内訳（地積等１）○'!IT7+SUM(J7,W7,AJ7,AW7)='内訳（地積等２）○'!BJ7,"○","ERRRR")</f>
        <v>○</v>
      </c>
      <c r="BU7" s="7" t="str">
        <f>IF('内訳（地積等１）○'!IU7+SUM(K7,X7,AK7,AX7)='内訳（地積等２）○'!BK7,"○","ERRRR")</f>
        <v>○</v>
      </c>
      <c r="BV7" s="7" t="str">
        <f>IF('内訳（地積等１）○'!IV7+SUM(L7,Y7,AL7,AY7)='内訳（地積等２）○'!BL7,"○","ERRRR")</f>
        <v>○</v>
      </c>
      <c r="BW7" s="7" t="str">
        <f>IF(SUM('内訳（地積等１）○'!L7,'内訳（地積等１）○'!Y7,'内訳（地積等１）○'!AL7,'内訳（地積等１）○'!AY7,'内訳（地積等１）○'!BL7,'内訳（地積等１）○'!BY7,'内訳（地積等１）○'!DY7,'内訳（地積等１）○'!EL7,'内訳（地積等１）○'!EY7,'内訳（地積等１）○'!FL7,'内訳（地積等１）○'!FY7,'内訳（地積等１）○'!GL7,'内訳（地積等１）○'!GY7,'内訳（地積等１）○'!HL7,'内訳（地積等１）○'!HY7,'内訳（地積等１）○'!IL7)+(SUM(M7,Z7,AM7,AZ7))='内訳（地積等２）○'!BM7,"○","ERRRR")</f>
        <v>○</v>
      </c>
    </row>
    <row r="8" spans="2:75" s="7" customFormat="1" ht="15" customHeight="1">
      <c r="B8" s="18">
        <v>4</v>
      </c>
      <c r="C8" s="19" t="s">
        <v>57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O8" s="18">
        <v>4</v>
      </c>
      <c r="P8" s="19" t="s">
        <v>57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B8" s="18">
        <v>4</v>
      </c>
      <c r="AC8" s="19" t="s">
        <v>57</v>
      </c>
      <c r="AD8" s="20">
        <v>940577</v>
      </c>
      <c r="AE8" s="20">
        <v>3533774</v>
      </c>
      <c r="AF8" s="20">
        <v>3531575</v>
      </c>
      <c r="AG8" s="20">
        <v>110326184</v>
      </c>
      <c r="AH8" s="20">
        <v>110301172</v>
      </c>
      <c r="AI8" s="20">
        <v>66519895</v>
      </c>
      <c r="AJ8" s="20">
        <v>66504621</v>
      </c>
      <c r="AK8" s="20">
        <v>1700</v>
      </c>
      <c r="AL8" s="20">
        <v>9183</v>
      </c>
      <c r="AM8" s="20">
        <v>9056</v>
      </c>
      <c r="AO8" s="18">
        <v>4</v>
      </c>
      <c r="AP8" s="19" t="str">
        <f t="shared" si="0"/>
        <v>浦 添 市</v>
      </c>
      <c r="AQ8" s="20">
        <v>4287475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23896</v>
      </c>
      <c r="AY8" s="20">
        <v>0</v>
      </c>
      <c r="AZ8" s="20">
        <v>0</v>
      </c>
      <c r="BB8" s="18">
        <v>4</v>
      </c>
      <c r="BC8" s="19" t="str">
        <f t="shared" si="1"/>
        <v>浦 添 市</v>
      </c>
      <c r="BD8" s="20">
        <v>6138994</v>
      </c>
      <c r="BE8" s="20">
        <v>11942227</v>
      </c>
      <c r="BF8" s="20">
        <v>11895123</v>
      </c>
      <c r="BG8" s="20">
        <v>578397098</v>
      </c>
      <c r="BH8" s="20">
        <v>578008845</v>
      </c>
      <c r="BI8" s="20">
        <v>213580038</v>
      </c>
      <c r="BJ8" s="20">
        <v>213516644</v>
      </c>
      <c r="BK8" s="20">
        <v>27415</v>
      </c>
      <c r="BL8" s="20">
        <v>44743</v>
      </c>
      <c r="BM8" s="20">
        <v>44100</v>
      </c>
      <c r="BN8" s="7" t="str">
        <f>IF('内訳（地積等１）○'!IN8+SUM(D8,Q8,AD8,AQ8)='内訳（地積等２）○'!BD8,"○","ERRRR")</f>
        <v>○</v>
      </c>
      <c r="BO8" s="7" t="str">
        <f>IF('内訳（地積等１）○'!IO8+SUM(E8,R8,AE8,AR8)='内訳（地積等２）○'!BE8,"○","ERRRR")</f>
        <v>○</v>
      </c>
      <c r="BP8" s="7" t="str">
        <f>IF('内訳（地積等１）○'!IP8+SUM(F8,S8,AF8,AS8)='内訳（地積等２）○'!BF8,"○","ERRRR")</f>
        <v>○</v>
      </c>
      <c r="BQ8" s="7" t="str">
        <f>IF('内訳（地積等１）○'!IQ8+SUM(G8,T8,AG8,AT8)='内訳（地積等２）○'!BG8,"○","ERRRR")</f>
        <v>○</v>
      </c>
      <c r="BR8" s="7" t="str">
        <f>IF('内訳（地積等１）○'!IR8+SUM(H8,U8,AH8,AU8)='内訳（地積等２）○'!BH8,"○","ERRRR")</f>
        <v>○</v>
      </c>
      <c r="BS8" s="7" t="str">
        <f>IF('内訳（地積等１）○'!IS8+SUM(I8,V8,AI8,AV8)='内訳（地積等２）○'!BI8,"○","ERRRR")</f>
        <v>○</v>
      </c>
      <c r="BT8" s="7" t="str">
        <f>IF('内訳（地積等１）○'!IT8+SUM(J8,W8,AJ8,AW8)='内訳（地積等２）○'!BJ8,"○","ERRRR")</f>
        <v>○</v>
      </c>
      <c r="BU8" s="7" t="str">
        <f>IF('内訳（地積等１）○'!IU8+SUM(K8,X8,AK8,AX8)='内訳（地積等２）○'!BK8,"○","ERRRR")</f>
        <v>○</v>
      </c>
      <c r="BV8" s="7" t="str">
        <f>IF('内訳（地積等１）○'!IV8+SUM(L8,Y8,AL8,AY8)='内訳（地積等２）○'!BL8,"○","ERRRR")</f>
        <v>○</v>
      </c>
      <c r="BW8" s="7" t="str">
        <f>IF(SUM('内訳（地積等１）○'!L8,'内訳（地積等１）○'!Y8,'内訳（地積等１）○'!AL8,'内訳（地積等１）○'!AY8,'内訳（地積等１）○'!BL8,'内訳（地積等１）○'!BY8,'内訳（地積等１）○'!DY8,'内訳（地積等１）○'!EL8,'内訳（地積等１）○'!EY8,'内訳（地積等１）○'!FL8,'内訳（地積等１）○'!FY8,'内訳（地積等１）○'!GL8,'内訳（地積等１）○'!GY8,'内訳（地積等１）○'!HL8,'内訳（地積等１）○'!HY8,'内訳（地積等１）○'!IL8)+(SUM(M8,Z8,AM8,AZ8))='内訳（地積等２）○'!BM8,"○","ERRRR")</f>
        <v>○</v>
      </c>
    </row>
    <row r="9" spans="2:75" s="7" customFormat="1" ht="15" customHeight="1">
      <c r="B9" s="18">
        <v>5</v>
      </c>
      <c r="C9" s="19" t="s">
        <v>58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O9" s="18">
        <v>5</v>
      </c>
      <c r="P9" s="19" t="s">
        <v>58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B9" s="18">
        <v>5</v>
      </c>
      <c r="AC9" s="19" t="s">
        <v>58</v>
      </c>
      <c r="AD9" s="20">
        <v>5761456</v>
      </c>
      <c r="AE9" s="20">
        <v>12221936</v>
      </c>
      <c r="AF9" s="20">
        <v>11048096</v>
      </c>
      <c r="AG9" s="20">
        <v>31700937</v>
      </c>
      <c r="AH9" s="20">
        <v>31647260</v>
      </c>
      <c r="AI9" s="20">
        <v>19632228</v>
      </c>
      <c r="AJ9" s="20">
        <v>19588612</v>
      </c>
      <c r="AK9" s="20">
        <v>3492</v>
      </c>
      <c r="AL9" s="20">
        <v>11175</v>
      </c>
      <c r="AM9" s="20">
        <v>9485</v>
      </c>
      <c r="AO9" s="18">
        <v>5</v>
      </c>
      <c r="AP9" s="19" t="str">
        <f t="shared" si="0"/>
        <v>名 護 市</v>
      </c>
      <c r="AQ9" s="20">
        <v>15010714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45299</v>
      </c>
      <c r="AY9" s="20">
        <v>0</v>
      </c>
      <c r="AZ9" s="20">
        <v>0</v>
      </c>
      <c r="BB9" s="18">
        <v>5</v>
      </c>
      <c r="BC9" s="19" t="str">
        <f t="shared" si="1"/>
        <v>名 護 市</v>
      </c>
      <c r="BD9" s="20">
        <v>112685750</v>
      </c>
      <c r="BE9" s="20">
        <v>88517091</v>
      </c>
      <c r="BF9" s="20">
        <v>68778939</v>
      </c>
      <c r="BG9" s="20">
        <v>167968665</v>
      </c>
      <c r="BH9" s="20">
        <v>166972759</v>
      </c>
      <c r="BI9" s="20">
        <v>66125399</v>
      </c>
      <c r="BJ9" s="20">
        <v>65718855</v>
      </c>
      <c r="BK9" s="20">
        <v>52923</v>
      </c>
      <c r="BL9" s="20">
        <v>79683</v>
      </c>
      <c r="BM9" s="20">
        <v>64625</v>
      </c>
      <c r="BN9" s="7" t="str">
        <f>IF('内訳（地積等１）○'!IN9+SUM(D9,Q9,AD9,AQ9)='内訳（地積等２）○'!BD9,"○","ERRRR")</f>
        <v>○</v>
      </c>
      <c r="BO9" s="7" t="str">
        <f>IF('内訳（地積等１）○'!IO9+SUM(E9,R9,AE9,AR9)='内訳（地積等２）○'!BE9,"○","ERRRR")</f>
        <v>○</v>
      </c>
      <c r="BP9" s="7" t="str">
        <f>IF('内訳（地積等１）○'!IP9+SUM(F9,S9,AF9,AS9)='内訳（地積等２）○'!BF9,"○","ERRRR")</f>
        <v>○</v>
      </c>
      <c r="BQ9" s="7" t="str">
        <f>IF('内訳（地積等１）○'!IQ9+SUM(G9,T9,AG9,AT9)='内訳（地積等２）○'!BG9,"○","ERRRR")</f>
        <v>○</v>
      </c>
      <c r="BR9" s="7" t="str">
        <f>IF('内訳（地積等１）○'!IR9+SUM(H9,U9,AH9,AU9)='内訳（地積等２）○'!BH9,"○","ERRRR")</f>
        <v>○</v>
      </c>
      <c r="BS9" s="7" t="str">
        <f>IF('内訳（地積等１）○'!IS9+SUM(I9,V9,AI9,AV9)='内訳（地積等２）○'!BI9,"○","ERRRR")</f>
        <v>○</v>
      </c>
      <c r="BT9" s="7" t="str">
        <f>IF('内訳（地積等１）○'!IT9+SUM(J9,W9,AJ9,AW9)='内訳（地積等２）○'!BJ9,"○","ERRRR")</f>
        <v>○</v>
      </c>
      <c r="BU9" s="7" t="str">
        <f>IF('内訳（地積等１）○'!IU9+SUM(K9,X9,AK9,AX9)='内訳（地積等２）○'!BK9,"○","ERRRR")</f>
        <v>○</v>
      </c>
      <c r="BV9" s="7" t="str">
        <f>IF('内訳（地積等１）○'!IV9+SUM(L9,Y9,AL9,AY9)='内訳（地積等２）○'!BL9,"○","ERRRR")</f>
        <v>○</v>
      </c>
      <c r="BW9" s="7" t="str">
        <f>IF(SUM('内訳（地積等１）○'!L9,'内訳（地積等１）○'!Y9,'内訳（地積等１）○'!AL9,'内訳（地積等１）○'!AY9,'内訳（地積等１）○'!BL9,'内訳（地積等１）○'!BY9,'内訳（地積等１）○'!DY9,'内訳（地積等１）○'!EL9,'内訳（地積等１）○'!EY9,'内訳（地積等１）○'!FL9,'内訳（地積等１）○'!FY9,'内訳（地積等１）○'!GL9,'内訳（地積等１）○'!GY9,'内訳（地積等１）○'!HL9,'内訳（地積等１）○'!HY9,'内訳（地積等１）○'!IL9)+(SUM(M9,Z9,AM9,AZ9))='内訳（地積等２）○'!BM9,"○","ERRRR")</f>
        <v>○</v>
      </c>
    </row>
    <row r="10" spans="2:75" s="7" customFormat="1" ht="15" customHeight="1">
      <c r="B10" s="18">
        <v>6</v>
      </c>
      <c r="C10" s="19" t="s">
        <v>59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O10" s="18">
        <v>6</v>
      </c>
      <c r="P10" s="19" t="s">
        <v>59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B10" s="18">
        <v>6</v>
      </c>
      <c r="AC10" s="19" t="s">
        <v>59</v>
      </c>
      <c r="AD10" s="20">
        <v>971172</v>
      </c>
      <c r="AE10" s="20">
        <v>3482132</v>
      </c>
      <c r="AF10" s="20">
        <v>3418580</v>
      </c>
      <c r="AG10" s="20">
        <v>12996652</v>
      </c>
      <c r="AH10" s="20">
        <v>12938076</v>
      </c>
      <c r="AI10" s="20">
        <v>8321641</v>
      </c>
      <c r="AJ10" s="20">
        <v>8284899</v>
      </c>
      <c r="AK10" s="20">
        <v>1601</v>
      </c>
      <c r="AL10" s="20">
        <v>5932</v>
      </c>
      <c r="AM10" s="20">
        <v>5531</v>
      </c>
      <c r="AO10" s="18">
        <v>6</v>
      </c>
      <c r="AP10" s="19" t="str">
        <f t="shared" si="0"/>
        <v>糸 満 市</v>
      </c>
      <c r="AQ10" s="20">
        <v>6831638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25362</v>
      </c>
      <c r="AY10" s="20">
        <v>0</v>
      </c>
      <c r="AZ10" s="20">
        <v>0</v>
      </c>
      <c r="BB10" s="18">
        <v>6</v>
      </c>
      <c r="BC10" s="19" t="str">
        <f t="shared" si="1"/>
        <v>糸 満 市</v>
      </c>
      <c r="BD10" s="20">
        <v>10196604</v>
      </c>
      <c r="BE10" s="20">
        <v>33645772</v>
      </c>
      <c r="BF10" s="20">
        <v>28352049</v>
      </c>
      <c r="BG10" s="20">
        <v>183199372</v>
      </c>
      <c r="BH10" s="20">
        <v>182793633</v>
      </c>
      <c r="BI10" s="20">
        <v>67633855</v>
      </c>
      <c r="BJ10" s="20">
        <v>67364588</v>
      </c>
      <c r="BK10" s="20">
        <v>29248</v>
      </c>
      <c r="BL10" s="20">
        <v>58123</v>
      </c>
      <c r="BM10" s="20">
        <v>51612</v>
      </c>
      <c r="BN10" s="7" t="str">
        <f>IF('内訳（地積等１）○'!IN10+SUM(D10,Q10,AD10,AQ10)='内訳（地積等２）○'!BD10,"○","ERRRR")</f>
        <v>○</v>
      </c>
      <c r="BO10" s="7" t="str">
        <f>IF('内訳（地積等１）○'!IO10+SUM(E10,R10,AE10,AR10)='内訳（地積等２）○'!BE10,"○","ERRRR")</f>
        <v>○</v>
      </c>
      <c r="BP10" s="7" t="str">
        <f>IF('内訳（地積等１）○'!IP10+SUM(F10,S10,AF10,AS10)='内訳（地積等２）○'!BF10,"○","ERRRR")</f>
        <v>○</v>
      </c>
      <c r="BQ10" s="7" t="str">
        <f>IF('内訳（地積等１）○'!IQ10+SUM(G10,T10,AG10,AT10)='内訳（地積等２）○'!BG10,"○","ERRRR")</f>
        <v>○</v>
      </c>
      <c r="BR10" s="7" t="str">
        <f>IF('内訳（地積等１）○'!IR10+SUM(H10,U10,AH10,AU10)='内訳（地積等２）○'!BH10,"○","ERRRR")</f>
        <v>○</v>
      </c>
      <c r="BS10" s="7" t="str">
        <f>IF('内訳（地積等１）○'!IS10+SUM(I10,V10,AI10,AV10)='内訳（地積等２）○'!BI10,"○","ERRRR")</f>
        <v>○</v>
      </c>
      <c r="BT10" s="7" t="str">
        <f>IF('内訳（地積等１）○'!IT10+SUM(J10,W10,AJ10,AW10)='内訳（地積等２）○'!BJ10,"○","ERRRR")</f>
        <v>○</v>
      </c>
      <c r="BU10" s="7" t="str">
        <f>IF('内訳（地積等１）○'!IU10+SUM(K10,X10,AK10,AX10)='内訳（地積等２）○'!BK10,"○","ERRRR")</f>
        <v>○</v>
      </c>
      <c r="BV10" s="7" t="str">
        <f>IF('内訳（地積等１）○'!IV10+SUM(L10,Y10,AL10,AY10)='内訳（地積等２）○'!BL10,"○","ERRRR")</f>
        <v>○</v>
      </c>
      <c r="BW10" s="7" t="str">
        <f>IF(SUM('内訳（地積等１）○'!L10,'内訳（地積等１）○'!Y10,'内訳（地積等１）○'!AL10,'内訳（地積等１）○'!AY10,'内訳（地積等１）○'!BL10,'内訳（地積等１）○'!BY10,'内訳（地積等１）○'!DY10,'内訳（地積等１）○'!EL10,'内訳（地積等１）○'!EY10,'内訳（地積等１）○'!FL10,'内訳（地積等１）○'!FY10,'内訳（地積等１）○'!GL10,'内訳（地積等１）○'!GY10,'内訳（地積等１）○'!HL10,'内訳（地積等１）○'!HY10,'内訳（地積等１）○'!IL10)+(SUM(M10,Z10,AM10,AZ10))='内訳（地積等２）○'!BM10,"○","ERRRR")</f>
        <v>○</v>
      </c>
    </row>
    <row r="11" spans="2:75" s="7" customFormat="1" ht="15" customHeight="1">
      <c r="B11" s="18">
        <v>7</v>
      </c>
      <c r="C11" s="19" t="s">
        <v>60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O11" s="18">
        <v>7</v>
      </c>
      <c r="P11" s="19" t="s">
        <v>60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B11" s="18">
        <v>7</v>
      </c>
      <c r="AC11" s="19" t="s">
        <v>60</v>
      </c>
      <c r="AD11" s="20">
        <v>22335</v>
      </c>
      <c r="AE11" s="20">
        <v>13711170</v>
      </c>
      <c r="AF11" s="20">
        <v>13707261</v>
      </c>
      <c r="AG11" s="20">
        <v>213546875</v>
      </c>
      <c r="AH11" s="20">
        <v>213529605</v>
      </c>
      <c r="AI11" s="20">
        <v>128707418</v>
      </c>
      <c r="AJ11" s="20">
        <v>128696817</v>
      </c>
      <c r="AK11" s="20">
        <v>81</v>
      </c>
      <c r="AL11" s="20">
        <v>16233</v>
      </c>
      <c r="AM11" s="20">
        <v>16137</v>
      </c>
      <c r="AO11" s="18">
        <v>7</v>
      </c>
      <c r="AP11" s="19" t="str">
        <f t="shared" si="0"/>
        <v>沖 縄 市</v>
      </c>
      <c r="AQ11" s="20">
        <v>15593696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39355</v>
      </c>
      <c r="AY11" s="20">
        <v>0</v>
      </c>
      <c r="AZ11" s="20">
        <v>0</v>
      </c>
      <c r="BB11" s="18">
        <v>7</v>
      </c>
      <c r="BC11" s="19" t="str">
        <f t="shared" si="1"/>
        <v>沖 縄 市</v>
      </c>
      <c r="BD11" s="20">
        <v>15754130</v>
      </c>
      <c r="BE11" s="20">
        <v>31471249</v>
      </c>
      <c r="BF11" s="20">
        <v>30345071</v>
      </c>
      <c r="BG11" s="20">
        <v>660786862</v>
      </c>
      <c r="BH11" s="20">
        <v>660542309</v>
      </c>
      <c r="BI11" s="20">
        <v>268003058</v>
      </c>
      <c r="BJ11" s="20">
        <v>267916844</v>
      </c>
      <c r="BK11" s="20">
        <v>39916</v>
      </c>
      <c r="BL11" s="20">
        <v>86737</v>
      </c>
      <c r="BM11" s="20">
        <v>84141</v>
      </c>
      <c r="BN11" s="7" t="str">
        <f>IF('内訳（地積等１）○'!IN11+SUM(D11,Q11,AD11,AQ11)='内訳（地積等２）○'!BD11,"○","ERRRR")</f>
        <v>○</v>
      </c>
      <c r="BO11" s="7" t="str">
        <f>IF('内訳（地積等１）○'!IO11+SUM(E11,R11,AE11,AR11)='内訳（地積等２）○'!BE11,"○","ERRRR")</f>
        <v>○</v>
      </c>
      <c r="BP11" s="7" t="str">
        <f>IF('内訳（地積等１）○'!IP11+SUM(F11,S11,AF11,AS11)='内訳（地積等２）○'!BF11,"○","ERRRR")</f>
        <v>○</v>
      </c>
      <c r="BQ11" s="7" t="str">
        <f>IF('内訳（地積等１）○'!IQ11+SUM(G11,T11,AG11,AT11)='内訳（地積等２）○'!BG11,"○","ERRRR")</f>
        <v>○</v>
      </c>
      <c r="BR11" s="7" t="str">
        <f>IF('内訳（地積等１）○'!IR11+SUM(H11,U11,AH11,AU11)='内訳（地積等２）○'!BH11,"○","ERRRR")</f>
        <v>○</v>
      </c>
      <c r="BS11" s="7" t="str">
        <f>IF('内訳（地積等１）○'!IS11+SUM(I11,V11,AI11,AV11)='内訳（地積等２）○'!BI11,"○","ERRRR")</f>
        <v>○</v>
      </c>
      <c r="BT11" s="7" t="str">
        <f>IF('内訳（地積等１）○'!IT11+SUM(J11,W11,AJ11,AW11)='内訳（地積等２）○'!BJ11,"○","ERRRR")</f>
        <v>○</v>
      </c>
      <c r="BU11" s="7" t="str">
        <f>IF('内訳（地積等１）○'!IU11+SUM(K11,X11,AK11,AX11)='内訳（地積等２）○'!BK11,"○","ERRRR")</f>
        <v>○</v>
      </c>
      <c r="BV11" s="7" t="str">
        <f>IF('内訳（地積等１）○'!IV11+SUM(L11,Y11,AL11,AY11)='内訳（地積等２）○'!BL11,"○","ERRRR")</f>
        <v>○</v>
      </c>
      <c r="BW11" s="7" t="str">
        <f>IF(SUM('内訳（地積等１）○'!L11,'内訳（地積等１）○'!Y11,'内訳（地積等１）○'!AL11,'内訳（地積等１）○'!AY11,'内訳（地積等１）○'!BL11,'内訳（地積等１）○'!BY11,'内訳（地積等１）○'!DY11,'内訳（地積等１）○'!EL11,'内訳（地積等１）○'!EY11,'内訳（地積等１）○'!FL11,'内訳（地積等１）○'!FY11,'内訳（地積等１）○'!GL11,'内訳（地積等１）○'!GY11,'内訳（地積等１）○'!HL11,'内訳（地積等１）○'!HY11,'内訳（地積等１）○'!IL11)+(SUM(M11,Z11,AM11,AZ11))='内訳（地積等２）○'!BM11,"○","ERRRR")</f>
        <v>○</v>
      </c>
    </row>
    <row r="12" spans="2:75" s="7" customFormat="1" ht="15" customHeight="1">
      <c r="B12" s="18">
        <v>8</v>
      </c>
      <c r="C12" s="19" t="s">
        <v>61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O12" s="18">
        <v>8</v>
      </c>
      <c r="P12" s="19" t="s">
        <v>61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B12" s="18">
        <v>8</v>
      </c>
      <c r="AC12" s="19" t="s">
        <v>61</v>
      </c>
      <c r="AD12" s="20">
        <v>863346</v>
      </c>
      <c r="AE12" s="20">
        <v>1984602</v>
      </c>
      <c r="AF12" s="20">
        <v>1982681</v>
      </c>
      <c r="AG12" s="20">
        <v>36981642</v>
      </c>
      <c r="AH12" s="20">
        <v>36964211</v>
      </c>
      <c r="AI12" s="20">
        <v>22596368</v>
      </c>
      <c r="AJ12" s="20">
        <v>22584999</v>
      </c>
      <c r="AK12" s="20">
        <v>1283</v>
      </c>
      <c r="AL12" s="20">
        <v>3985</v>
      </c>
      <c r="AM12" s="20">
        <v>3850</v>
      </c>
      <c r="AO12" s="18">
        <v>8</v>
      </c>
      <c r="AP12" s="19" t="str">
        <f t="shared" si="0"/>
        <v>豊見城市</v>
      </c>
      <c r="AQ12" s="20">
        <v>5216220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14230</v>
      </c>
      <c r="AY12" s="20">
        <v>0</v>
      </c>
      <c r="AZ12" s="20">
        <v>0</v>
      </c>
      <c r="BB12" s="18">
        <v>8</v>
      </c>
      <c r="BC12" s="19" t="str">
        <f t="shared" si="1"/>
        <v>豊見城市</v>
      </c>
      <c r="BD12" s="20">
        <v>6814688</v>
      </c>
      <c r="BE12" s="20">
        <v>12375312</v>
      </c>
      <c r="BF12" s="20">
        <v>10572727</v>
      </c>
      <c r="BG12" s="20">
        <v>234744040</v>
      </c>
      <c r="BH12" s="20">
        <v>234487226</v>
      </c>
      <c r="BI12" s="20">
        <v>79284441</v>
      </c>
      <c r="BJ12" s="20">
        <v>79157364</v>
      </c>
      <c r="BK12" s="20">
        <v>16769</v>
      </c>
      <c r="BL12" s="20">
        <v>34033</v>
      </c>
      <c r="BM12" s="20">
        <v>31153</v>
      </c>
      <c r="BN12" s="7" t="str">
        <f>IF('内訳（地積等１）○'!IN12+SUM(D12,Q12,AD12,AQ12)='内訳（地積等２）○'!BD12,"○","ERRRR")</f>
        <v>○</v>
      </c>
      <c r="BO12" s="7" t="str">
        <f>IF('内訳（地積等１）○'!IO12+SUM(E12,R12,AE12,AR12)='内訳（地積等２）○'!BE12,"○","ERRRR")</f>
        <v>○</v>
      </c>
      <c r="BP12" s="7" t="str">
        <f>IF('内訳（地積等１）○'!IP12+SUM(F12,S12,AF12,AS12)='内訳（地積等２）○'!BF12,"○","ERRRR")</f>
        <v>○</v>
      </c>
      <c r="BQ12" s="7" t="str">
        <f>IF('内訳（地積等１）○'!IQ12+SUM(G12,T12,AG12,AT12)='内訳（地積等２）○'!BG12,"○","ERRRR")</f>
        <v>○</v>
      </c>
      <c r="BR12" s="7" t="str">
        <f>IF('内訳（地積等１）○'!IR12+SUM(H12,U12,AH12,AU12)='内訳（地積等２）○'!BH12,"○","ERRRR")</f>
        <v>○</v>
      </c>
      <c r="BS12" s="7" t="str">
        <f>IF('内訳（地積等１）○'!IS12+SUM(I12,V12,AI12,AV12)='内訳（地積等２）○'!BI12,"○","ERRRR")</f>
        <v>○</v>
      </c>
      <c r="BT12" s="7" t="str">
        <f>IF('内訳（地積等１）○'!IT12+SUM(J12,W12,AJ12,AW12)='内訳（地積等２）○'!BJ12,"○","ERRRR")</f>
        <v>○</v>
      </c>
      <c r="BU12" s="7" t="str">
        <f>IF('内訳（地積等１）○'!IU12+SUM(K12,X12,AK12,AX12)='内訳（地積等２）○'!BK12,"○","ERRRR")</f>
        <v>○</v>
      </c>
      <c r="BV12" s="7" t="str">
        <f>IF('内訳（地積等１）○'!IV12+SUM(L12,Y12,AL12,AY12)='内訳（地積等２）○'!BL12,"○","ERRRR")</f>
        <v>○</v>
      </c>
      <c r="BW12" s="7" t="str">
        <f>IF(SUM('内訳（地積等１）○'!L12,'内訳（地積等１）○'!Y12,'内訳（地積等１）○'!AL12,'内訳（地積等１）○'!AY12,'内訳（地積等１）○'!BL12,'内訳（地積等１）○'!BY12,'内訳（地積等１）○'!DY12,'内訳（地積等１）○'!EL12,'内訳（地積等１）○'!EY12,'内訳（地積等１）○'!FL12,'内訳（地積等１）○'!FY12,'内訳（地積等１）○'!GL12,'内訳（地積等１）○'!GY12,'内訳（地積等１）○'!HL12,'内訳（地積等１）○'!HY12,'内訳（地積等１）○'!IL12)+(SUM(M12,Z12,AM12,AZ12))='内訳（地積等２）○'!BM12,"○","ERRRR")</f>
        <v>○</v>
      </c>
    </row>
    <row r="13" spans="2:75" s="7" customFormat="1" ht="15" customHeight="1">
      <c r="B13" s="18">
        <v>9</v>
      </c>
      <c r="C13" s="19" t="s">
        <v>62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O13" s="18">
        <v>9</v>
      </c>
      <c r="P13" s="19" t="s">
        <v>62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B13" s="18">
        <v>9</v>
      </c>
      <c r="AC13" s="19" t="s">
        <v>62</v>
      </c>
      <c r="AD13" s="20">
        <v>4611719</v>
      </c>
      <c r="AE13" s="20">
        <v>8844596</v>
      </c>
      <c r="AF13" s="20">
        <v>8781277</v>
      </c>
      <c r="AG13" s="20">
        <v>76961824</v>
      </c>
      <c r="AH13" s="20">
        <v>76867731</v>
      </c>
      <c r="AI13" s="20">
        <v>47245204</v>
      </c>
      <c r="AJ13" s="20">
        <v>47186260</v>
      </c>
      <c r="AK13" s="20">
        <v>3782</v>
      </c>
      <c r="AL13" s="20">
        <v>16373</v>
      </c>
      <c r="AM13" s="20">
        <v>15746</v>
      </c>
      <c r="AO13" s="18">
        <v>9</v>
      </c>
      <c r="AP13" s="19" t="str">
        <f t="shared" si="0"/>
        <v>うるま市</v>
      </c>
      <c r="AQ13" s="20">
        <v>16247634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56278</v>
      </c>
      <c r="AY13" s="20">
        <v>0</v>
      </c>
      <c r="AZ13" s="20">
        <v>0</v>
      </c>
      <c r="BB13" s="18">
        <v>9</v>
      </c>
      <c r="BC13" s="19" t="str">
        <f t="shared" si="1"/>
        <v>うるま市</v>
      </c>
      <c r="BD13" s="20">
        <v>28982665</v>
      </c>
      <c r="BE13" s="20">
        <v>58037335</v>
      </c>
      <c r="BF13" s="20">
        <v>49186815</v>
      </c>
      <c r="BG13" s="20">
        <v>384526213</v>
      </c>
      <c r="BH13" s="20">
        <v>382772932</v>
      </c>
      <c r="BI13" s="20">
        <v>153513288</v>
      </c>
      <c r="BJ13" s="20">
        <v>152900070</v>
      </c>
      <c r="BK13" s="20">
        <v>69651</v>
      </c>
      <c r="BL13" s="20">
        <v>144496</v>
      </c>
      <c r="BM13" s="20">
        <v>122049</v>
      </c>
      <c r="BN13" s="7" t="str">
        <f>IF('内訳（地積等１）○'!IN13+SUM(D13,Q13,AD13,AQ13)='内訳（地積等２）○'!BD13,"○","ERRRR")</f>
        <v>○</v>
      </c>
      <c r="BO13" s="7" t="str">
        <f>IF('内訳（地積等１）○'!IO13+SUM(E13,R13,AE13,AR13)='内訳（地積等２）○'!BE13,"○","ERRRR")</f>
        <v>○</v>
      </c>
      <c r="BP13" s="7" t="str">
        <f>IF('内訳（地積等１）○'!IP13+SUM(F13,S13,AF13,AS13)='内訳（地積等２）○'!BF13,"○","ERRRR")</f>
        <v>○</v>
      </c>
      <c r="BQ13" s="7" t="str">
        <f>IF('内訳（地積等１）○'!IQ13+SUM(G13,T13,AG13,AT13)='内訳（地積等２）○'!BG13,"○","ERRRR")</f>
        <v>○</v>
      </c>
      <c r="BR13" s="7" t="str">
        <f>IF('内訳（地積等１）○'!IR13+SUM(H13,U13,AH13,AU13)='内訳（地積等２）○'!BH13,"○","ERRRR")</f>
        <v>○</v>
      </c>
      <c r="BS13" s="7" t="str">
        <f>IF('内訳（地積等１）○'!IS13+SUM(I13,V13,AI13,AV13)='内訳（地積等２）○'!BI13,"○","ERRRR")</f>
        <v>○</v>
      </c>
      <c r="BT13" s="7" t="str">
        <f>IF('内訳（地積等１）○'!IT13+SUM(J13,W13,AJ13,AW13)='内訳（地積等２）○'!BJ13,"○","ERRRR")</f>
        <v>○</v>
      </c>
      <c r="BU13" s="7" t="str">
        <f>IF('内訳（地積等１）○'!IU13+SUM(K13,X13,AK13,AX13)='内訳（地積等２）○'!BK13,"○","ERRRR")</f>
        <v>○</v>
      </c>
      <c r="BV13" s="7" t="str">
        <f>IF('内訳（地積等１）○'!IV13+SUM(L13,Y13,AL13,AY13)='内訳（地積等２）○'!BL13,"○","ERRRR")</f>
        <v>○</v>
      </c>
      <c r="BW13" s="7" t="str">
        <f>IF(SUM('内訳（地積等１）○'!L13,'内訳（地積等１）○'!Y13,'内訳（地積等１）○'!AL13,'内訳（地積等１）○'!AY13,'内訳（地積等１）○'!BL13,'内訳（地積等１）○'!BY13,'内訳（地積等１）○'!DY13,'内訳（地積等１）○'!EL13,'内訳（地積等１）○'!EY13,'内訳（地積等１）○'!FL13,'内訳（地積等１）○'!FY13,'内訳（地積等１）○'!GL13,'内訳（地積等１）○'!GY13,'内訳（地積等１）○'!HL13,'内訳（地積等１）○'!HY13,'内訳（地積等１）○'!IL13)+(SUM(M13,Z13,AM13,AZ13))='内訳（地積等２）○'!BM13,"○","ERRRR")</f>
        <v>○</v>
      </c>
    </row>
    <row r="14" spans="2:75" s="7" customFormat="1" ht="15" customHeight="1">
      <c r="B14" s="18">
        <v>10</v>
      </c>
      <c r="C14" s="19" t="s">
        <v>63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O14" s="18">
        <v>10</v>
      </c>
      <c r="P14" s="19" t="s">
        <v>63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B14" s="18">
        <v>10</v>
      </c>
      <c r="AC14" s="19" t="s">
        <v>63</v>
      </c>
      <c r="AD14" s="20">
        <v>8074459</v>
      </c>
      <c r="AE14" s="20">
        <v>4918363</v>
      </c>
      <c r="AF14" s="20">
        <v>4798047</v>
      </c>
      <c r="AG14" s="20">
        <v>17347881</v>
      </c>
      <c r="AH14" s="20">
        <v>17261406</v>
      </c>
      <c r="AI14" s="20">
        <v>11307342</v>
      </c>
      <c r="AJ14" s="20">
        <v>11252233</v>
      </c>
      <c r="AK14" s="20">
        <v>7019</v>
      </c>
      <c r="AL14" s="20">
        <v>6992</v>
      </c>
      <c r="AM14" s="20">
        <v>6384</v>
      </c>
      <c r="AO14" s="18">
        <v>10</v>
      </c>
      <c r="AP14" s="19" t="str">
        <f t="shared" si="0"/>
        <v>宮古島市</v>
      </c>
      <c r="AQ14" s="20">
        <v>24468572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62548</v>
      </c>
      <c r="AY14" s="20">
        <v>0</v>
      </c>
      <c r="AZ14" s="20">
        <v>0</v>
      </c>
      <c r="BB14" s="18">
        <v>10</v>
      </c>
      <c r="BC14" s="19" t="str">
        <f t="shared" si="1"/>
        <v>宮古島市</v>
      </c>
      <c r="BD14" s="20">
        <v>56823911</v>
      </c>
      <c r="BE14" s="20">
        <v>139511740</v>
      </c>
      <c r="BF14" s="20">
        <v>113717210</v>
      </c>
      <c r="BG14" s="20">
        <v>111124731</v>
      </c>
      <c r="BH14" s="20">
        <v>108308434</v>
      </c>
      <c r="BI14" s="20">
        <v>49081336</v>
      </c>
      <c r="BJ14" s="20">
        <v>47975332</v>
      </c>
      <c r="BK14" s="20">
        <v>82733</v>
      </c>
      <c r="BL14" s="20">
        <v>117937</v>
      </c>
      <c r="BM14" s="20">
        <v>91955</v>
      </c>
      <c r="BN14" s="7" t="str">
        <f>IF('内訳（地積等１）○'!IN14+SUM(D14,Q14,AD14,AQ14)='内訳（地積等２）○'!BD14,"○","ERRRR")</f>
        <v>○</v>
      </c>
      <c r="BO14" s="7" t="str">
        <f>IF('内訳（地積等１）○'!IO14+SUM(E14,R14,AE14,AR14)='内訳（地積等２）○'!BE14,"○","ERRRR")</f>
        <v>○</v>
      </c>
      <c r="BP14" s="7" t="str">
        <f>IF('内訳（地積等１）○'!IP14+SUM(F14,S14,AF14,AS14)='内訳（地積等２）○'!BF14,"○","ERRRR")</f>
        <v>○</v>
      </c>
      <c r="BQ14" s="7" t="str">
        <f>IF('内訳（地積等１）○'!IQ14+SUM(G14,T14,AG14,AT14)='内訳（地積等２）○'!BG14,"○","ERRRR")</f>
        <v>○</v>
      </c>
      <c r="BR14" s="7" t="str">
        <f>IF('内訳（地積等１）○'!IR14+SUM(H14,U14,AH14,AU14)='内訳（地積等２）○'!BH14,"○","ERRRR")</f>
        <v>○</v>
      </c>
      <c r="BS14" s="7" t="str">
        <f>IF('内訳（地積等１）○'!IS14+SUM(I14,V14,AI14,AV14)='内訳（地積等２）○'!BI14,"○","ERRRR")</f>
        <v>○</v>
      </c>
      <c r="BT14" s="7" t="str">
        <f>IF('内訳（地積等１）○'!IT14+SUM(J14,W14,AJ14,AW14)='内訳（地積等２）○'!BJ14,"○","ERRRR")</f>
        <v>○</v>
      </c>
      <c r="BU14" s="7" t="str">
        <f>IF('内訳（地積等１）○'!IU14+SUM(K14,X14,AK14,AX14)='内訳（地積等２）○'!BK14,"○","ERRRR")</f>
        <v>○</v>
      </c>
      <c r="BV14" s="7" t="str">
        <f>IF('内訳（地積等１）○'!IV14+SUM(L14,Y14,AL14,AY14)='内訳（地積等２）○'!BL14,"○","ERRRR")</f>
        <v>○</v>
      </c>
      <c r="BW14" s="7" t="str">
        <f>IF(SUM('内訳（地積等１）○'!L14,'内訳（地積等１）○'!Y14,'内訳（地積等１）○'!AL14,'内訳（地積等１）○'!AY14,'内訳（地積等１）○'!BL14,'内訳（地積等１）○'!BY14,'内訳（地積等１）○'!DY14,'内訳（地積等１）○'!EL14,'内訳（地積等１）○'!EY14,'内訳（地積等１）○'!FL14,'内訳（地積等１）○'!FY14,'内訳（地積等１）○'!GL14,'内訳（地積等１）○'!GY14,'内訳（地積等１）○'!HL14,'内訳（地積等１）○'!HY14,'内訳（地積等１）○'!IL14)+(SUM(M14,Z14,AM14,AZ14))='内訳（地積等２）○'!BM14,"○","ERRRR")</f>
        <v>○</v>
      </c>
    </row>
    <row r="15" spans="2:75" s="7" customFormat="1" ht="15" customHeight="1">
      <c r="B15" s="22">
        <v>11</v>
      </c>
      <c r="C15" s="23" t="s">
        <v>64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O15" s="22">
        <v>11</v>
      </c>
      <c r="P15" s="23" t="s">
        <v>64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B15" s="22">
        <v>11</v>
      </c>
      <c r="AC15" s="23" t="s">
        <v>64</v>
      </c>
      <c r="AD15" s="24">
        <v>890875</v>
      </c>
      <c r="AE15" s="24">
        <v>2095824</v>
      </c>
      <c r="AF15" s="24">
        <v>2079268</v>
      </c>
      <c r="AG15" s="24">
        <v>9240480</v>
      </c>
      <c r="AH15" s="24">
        <v>9212066</v>
      </c>
      <c r="AI15" s="24">
        <v>5938183</v>
      </c>
      <c r="AJ15" s="24">
        <v>5919000</v>
      </c>
      <c r="AK15" s="24">
        <v>1464</v>
      </c>
      <c r="AL15" s="24">
        <v>3991</v>
      </c>
      <c r="AM15" s="24">
        <v>3805</v>
      </c>
      <c r="AO15" s="22">
        <v>11</v>
      </c>
      <c r="AP15" s="23" t="str">
        <f t="shared" si="0"/>
        <v>南城市</v>
      </c>
      <c r="AQ15" s="24">
        <v>5671743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37602</v>
      </c>
      <c r="AY15" s="24">
        <v>0</v>
      </c>
      <c r="AZ15" s="24">
        <v>0</v>
      </c>
      <c r="BB15" s="22">
        <v>11</v>
      </c>
      <c r="BC15" s="23" t="str">
        <f t="shared" si="1"/>
        <v>南城市</v>
      </c>
      <c r="BD15" s="24">
        <v>8999358</v>
      </c>
      <c r="BE15" s="24">
        <v>37588407</v>
      </c>
      <c r="BF15" s="24">
        <v>30212286</v>
      </c>
      <c r="BG15" s="24">
        <v>109574858</v>
      </c>
      <c r="BH15" s="24">
        <v>108840829</v>
      </c>
      <c r="BI15" s="24">
        <v>39037764</v>
      </c>
      <c r="BJ15" s="24">
        <v>38678303</v>
      </c>
      <c r="BK15" s="24">
        <v>43644</v>
      </c>
      <c r="BL15" s="24">
        <v>73711</v>
      </c>
      <c r="BM15" s="24">
        <v>61918</v>
      </c>
      <c r="BN15" s="7" t="str">
        <f>IF('内訳（地積等１）○'!IN15+SUM(D15,Q15,AD15,AQ15)='内訳（地積等２）○'!BD15,"○","ERRRR")</f>
        <v>○</v>
      </c>
      <c r="BO15" s="7" t="str">
        <f>IF('内訳（地積等１）○'!IO15+SUM(E15,R15,AE15,AR15)='内訳（地積等２）○'!BE15,"○","ERRRR")</f>
        <v>○</v>
      </c>
      <c r="BP15" s="7" t="str">
        <f>IF('内訳（地積等１）○'!IP15+SUM(F15,S15,AF15,AS15)='内訳（地積等２）○'!BF15,"○","ERRRR")</f>
        <v>○</v>
      </c>
      <c r="BQ15" s="7" t="str">
        <f>IF('内訳（地積等１）○'!IQ15+SUM(G15,T15,AG15,AT15)='内訳（地積等２）○'!BG15,"○","ERRRR")</f>
        <v>○</v>
      </c>
      <c r="BR15" s="7" t="str">
        <f>IF('内訳（地積等１）○'!IR15+SUM(H15,U15,AH15,AU15)='内訳（地積等２）○'!BH15,"○","ERRRR")</f>
        <v>○</v>
      </c>
      <c r="BS15" s="7" t="str">
        <f>IF('内訳（地積等１）○'!IS15+SUM(I15,V15,AI15,AV15)='内訳（地積等２）○'!BI15,"○","ERRRR")</f>
        <v>○</v>
      </c>
      <c r="BT15" s="7" t="str">
        <f>IF('内訳（地積等１）○'!IT15+SUM(J15,W15,AJ15,AW15)='内訳（地積等２）○'!BJ15,"○","ERRRR")</f>
        <v>○</v>
      </c>
      <c r="BU15" s="7" t="str">
        <f>IF('内訳（地積等１）○'!IU15+SUM(K15,X15,AK15,AX15)='内訳（地積等２）○'!BK15,"○","ERRRR")</f>
        <v>○</v>
      </c>
      <c r="BV15" s="7" t="str">
        <f>IF('内訳（地積等１）○'!IV15+SUM(L15,Y15,AL15,AY15)='内訳（地積等２）○'!BL15,"○","ERRRR")</f>
        <v>○</v>
      </c>
      <c r="BW15" s="7" t="str">
        <f>IF(SUM('内訳（地積等１）○'!L15,'内訳（地積等１）○'!Y15,'内訳（地積等１）○'!AL15,'内訳（地積等１）○'!AY15,'内訳（地積等１）○'!BL15,'内訳（地積等１）○'!BY15,'内訳（地積等１）○'!DY15,'内訳（地積等１）○'!EL15,'内訳（地積等１）○'!EY15,'内訳（地積等１）○'!FL15,'内訳（地積等１）○'!FY15,'内訳（地積等１）○'!GL15,'内訳（地積等１）○'!GY15,'内訳（地積等１）○'!HL15,'内訳（地積等１）○'!HY15,'内訳（地積等１）○'!IL15)+(SUM(M15,Z15,AM15,AZ15))='内訳（地積等２）○'!BM15,"○","ERRRR")</f>
        <v>○</v>
      </c>
    </row>
    <row r="16" spans="2:75" s="7" customFormat="1" ht="15" customHeight="1">
      <c r="B16" s="35"/>
      <c r="C16" s="36" t="s">
        <v>96</v>
      </c>
      <c r="D16" s="34">
        <f>SUM(D5:D15)</f>
        <v>0</v>
      </c>
      <c r="E16" s="34">
        <f aca="true" t="shared" si="2" ref="E16:M16">SUM(E5:E15)</f>
        <v>29516</v>
      </c>
      <c r="F16" s="34">
        <f t="shared" si="2"/>
        <v>29516</v>
      </c>
      <c r="G16" s="34">
        <f t="shared" si="2"/>
        <v>407207</v>
      </c>
      <c r="H16" s="34">
        <f t="shared" si="2"/>
        <v>407207</v>
      </c>
      <c r="I16" s="34">
        <f t="shared" si="2"/>
        <v>244324</v>
      </c>
      <c r="J16" s="34">
        <f t="shared" si="2"/>
        <v>244324</v>
      </c>
      <c r="K16" s="34">
        <f t="shared" si="2"/>
        <v>0</v>
      </c>
      <c r="L16" s="34">
        <f t="shared" si="2"/>
        <v>21</v>
      </c>
      <c r="M16" s="34">
        <f t="shared" si="2"/>
        <v>21</v>
      </c>
      <c r="O16" s="35"/>
      <c r="P16" s="36" t="s">
        <v>96</v>
      </c>
      <c r="Q16" s="34">
        <f>SUM(Q5:Q15)</f>
        <v>0</v>
      </c>
      <c r="R16" s="34">
        <f aca="true" t="shared" si="3" ref="R16:Z16">SUM(R5:R15)</f>
        <v>0</v>
      </c>
      <c r="S16" s="34">
        <f t="shared" si="3"/>
        <v>0</v>
      </c>
      <c r="T16" s="34">
        <f t="shared" si="3"/>
        <v>0</v>
      </c>
      <c r="U16" s="34">
        <f t="shared" si="3"/>
        <v>0</v>
      </c>
      <c r="V16" s="34">
        <f t="shared" si="3"/>
        <v>0</v>
      </c>
      <c r="W16" s="34">
        <f t="shared" si="3"/>
        <v>0</v>
      </c>
      <c r="X16" s="34">
        <f t="shared" si="3"/>
        <v>0</v>
      </c>
      <c r="Y16" s="34">
        <f t="shared" si="3"/>
        <v>0</v>
      </c>
      <c r="Z16" s="34">
        <f t="shared" si="3"/>
        <v>0</v>
      </c>
      <c r="AB16" s="35"/>
      <c r="AC16" s="36" t="s">
        <v>96</v>
      </c>
      <c r="AD16" s="34">
        <f>SUM(AD5:AD15)</f>
        <v>32398730</v>
      </c>
      <c r="AE16" s="34">
        <f aca="true" t="shared" si="4" ref="AE16:AM16">SUM(AE5:AE15)</f>
        <v>64800748</v>
      </c>
      <c r="AF16" s="34">
        <f t="shared" si="4"/>
        <v>63324232</v>
      </c>
      <c r="AG16" s="34">
        <f t="shared" si="4"/>
        <v>908266416</v>
      </c>
      <c r="AH16" s="34">
        <f t="shared" si="4"/>
        <v>907820795</v>
      </c>
      <c r="AI16" s="34">
        <f t="shared" si="4"/>
        <v>550268147</v>
      </c>
      <c r="AJ16" s="34">
        <f t="shared" si="4"/>
        <v>549977664</v>
      </c>
      <c r="AK16" s="34">
        <f t="shared" si="4"/>
        <v>28653</v>
      </c>
      <c r="AL16" s="34">
        <f t="shared" si="4"/>
        <v>100405</v>
      </c>
      <c r="AM16" s="34">
        <f t="shared" si="4"/>
        <v>96169</v>
      </c>
      <c r="AO16" s="35"/>
      <c r="AP16" s="36" t="s">
        <v>96</v>
      </c>
      <c r="AQ16" s="34">
        <f>SUM(AQ5:AQ15)</f>
        <v>124162653</v>
      </c>
      <c r="AR16" s="34">
        <f aca="true" t="shared" si="5" ref="AR16:AZ16">SUM(AR5:AR15)</f>
        <v>0</v>
      </c>
      <c r="AS16" s="34">
        <f t="shared" si="5"/>
        <v>0</v>
      </c>
      <c r="AT16" s="34">
        <f t="shared" si="5"/>
        <v>0</v>
      </c>
      <c r="AU16" s="34">
        <f t="shared" si="5"/>
        <v>0</v>
      </c>
      <c r="AV16" s="34"/>
      <c r="AW16" s="34">
        <f t="shared" si="5"/>
        <v>0</v>
      </c>
      <c r="AX16" s="34">
        <f t="shared" si="5"/>
        <v>409085</v>
      </c>
      <c r="AY16" s="34">
        <f t="shared" si="5"/>
        <v>0</v>
      </c>
      <c r="AZ16" s="34">
        <f t="shared" si="5"/>
        <v>0</v>
      </c>
      <c r="BB16" s="35"/>
      <c r="BC16" s="36" t="s">
        <v>96</v>
      </c>
      <c r="BD16" s="34">
        <f>SUM(BD5:BD15)</f>
        <v>391853116</v>
      </c>
      <c r="BE16" s="34">
        <f aca="true" t="shared" si="6" ref="BE16:BM16">SUM(BE5:BE15)</f>
        <v>549824634</v>
      </c>
      <c r="BF16" s="34">
        <f t="shared" si="6"/>
        <v>471218540</v>
      </c>
      <c r="BG16" s="34">
        <f t="shared" si="6"/>
        <v>4788251624</v>
      </c>
      <c r="BH16" s="34">
        <f t="shared" si="6"/>
        <v>4779574609</v>
      </c>
      <c r="BI16" s="34">
        <f t="shared" si="6"/>
        <v>1812589960</v>
      </c>
      <c r="BJ16" s="34">
        <f t="shared" si="6"/>
        <v>1809127374</v>
      </c>
      <c r="BK16" s="34">
        <f t="shared" si="6"/>
        <v>490161</v>
      </c>
      <c r="BL16" s="34">
        <f t="shared" si="6"/>
        <v>845396</v>
      </c>
      <c r="BM16" s="34">
        <f t="shared" si="6"/>
        <v>749477</v>
      </c>
      <c r="BN16" s="69" t="str">
        <f>IF('内訳（地積等１）○'!IN16+SUM(D16,Q16,AD16,AQ16)='内訳（地積等２）○'!BD16,"○","ERRRR")</f>
        <v>○</v>
      </c>
      <c r="BO16" s="69" t="str">
        <f>IF('内訳（地積等１）○'!IO16+SUM(E16,R16,AE16,AR16)='内訳（地積等２）○'!BE16,"○","ERRRR")</f>
        <v>○</v>
      </c>
      <c r="BP16" s="69" t="str">
        <f>IF('内訳（地積等１）○'!IP16+SUM(F16,S16,AF16,AS16)='内訳（地積等２）○'!BF16,"○","ERRRR")</f>
        <v>○</v>
      </c>
      <c r="BQ16" s="69" t="str">
        <f>IF('内訳（地積等１）○'!IQ16+SUM(G16,T16,AG16,AT16)='内訳（地積等２）○'!BG16,"○","ERRRR")</f>
        <v>○</v>
      </c>
      <c r="BR16" s="69" t="str">
        <f>IF('内訳（地積等１）○'!IR16+SUM(H16,U16,AH16,AU16)='内訳（地積等２）○'!BH16,"○","ERRRR")</f>
        <v>○</v>
      </c>
      <c r="BS16" s="69" t="str">
        <f>IF('内訳（地積等１）○'!IS16+SUM(I16,V16,AI16,AV16)='内訳（地積等２）○'!BI16,"○","ERRRR")</f>
        <v>○</v>
      </c>
      <c r="BT16" s="69" t="str">
        <f>IF('内訳（地積等１）○'!IT16+SUM(J16,W16,AJ16,AW16)='内訳（地積等２）○'!BJ16,"○","ERRRR")</f>
        <v>○</v>
      </c>
      <c r="BU16" s="69" t="str">
        <f>IF('内訳（地積等１）○'!IU16+SUM(K16,X16,AK16,AX16)='内訳（地積等２）○'!BK16,"○","ERRRR")</f>
        <v>○</v>
      </c>
      <c r="BV16" s="69" t="str">
        <f>IF('内訳（地積等１）○'!IV16+SUM(L16,Y16,AL16,AY16)='内訳（地積等２）○'!BL16,"○","ERRRR")</f>
        <v>○</v>
      </c>
      <c r="BW16" s="69" t="str">
        <f>IF(SUM('内訳（地積等１）○'!L16,'内訳（地積等１）○'!Y16,'内訳（地積等１）○'!AL16,'内訳（地積等１）○'!AY16,'内訳（地積等１）○'!BL16,'内訳（地積等１）○'!BY16,'内訳（地積等１）○'!DY16,'内訳（地積等１）○'!EL16,'内訳（地積等１）○'!EY16,'内訳（地積等１）○'!FL16,'内訳（地積等１）○'!FY16,'内訳（地積等１）○'!GL16,'内訳（地積等１）○'!GY16,'内訳（地積等１）○'!HL16,'内訳（地積等１）○'!HY16,'内訳（地積等１）○'!IL16)+(SUM(M16,Z16,AM16,AZ16))='内訳（地積等２）○'!BM16,"○","ERRRR")</f>
        <v>○</v>
      </c>
    </row>
    <row r="17" spans="2:75" s="7" customFormat="1" ht="15" customHeight="1">
      <c r="B17" s="25">
        <v>12</v>
      </c>
      <c r="C17" s="26" t="s">
        <v>65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O17" s="25">
        <v>12</v>
      </c>
      <c r="P17" s="26" t="s">
        <v>65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B17" s="25">
        <v>12</v>
      </c>
      <c r="AC17" s="26" t="s">
        <v>65</v>
      </c>
      <c r="AD17" s="27">
        <v>2215119</v>
      </c>
      <c r="AE17" s="27">
        <v>910141</v>
      </c>
      <c r="AF17" s="27">
        <v>543553</v>
      </c>
      <c r="AG17" s="27">
        <v>146304</v>
      </c>
      <c r="AH17" s="27">
        <v>114762</v>
      </c>
      <c r="AI17" s="27">
        <v>108001</v>
      </c>
      <c r="AJ17" s="27">
        <v>80681</v>
      </c>
      <c r="AK17" s="27">
        <v>1586</v>
      </c>
      <c r="AL17" s="27">
        <v>2151</v>
      </c>
      <c r="AM17" s="27">
        <v>1113</v>
      </c>
      <c r="AO17" s="25">
        <v>12</v>
      </c>
      <c r="AP17" s="26" t="str">
        <f t="shared" si="0"/>
        <v>国 頭 村</v>
      </c>
      <c r="AQ17" s="27">
        <v>5196723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9885</v>
      </c>
      <c r="AY17" s="27">
        <v>0</v>
      </c>
      <c r="AZ17" s="27">
        <v>0</v>
      </c>
      <c r="BB17" s="25">
        <v>12</v>
      </c>
      <c r="BC17" s="26" t="str">
        <f t="shared" si="1"/>
        <v>国 頭 村</v>
      </c>
      <c r="BD17" s="27">
        <v>148565304</v>
      </c>
      <c r="BE17" s="27">
        <v>46234696</v>
      </c>
      <c r="BF17" s="27">
        <v>33663014</v>
      </c>
      <c r="BG17" s="27">
        <v>6039491</v>
      </c>
      <c r="BH17" s="27">
        <v>5371353</v>
      </c>
      <c r="BI17" s="27">
        <v>2333554</v>
      </c>
      <c r="BJ17" s="27">
        <v>2037193</v>
      </c>
      <c r="BK17" s="27">
        <v>13583</v>
      </c>
      <c r="BL17" s="27">
        <v>30301</v>
      </c>
      <c r="BM17" s="27">
        <v>13733</v>
      </c>
      <c r="BN17" s="7" t="str">
        <f>IF('内訳（地積等１）○'!IN17+SUM(D17,Q17,AD17,AQ17)='内訳（地積等２）○'!BD17,"○","ERRRR")</f>
        <v>○</v>
      </c>
      <c r="BO17" s="7" t="str">
        <f>IF('内訳（地積等１）○'!IO17+SUM(E17,R17,AE17,AR17)='内訳（地積等２）○'!BE17,"○","ERRRR")</f>
        <v>○</v>
      </c>
      <c r="BP17" s="7" t="str">
        <f>IF('内訳（地積等１）○'!IP17+SUM(F17,S17,AF17,AS17)='内訳（地積等２）○'!BF17,"○","ERRRR")</f>
        <v>○</v>
      </c>
      <c r="BQ17" s="7" t="str">
        <f>IF('内訳（地積等１）○'!IQ17+SUM(G17,T17,AG17,AT17)='内訳（地積等２）○'!BG17,"○","ERRRR")</f>
        <v>○</v>
      </c>
      <c r="BR17" s="7" t="str">
        <f>IF('内訳（地積等１）○'!IR17+SUM(H17,U17,AH17,AU17)='内訳（地積等２）○'!BH17,"○","ERRRR")</f>
        <v>○</v>
      </c>
      <c r="BS17" s="7" t="str">
        <f>IF('内訳（地積等１）○'!IS17+SUM(I17,V17,AI17,AV17)='内訳（地積等２）○'!BI17,"○","ERRRR")</f>
        <v>○</v>
      </c>
      <c r="BT17" s="7" t="str">
        <f>IF('内訳（地積等１）○'!IT17+SUM(J17,W17,AJ17,AW17)='内訳（地積等２）○'!BJ17,"○","ERRRR")</f>
        <v>○</v>
      </c>
      <c r="BU17" s="7" t="str">
        <f>IF('内訳（地積等１）○'!IU17+SUM(K17,X17,AK17,AX17)='内訳（地積等２）○'!BK17,"○","ERRRR")</f>
        <v>○</v>
      </c>
      <c r="BV17" s="7" t="str">
        <f>IF('内訳（地積等１）○'!IV17+SUM(L17,Y17,AL17,AY17)='内訳（地積等２）○'!BL17,"○","ERRRR")</f>
        <v>○</v>
      </c>
      <c r="BW17" s="7" t="str">
        <f>IF(SUM('内訳（地積等１）○'!L17,'内訳（地積等１）○'!Y17,'内訳（地積等１）○'!AL17,'内訳（地積等１）○'!AY17,'内訳（地積等１）○'!BL17,'内訳（地積等１）○'!BY17,'内訳（地積等１）○'!DY17,'内訳（地積等１）○'!EL17,'内訳（地積等１）○'!EY17,'内訳（地積等１）○'!FL17,'内訳（地積等１）○'!FY17,'内訳（地積等１）○'!GL17,'内訳（地積等１）○'!GY17,'内訳（地積等１）○'!HL17,'内訳（地積等１）○'!HY17,'内訳（地積等１）○'!IL17)+(SUM(M17,Z17,AM17,AZ17))='内訳（地積等２）○'!BM17,"○","ERRRR")</f>
        <v>○</v>
      </c>
    </row>
    <row r="18" spans="2:75" s="7" customFormat="1" ht="15" customHeight="1">
      <c r="B18" s="18">
        <v>13</v>
      </c>
      <c r="C18" s="19" t="s">
        <v>66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O18" s="18">
        <v>13</v>
      </c>
      <c r="P18" s="19" t="s">
        <v>66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B18" s="18">
        <v>13</v>
      </c>
      <c r="AC18" s="19" t="s">
        <v>66</v>
      </c>
      <c r="AD18" s="20">
        <v>64101</v>
      </c>
      <c r="AE18" s="20">
        <v>327446</v>
      </c>
      <c r="AF18" s="20">
        <v>288894</v>
      </c>
      <c r="AG18" s="20">
        <v>401705</v>
      </c>
      <c r="AH18" s="20">
        <v>378159</v>
      </c>
      <c r="AI18" s="20">
        <v>263335</v>
      </c>
      <c r="AJ18" s="20">
        <v>247100</v>
      </c>
      <c r="AK18" s="20">
        <v>72</v>
      </c>
      <c r="AL18" s="20">
        <v>689</v>
      </c>
      <c r="AM18" s="20">
        <v>527</v>
      </c>
      <c r="AO18" s="18">
        <v>13</v>
      </c>
      <c r="AP18" s="19" t="str">
        <f t="shared" si="0"/>
        <v>大宜味村</v>
      </c>
      <c r="AQ18" s="20">
        <v>20650316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7031</v>
      </c>
      <c r="AY18" s="20">
        <v>0</v>
      </c>
      <c r="AZ18" s="20">
        <v>0</v>
      </c>
      <c r="BB18" s="18">
        <v>13</v>
      </c>
      <c r="BC18" s="19" t="str">
        <f t="shared" si="1"/>
        <v>大宜味村</v>
      </c>
      <c r="BD18" s="20">
        <v>32569440</v>
      </c>
      <c r="BE18" s="20">
        <v>30980560</v>
      </c>
      <c r="BF18" s="20">
        <v>22939530</v>
      </c>
      <c r="BG18" s="20">
        <v>3454487</v>
      </c>
      <c r="BH18" s="20">
        <v>2820003</v>
      </c>
      <c r="BI18" s="20">
        <v>1447664</v>
      </c>
      <c r="BJ18" s="20">
        <v>1205054</v>
      </c>
      <c r="BK18" s="20">
        <v>9443</v>
      </c>
      <c r="BL18" s="20">
        <v>24926</v>
      </c>
      <c r="BM18" s="20">
        <v>14659</v>
      </c>
      <c r="BN18" s="7" t="str">
        <f>IF('内訳（地積等１）○'!IN18+SUM(D18,Q18,AD18,AQ18)='内訳（地積等２）○'!BD18,"○","ERRRR")</f>
        <v>○</v>
      </c>
      <c r="BO18" s="7" t="str">
        <f>IF('内訳（地積等１）○'!IO18+SUM(E18,R18,AE18,AR18)='内訳（地積等２）○'!BE18,"○","ERRRR")</f>
        <v>○</v>
      </c>
      <c r="BP18" s="7" t="str">
        <f>IF('内訳（地積等１）○'!IP18+SUM(F18,S18,AF18,AS18)='内訳（地積等２）○'!BF18,"○","ERRRR")</f>
        <v>○</v>
      </c>
      <c r="BQ18" s="7" t="str">
        <f>IF('内訳（地積等１）○'!IQ18+SUM(G18,T18,AG18,AT18)='内訳（地積等２）○'!BG18,"○","ERRRR")</f>
        <v>○</v>
      </c>
      <c r="BR18" s="7" t="str">
        <f>IF('内訳（地積等１）○'!IR18+SUM(H18,U18,AH18,AU18)='内訳（地積等２）○'!BH18,"○","ERRRR")</f>
        <v>○</v>
      </c>
      <c r="BS18" s="7" t="str">
        <f>IF('内訳（地積等１）○'!IS18+SUM(I18,V18,AI18,AV18)='内訳（地積等２）○'!BI18,"○","ERRRR")</f>
        <v>○</v>
      </c>
      <c r="BT18" s="7" t="str">
        <f>IF('内訳（地積等１）○'!IT18+SUM(J18,W18,AJ18,AW18)='内訳（地積等２）○'!BJ18,"○","ERRRR")</f>
        <v>○</v>
      </c>
      <c r="BU18" s="7" t="str">
        <f>IF('内訳（地積等１）○'!IU18+SUM(K18,X18,AK18,AX18)='内訳（地積等２）○'!BK18,"○","ERRRR")</f>
        <v>○</v>
      </c>
      <c r="BV18" s="7" t="str">
        <f>IF('内訳（地積等１）○'!IV18+SUM(L18,Y18,AL18,AY18)='内訳（地積等２）○'!BL18,"○","ERRRR")</f>
        <v>○</v>
      </c>
      <c r="BW18" s="7" t="str">
        <f>IF(SUM('内訳（地積等１）○'!L18,'内訳（地積等１）○'!Y18,'内訳（地積等１）○'!AL18,'内訳（地積等１）○'!AY18,'内訳（地積等１）○'!BL18,'内訳（地積等１）○'!BY18,'内訳（地積等１）○'!DY18,'内訳（地積等１）○'!EL18,'内訳（地積等１）○'!EY18,'内訳（地積等１）○'!FL18,'内訳（地積等１）○'!FY18,'内訳（地積等１）○'!GL18,'内訳（地積等１）○'!GY18,'内訳（地積等１）○'!HL18,'内訳（地積等１）○'!HY18,'内訳（地積等１）○'!IL18)+(SUM(M18,Z18,AM18,AZ18))='内訳（地積等２）○'!BM18,"○","ERRRR")</f>
        <v>○</v>
      </c>
    </row>
    <row r="19" spans="2:75" s="7" customFormat="1" ht="15" customHeight="1">
      <c r="B19" s="18">
        <v>14</v>
      </c>
      <c r="C19" s="19" t="s">
        <v>67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O19" s="18">
        <v>14</v>
      </c>
      <c r="P19" s="19" t="s">
        <v>67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B19" s="18">
        <v>14</v>
      </c>
      <c r="AC19" s="19" t="s">
        <v>67</v>
      </c>
      <c r="AD19" s="20">
        <v>740184</v>
      </c>
      <c r="AE19" s="20">
        <v>394510</v>
      </c>
      <c r="AF19" s="20">
        <v>355862</v>
      </c>
      <c r="AG19" s="20">
        <v>164439</v>
      </c>
      <c r="AH19" s="20">
        <v>161828</v>
      </c>
      <c r="AI19" s="20">
        <v>163742</v>
      </c>
      <c r="AJ19" s="20">
        <v>161154</v>
      </c>
      <c r="AK19" s="20">
        <v>386</v>
      </c>
      <c r="AL19" s="20">
        <v>553</v>
      </c>
      <c r="AM19" s="20">
        <v>458</v>
      </c>
      <c r="AO19" s="18">
        <v>14</v>
      </c>
      <c r="AP19" s="19" t="str">
        <f t="shared" si="0"/>
        <v>東    村</v>
      </c>
      <c r="AQ19" s="20">
        <v>4670703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4732</v>
      </c>
      <c r="AY19" s="20">
        <v>0</v>
      </c>
      <c r="AZ19" s="20">
        <v>0</v>
      </c>
      <c r="BB19" s="18">
        <v>14</v>
      </c>
      <c r="BC19" s="19" t="str">
        <f t="shared" si="1"/>
        <v>東    村</v>
      </c>
      <c r="BD19" s="20">
        <v>19723013</v>
      </c>
      <c r="BE19" s="20">
        <v>19836703</v>
      </c>
      <c r="BF19" s="20">
        <v>15566141</v>
      </c>
      <c r="BG19" s="20">
        <v>1381095</v>
      </c>
      <c r="BH19" s="20">
        <v>1152566</v>
      </c>
      <c r="BI19" s="20">
        <v>776794</v>
      </c>
      <c r="BJ19" s="20">
        <v>674952</v>
      </c>
      <c r="BK19" s="20">
        <v>6010</v>
      </c>
      <c r="BL19" s="20">
        <v>8438</v>
      </c>
      <c r="BM19" s="20">
        <v>5294</v>
      </c>
      <c r="BN19" s="7" t="str">
        <f>IF('内訳（地積等１）○'!IN19+SUM(D19,Q19,AD19,AQ19)='内訳（地積等２）○'!BD19,"○","ERRRR")</f>
        <v>○</v>
      </c>
      <c r="BO19" s="7" t="str">
        <f>IF('内訳（地積等１）○'!IO19+SUM(E19,R19,AE19,AR19)='内訳（地積等２）○'!BE19,"○","ERRRR")</f>
        <v>○</v>
      </c>
      <c r="BP19" s="7" t="str">
        <f>IF('内訳（地積等１）○'!IP19+SUM(F19,S19,AF19,AS19)='内訳（地積等２）○'!BF19,"○","ERRRR")</f>
        <v>○</v>
      </c>
      <c r="BQ19" s="7" t="str">
        <f>IF('内訳（地積等１）○'!IQ19+SUM(G19,T19,AG19,AT19)='内訳（地積等２）○'!BG19,"○","ERRRR")</f>
        <v>○</v>
      </c>
      <c r="BR19" s="7" t="str">
        <f>IF('内訳（地積等１）○'!IR19+SUM(H19,U19,AH19,AU19)='内訳（地積等２）○'!BH19,"○","ERRRR")</f>
        <v>○</v>
      </c>
      <c r="BS19" s="7" t="str">
        <f>IF('内訳（地積等１）○'!IS19+SUM(I19,V19,AI19,AV19)='内訳（地積等２）○'!BI19,"○","ERRRR")</f>
        <v>○</v>
      </c>
      <c r="BT19" s="7" t="str">
        <f>IF('内訳（地積等１）○'!IT19+SUM(J19,W19,AJ19,AW19)='内訳（地積等２）○'!BJ19,"○","ERRRR")</f>
        <v>○</v>
      </c>
      <c r="BU19" s="7" t="str">
        <f>IF('内訳（地積等１）○'!IU19+SUM(K19,X19,AK19,AX19)='内訳（地積等２）○'!BK19,"○","ERRRR")</f>
        <v>○</v>
      </c>
      <c r="BV19" s="7" t="str">
        <f>IF('内訳（地積等１）○'!IV19+SUM(L19,Y19,AL19,AY19)='内訳（地積等２）○'!BL19,"○","ERRRR")</f>
        <v>○</v>
      </c>
      <c r="BW19" s="7" t="str">
        <f>IF(SUM('内訳（地積等１）○'!L19,'内訳（地積等１）○'!Y19,'内訳（地積等１）○'!AL19,'内訳（地積等１）○'!AY19,'内訳（地積等１）○'!BL19,'内訳（地積等１）○'!BY19,'内訳（地積等１）○'!DY19,'内訳（地積等１）○'!EL19,'内訳（地積等１）○'!EY19,'内訳（地積等１）○'!FL19,'内訳（地積等１）○'!FY19,'内訳（地積等１）○'!GL19,'内訳（地積等１）○'!GY19,'内訳（地積等１）○'!HL19,'内訳（地積等１）○'!HY19,'内訳（地積等１）○'!IL19)+(SUM(M19,Z19,AM19,AZ19))='内訳（地積等２）○'!BM19,"○","ERRRR")</f>
        <v>○</v>
      </c>
    </row>
    <row r="20" spans="2:75" s="7" customFormat="1" ht="15" customHeight="1">
      <c r="B20" s="18">
        <v>15</v>
      </c>
      <c r="C20" s="19" t="s">
        <v>68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O20" s="18">
        <v>15</v>
      </c>
      <c r="P20" s="19" t="s">
        <v>68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B20" s="18">
        <v>15</v>
      </c>
      <c r="AC20" s="19" t="s">
        <v>68</v>
      </c>
      <c r="AD20" s="20">
        <v>911617</v>
      </c>
      <c r="AE20" s="20">
        <v>1985421</v>
      </c>
      <c r="AF20" s="20">
        <v>1472386</v>
      </c>
      <c r="AG20" s="20">
        <v>529146</v>
      </c>
      <c r="AH20" s="20">
        <v>489742</v>
      </c>
      <c r="AI20" s="20">
        <v>519991</v>
      </c>
      <c r="AJ20" s="20">
        <v>481180</v>
      </c>
      <c r="AK20" s="20">
        <v>546</v>
      </c>
      <c r="AL20" s="20">
        <v>3644</v>
      </c>
      <c r="AM20" s="20">
        <v>2289</v>
      </c>
      <c r="AO20" s="18">
        <v>15</v>
      </c>
      <c r="AP20" s="19" t="str">
        <f t="shared" si="0"/>
        <v>今帰仁村</v>
      </c>
      <c r="AQ20" s="20">
        <v>3356909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14230</v>
      </c>
      <c r="AY20" s="20">
        <v>0</v>
      </c>
      <c r="AZ20" s="20">
        <v>0</v>
      </c>
      <c r="BB20" s="18">
        <v>15</v>
      </c>
      <c r="BC20" s="19" t="str">
        <f t="shared" si="1"/>
        <v>今帰仁村</v>
      </c>
      <c r="BD20" s="20">
        <v>10836228</v>
      </c>
      <c r="BE20" s="20">
        <v>26521686</v>
      </c>
      <c r="BF20" s="20">
        <v>19646524</v>
      </c>
      <c r="BG20" s="20">
        <v>14723778</v>
      </c>
      <c r="BH20" s="20">
        <v>14089901</v>
      </c>
      <c r="BI20" s="20">
        <v>5884389</v>
      </c>
      <c r="BJ20" s="20">
        <v>5617284</v>
      </c>
      <c r="BK20" s="20">
        <v>16251</v>
      </c>
      <c r="BL20" s="20">
        <v>35791</v>
      </c>
      <c r="BM20" s="20">
        <v>25455</v>
      </c>
      <c r="BN20" s="7" t="str">
        <f>IF('内訳（地積等１）○'!IN20+SUM(D20,Q20,AD20,AQ20)='内訳（地積等２）○'!BD20,"○","ERRRR")</f>
        <v>○</v>
      </c>
      <c r="BO20" s="7" t="str">
        <f>IF('内訳（地積等１）○'!IO20+SUM(E20,R20,AE20,AR20)='内訳（地積等２）○'!BE20,"○","ERRRR")</f>
        <v>○</v>
      </c>
      <c r="BP20" s="7" t="str">
        <f>IF('内訳（地積等１）○'!IP20+SUM(F20,S20,AF20,AS20)='内訳（地積等２）○'!BF20,"○","ERRRR")</f>
        <v>○</v>
      </c>
      <c r="BQ20" s="7" t="str">
        <f>IF('内訳（地積等１）○'!IQ20+SUM(G20,T20,AG20,AT20)='内訳（地積等２）○'!BG20,"○","ERRRR")</f>
        <v>○</v>
      </c>
      <c r="BR20" s="7" t="str">
        <f>IF('内訳（地積等１）○'!IR20+SUM(H20,U20,AH20,AU20)='内訳（地積等２）○'!BH20,"○","ERRRR")</f>
        <v>○</v>
      </c>
      <c r="BS20" s="7" t="str">
        <f>IF('内訳（地積等１）○'!IS20+SUM(I20,V20,AI20,AV20)='内訳（地積等２）○'!BI20,"○","ERRRR")</f>
        <v>○</v>
      </c>
      <c r="BT20" s="7" t="str">
        <f>IF('内訳（地積等１）○'!IT20+SUM(J20,W20,AJ20,AW20)='内訳（地積等２）○'!BJ20,"○","ERRRR")</f>
        <v>○</v>
      </c>
      <c r="BU20" s="7" t="str">
        <f>IF('内訳（地積等１）○'!IU20+SUM(K20,X20,AK20,AX20)='内訳（地積等２）○'!BK20,"○","ERRRR")</f>
        <v>○</v>
      </c>
      <c r="BV20" s="7" t="str">
        <f>IF('内訳（地積等１）○'!IV20+SUM(L20,Y20,AL20,AY20)='内訳（地積等２）○'!BL20,"○","ERRRR")</f>
        <v>○</v>
      </c>
      <c r="BW20" s="7" t="str">
        <f>IF(SUM('内訳（地積等１）○'!L20,'内訳（地積等１）○'!Y20,'内訳（地積等１）○'!AL20,'内訳（地積等１）○'!AY20,'内訳（地積等１）○'!BL20,'内訳（地積等１）○'!BY20,'内訳（地積等１）○'!DY20,'内訳（地積等１）○'!EL20,'内訳（地積等１）○'!EY20,'内訳（地積等１）○'!FL20,'内訳（地積等１）○'!FY20,'内訳（地積等１）○'!GL20,'内訳（地積等１）○'!GY20,'内訳（地積等１）○'!HL20,'内訳（地積等１）○'!HY20,'内訳（地積等１）○'!IL20)+(SUM(M20,Z20,AM20,AZ20))='内訳（地積等２）○'!BM20,"○","ERRRR")</f>
        <v>○</v>
      </c>
    </row>
    <row r="21" spans="2:75" s="7" customFormat="1" ht="15" customHeight="1">
      <c r="B21" s="18">
        <v>16</v>
      </c>
      <c r="C21" s="19" t="s">
        <v>69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O21" s="18">
        <v>16</v>
      </c>
      <c r="P21" s="19" t="s">
        <v>69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B21" s="18">
        <v>16</v>
      </c>
      <c r="AC21" s="19" t="s">
        <v>69</v>
      </c>
      <c r="AD21" s="20">
        <v>675713</v>
      </c>
      <c r="AE21" s="20">
        <v>2115548</v>
      </c>
      <c r="AF21" s="20">
        <v>1682781</v>
      </c>
      <c r="AG21" s="20">
        <v>1965427</v>
      </c>
      <c r="AH21" s="20">
        <v>1931465</v>
      </c>
      <c r="AI21" s="20">
        <v>1231913</v>
      </c>
      <c r="AJ21" s="20">
        <v>1206644</v>
      </c>
      <c r="AK21" s="20">
        <v>953</v>
      </c>
      <c r="AL21" s="20">
        <v>3274</v>
      </c>
      <c r="AM21" s="20">
        <v>2426</v>
      </c>
      <c r="AO21" s="18">
        <v>16</v>
      </c>
      <c r="AP21" s="19" t="str">
        <f t="shared" si="0"/>
        <v>本 部 町</v>
      </c>
      <c r="AQ21" s="20">
        <v>3839114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15989</v>
      </c>
      <c r="AY21" s="20">
        <v>0</v>
      </c>
      <c r="AZ21" s="20">
        <v>0</v>
      </c>
      <c r="BB21" s="18">
        <v>16</v>
      </c>
      <c r="BC21" s="19" t="str">
        <f t="shared" si="1"/>
        <v>本 部 町</v>
      </c>
      <c r="BD21" s="20">
        <v>10140031</v>
      </c>
      <c r="BE21" s="20">
        <v>41112319</v>
      </c>
      <c r="BF21" s="20">
        <v>29314980</v>
      </c>
      <c r="BG21" s="20">
        <v>26742562</v>
      </c>
      <c r="BH21" s="20">
        <v>26042611</v>
      </c>
      <c r="BI21" s="20">
        <v>10700047</v>
      </c>
      <c r="BJ21" s="20">
        <v>10399107</v>
      </c>
      <c r="BK21" s="20">
        <v>22797</v>
      </c>
      <c r="BL21" s="20">
        <v>51238</v>
      </c>
      <c r="BM21" s="20">
        <v>36029</v>
      </c>
      <c r="BN21" s="7" t="str">
        <f>IF('内訳（地積等１）○'!IN21+SUM(D21,Q21,AD21,AQ21)='内訳（地積等２）○'!BD21,"○","ERRRR")</f>
        <v>○</v>
      </c>
      <c r="BO21" s="7" t="str">
        <f>IF('内訳（地積等１）○'!IO21+SUM(E21,R21,AE21,AR21)='内訳（地積等２）○'!BE21,"○","ERRRR")</f>
        <v>○</v>
      </c>
      <c r="BP21" s="7" t="str">
        <f>IF('内訳（地積等１）○'!IP21+SUM(F21,S21,AF21,AS21)='内訳（地積等２）○'!BF21,"○","ERRRR")</f>
        <v>○</v>
      </c>
      <c r="BQ21" s="7" t="str">
        <f>IF('内訳（地積等１）○'!IQ21+SUM(G21,T21,AG21,AT21)='内訳（地積等２）○'!BG21,"○","ERRRR")</f>
        <v>○</v>
      </c>
      <c r="BR21" s="7" t="str">
        <f>IF('内訳（地積等１）○'!IR21+SUM(H21,U21,AH21,AU21)='内訳（地積等２）○'!BH21,"○","ERRRR")</f>
        <v>○</v>
      </c>
      <c r="BS21" s="7" t="str">
        <f>IF('内訳（地積等１）○'!IS21+SUM(I21,V21,AI21,AV21)='内訳（地積等２）○'!BI21,"○","ERRRR")</f>
        <v>○</v>
      </c>
      <c r="BT21" s="7" t="str">
        <f>IF('内訳（地積等１）○'!IT21+SUM(J21,W21,AJ21,AW21)='内訳（地積等２）○'!BJ21,"○","ERRRR")</f>
        <v>○</v>
      </c>
      <c r="BU21" s="7" t="str">
        <f>IF('内訳（地積等１）○'!IU21+SUM(K21,X21,AK21,AX21)='内訳（地積等２）○'!BK21,"○","ERRRR")</f>
        <v>○</v>
      </c>
      <c r="BV21" s="7" t="str">
        <f>IF('内訳（地積等１）○'!IV21+SUM(L21,Y21,AL21,AY21)='内訳（地積等２）○'!BL21,"○","ERRRR")</f>
        <v>○</v>
      </c>
      <c r="BW21" s="7" t="str">
        <f>IF(SUM('内訳（地積等１）○'!L21,'内訳（地積等１）○'!Y21,'内訳（地積等１）○'!AL21,'内訳（地積等１）○'!AY21,'内訳（地積等１）○'!BL21,'内訳（地積等１）○'!BY21,'内訳（地積等１）○'!DY21,'内訳（地積等１）○'!EL21,'内訳（地積等１）○'!EY21,'内訳（地積等１）○'!FL21,'内訳（地積等１）○'!FY21,'内訳（地積等１）○'!GL21,'内訳（地積等１）○'!GY21,'内訳（地積等１）○'!HL21,'内訳（地積等１）○'!HY21,'内訳（地積等１）○'!IL21)+(SUM(M21,Z21,AM21,AZ21))='内訳（地積等２）○'!BM21,"○","ERRRR")</f>
        <v>○</v>
      </c>
    </row>
    <row r="22" spans="2:75" s="7" customFormat="1" ht="15" customHeight="1">
      <c r="B22" s="18">
        <v>17</v>
      </c>
      <c r="C22" s="19" t="s">
        <v>70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O22" s="18">
        <v>17</v>
      </c>
      <c r="P22" s="19" t="s">
        <v>70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B22" s="18">
        <v>17</v>
      </c>
      <c r="AC22" s="19" t="s">
        <v>70</v>
      </c>
      <c r="AD22" s="20">
        <v>933432</v>
      </c>
      <c r="AE22" s="20">
        <v>1772847</v>
      </c>
      <c r="AF22" s="20">
        <v>1587155</v>
      </c>
      <c r="AG22" s="20">
        <v>903924</v>
      </c>
      <c r="AH22" s="20">
        <v>858090</v>
      </c>
      <c r="AI22" s="20">
        <v>902580</v>
      </c>
      <c r="AJ22" s="20">
        <v>856764</v>
      </c>
      <c r="AK22" s="20">
        <v>1419</v>
      </c>
      <c r="AL22" s="20">
        <v>5050</v>
      </c>
      <c r="AM22" s="20">
        <v>4044</v>
      </c>
      <c r="AO22" s="18">
        <v>17</v>
      </c>
      <c r="AP22" s="19" t="str">
        <f t="shared" si="0"/>
        <v>恩 納 村</v>
      </c>
      <c r="AQ22" s="20">
        <v>4300456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12111</v>
      </c>
      <c r="AY22" s="20">
        <v>0</v>
      </c>
      <c r="AZ22" s="20">
        <v>0</v>
      </c>
      <c r="BB22" s="18">
        <v>17</v>
      </c>
      <c r="BC22" s="19" t="str">
        <f t="shared" si="1"/>
        <v>恩 納 村</v>
      </c>
      <c r="BD22" s="20">
        <v>28074220</v>
      </c>
      <c r="BE22" s="20">
        <v>20934945</v>
      </c>
      <c r="BF22" s="20">
        <v>16501036</v>
      </c>
      <c r="BG22" s="20">
        <v>28389145</v>
      </c>
      <c r="BH22" s="20">
        <v>28075485</v>
      </c>
      <c r="BI22" s="20">
        <v>12870376</v>
      </c>
      <c r="BJ22" s="20">
        <v>12696820</v>
      </c>
      <c r="BK22" s="20">
        <v>15415</v>
      </c>
      <c r="BL22" s="20">
        <v>32150</v>
      </c>
      <c r="BM22" s="20">
        <v>25445</v>
      </c>
      <c r="BN22" s="7" t="str">
        <f>IF('内訳（地積等１）○'!IN22+SUM(D22,Q22,AD22,AQ22)='内訳（地積等２）○'!BD22,"○","ERRRR")</f>
        <v>○</v>
      </c>
      <c r="BO22" s="7" t="str">
        <f>IF('内訳（地積等１）○'!IO22+SUM(E22,R22,AE22,AR22)='内訳（地積等２）○'!BE22,"○","ERRRR")</f>
        <v>○</v>
      </c>
      <c r="BP22" s="7" t="str">
        <f>IF('内訳（地積等１）○'!IP22+SUM(F22,S22,AF22,AS22)='内訳（地積等２）○'!BF22,"○","ERRRR")</f>
        <v>○</v>
      </c>
      <c r="BQ22" s="7" t="str">
        <f>IF('内訳（地積等１）○'!IQ22+SUM(G22,T22,AG22,AT22)='内訳（地積等２）○'!BG22,"○","ERRRR")</f>
        <v>○</v>
      </c>
      <c r="BR22" s="7" t="str">
        <f>IF('内訳（地積等１）○'!IR22+SUM(H22,U22,AH22,AU22)='内訳（地積等２）○'!BH22,"○","ERRRR")</f>
        <v>○</v>
      </c>
      <c r="BS22" s="7" t="str">
        <f>IF('内訳（地積等１）○'!IS22+SUM(I22,V22,AI22,AV22)='内訳（地積等２）○'!BI22,"○","ERRRR")</f>
        <v>○</v>
      </c>
      <c r="BT22" s="7" t="str">
        <f>IF('内訳（地積等１）○'!IT22+SUM(J22,W22,AJ22,AW22)='内訳（地積等２）○'!BJ22,"○","ERRRR")</f>
        <v>○</v>
      </c>
      <c r="BU22" s="7" t="str">
        <f>IF('内訳（地積等１）○'!IU22+SUM(K22,X22,AK22,AX22)='内訳（地積等２）○'!BK22,"○","ERRRR")</f>
        <v>○</v>
      </c>
      <c r="BV22" s="7" t="str">
        <f>IF('内訳（地積等１）○'!IV22+SUM(L22,Y22,AL22,AY22)='内訳（地積等２）○'!BL22,"○","ERRRR")</f>
        <v>○</v>
      </c>
      <c r="BW22" s="7" t="str">
        <f>IF(SUM('内訳（地積等１）○'!L22,'内訳（地積等１）○'!Y22,'内訳（地積等１）○'!AL22,'内訳（地積等１）○'!AY22,'内訳（地積等１）○'!BL22,'内訳（地積等１）○'!BY22,'内訳（地積等１）○'!DY22,'内訳（地積等１）○'!EL22,'内訳（地積等１）○'!EY22,'内訳（地積等１）○'!FL22,'内訳（地積等１）○'!FY22,'内訳（地積等１）○'!GL22,'内訳（地積等１）○'!GY22,'内訳（地積等１）○'!HL22,'内訳（地積等１）○'!HY22,'内訳（地積等１）○'!IL22)+(SUM(M22,Z22,AM22,AZ22))='内訳（地積等２）○'!BM22,"○","ERRRR")</f>
        <v>○</v>
      </c>
    </row>
    <row r="23" spans="2:75" s="7" customFormat="1" ht="15" customHeight="1">
      <c r="B23" s="18">
        <v>18</v>
      </c>
      <c r="C23" s="19" t="s">
        <v>71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O23" s="18">
        <v>18</v>
      </c>
      <c r="P23" s="19" t="s">
        <v>71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B23" s="18">
        <v>18</v>
      </c>
      <c r="AC23" s="19" t="s">
        <v>71</v>
      </c>
      <c r="AD23" s="20">
        <v>14489501</v>
      </c>
      <c r="AE23" s="20">
        <v>1052206</v>
      </c>
      <c r="AF23" s="20">
        <v>814761</v>
      </c>
      <c r="AG23" s="20">
        <v>188964</v>
      </c>
      <c r="AH23" s="20">
        <v>166283</v>
      </c>
      <c r="AI23" s="20">
        <v>188964</v>
      </c>
      <c r="AJ23" s="20">
        <v>166283</v>
      </c>
      <c r="AK23" s="20">
        <v>1467</v>
      </c>
      <c r="AL23" s="20">
        <v>1552</v>
      </c>
      <c r="AM23" s="20">
        <v>1174</v>
      </c>
      <c r="AO23" s="18">
        <v>18</v>
      </c>
      <c r="AP23" s="19" t="str">
        <f t="shared" si="0"/>
        <v>宜野座村</v>
      </c>
      <c r="AQ23" s="20">
        <v>3288067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7436</v>
      </c>
      <c r="AY23" s="20">
        <v>0</v>
      </c>
      <c r="AZ23" s="20">
        <v>0</v>
      </c>
      <c r="BB23" s="18">
        <v>18</v>
      </c>
      <c r="BC23" s="19" t="str">
        <f t="shared" si="1"/>
        <v>宜野座村</v>
      </c>
      <c r="BD23" s="20">
        <v>21671055</v>
      </c>
      <c r="BE23" s="20">
        <v>9628945</v>
      </c>
      <c r="BF23" s="20">
        <v>7734563</v>
      </c>
      <c r="BG23" s="20">
        <v>7446693</v>
      </c>
      <c r="BH23" s="20">
        <v>7239834</v>
      </c>
      <c r="BI23" s="20">
        <v>2794814</v>
      </c>
      <c r="BJ23" s="20">
        <v>2699798</v>
      </c>
      <c r="BK23" s="20">
        <v>11212</v>
      </c>
      <c r="BL23" s="20">
        <v>12149</v>
      </c>
      <c r="BM23" s="20">
        <v>9674</v>
      </c>
      <c r="BN23" s="7" t="str">
        <f>IF('内訳（地積等１）○'!IN23+SUM(D23,Q23,AD23,AQ23)='内訳（地積等２）○'!BD23,"○","ERRRR")</f>
        <v>○</v>
      </c>
      <c r="BO23" s="7" t="str">
        <f>IF('内訳（地積等１）○'!IO23+SUM(E23,R23,AE23,AR23)='内訳（地積等２）○'!BE23,"○","ERRRR")</f>
        <v>○</v>
      </c>
      <c r="BP23" s="7" t="str">
        <f>IF('内訳（地積等１）○'!IP23+SUM(F23,S23,AF23,AS23)='内訳（地積等２）○'!BF23,"○","ERRRR")</f>
        <v>○</v>
      </c>
      <c r="BQ23" s="7" t="str">
        <f>IF('内訳（地積等１）○'!IQ23+SUM(G23,T23,AG23,AT23)='内訳（地積等２）○'!BG23,"○","ERRRR")</f>
        <v>○</v>
      </c>
      <c r="BR23" s="7" t="str">
        <f>IF('内訳（地積等１）○'!IR23+SUM(H23,U23,AH23,AU23)='内訳（地積等２）○'!BH23,"○","ERRRR")</f>
        <v>○</v>
      </c>
      <c r="BS23" s="7" t="str">
        <f>IF('内訳（地積等１）○'!IS23+SUM(I23,V23,AI23,AV23)='内訳（地積等２）○'!BI23,"○","ERRRR")</f>
        <v>○</v>
      </c>
      <c r="BT23" s="7" t="str">
        <f>IF('内訳（地積等１）○'!IT23+SUM(J23,W23,AJ23,AW23)='内訳（地積等２）○'!BJ23,"○","ERRRR")</f>
        <v>○</v>
      </c>
      <c r="BU23" s="7" t="str">
        <f>IF('内訳（地積等１）○'!IU23+SUM(K23,X23,AK23,AX23)='内訳（地積等２）○'!BK23,"○","ERRRR")</f>
        <v>○</v>
      </c>
      <c r="BV23" s="7" t="str">
        <f>IF('内訳（地積等１）○'!IV23+SUM(L23,Y23,AL23,AY23)='内訳（地積等２）○'!BL23,"○","ERRRR")</f>
        <v>○</v>
      </c>
      <c r="BW23" s="7" t="str">
        <f>IF(SUM('内訳（地積等１）○'!L23,'内訳（地積等１）○'!Y23,'内訳（地積等１）○'!AL23,'内訳（地積等１）○'!AY23,'内訳（地積等１）○'!BL23,'内訳（地積等１）○'!BY23,'内訳（地積等１）○'!DY23,'内訳（地積等１）○'!EL23,'内訳（地積等１）○'!EY23,'内訳（地積等１）○'!FL23,'内訳（地積等１）○'!FY23,'内訳（地積等１）○'!GL23,'内訳（地積等１）○'!GY23,'内訳（地積等１）○'!HL23,'内訳（地積等１）○'!HY23,'内訳（地積等１）○'!IL23)+(SUM(M23,Z23,AM23,AZ23))='内訳（地積等２）○'!BM23,"○","ERRRR")</f>
        <v>○</v>
      </c>
    </row>
    <row r="24" spans="2:75" s="7" customFormat="1" ht="15" customHeight="1">
      <c r="B24" s="18">
        <v>19</v>
      </c>
      <c r="C24" s="19" t="s">
        <v>72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O24" s="18">
        <v>19</v>
      </c>
      <c r="P24" s="19" t="s">
        <v>72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B24" s="18">
        <v>19</v>
      </c>
      <c r="AC24" s="19" t="s">
        <v>72</v>
      </c>
      <c r="AD24" s="20">
        <v>16917890</v>
      </c>
      <c r="AE24" s="20">
        <v>7143751</v>
      </c>
      <c r="AF24" s="20">
        <v>6543668</v>
      </c>
      <c r="AG24" s="20">
        <v>6437452</v>
      </c>
      <c r="AH24" s="20">
        <v>6412538</v>
      </c>
      <c r="AI24" s="20">
        <v>5104533</v>
      </c>
      <c r="AJ24" s="20">
        <v>5080238</v>
      </c>
      <c r="AK24" s="20">
        <v>2403</v>
      </c>
      <c r="AL24" s="20">
        <v>6066</v>
      </c>
      <c r="AM24" s="20">
        <v>5538</v>
      </c>
      <c r="AO24" s="18">
        <v>19</v>
      </c>
      <c r="AP24" s="19" t="str">
        <f t="shared" si="0"/>
        <v>金 武 町</v>
      </c>
      <c r="AQ24" s="20">
        <v>2478973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8022</v>
      </c>
      <c r="AY24" s="20">
        <v>0</v>
      </c>
      <c r="AZ24" s="20">
        <v>0</v>
      </c>
      <c r="BB24" s="18">
        <v>19</v>
      </c>
      <c r="BC24" s="19" t="str">
        <f t="shared" si="1"/>
        <v>金 武 町</v>
      </c>
      <c r="BD24" s="20">
        <v>22490624</v>
      </c>
      <c r="BE24" s="20">
        <v>13836373</v>
      </c>
      <c r="BF24" s="20">
        <v>12357438</v>
      </c>
      <c r="BG24" s="20">
        <v>27512110</v>
      </c>
      <c r="BH24" s="20">
        <v>27334464</v>
      </c>
      <c r="BI24" s="20">
        <v>11501783</v>
      </c>
      <c r="BJ24" s="20">
        <v>11425155</v>
      </c>
      <c r="BK24" s="20">
        <v>13127</v>
      </c>
      <c r="BL24" s="20">
        <v>21155</v>
      </c>
      <c r="BM24" s="20">
        <v>18934</v>
      </c>
      <c r="BN24" s="7" t="str">
        <f>IF('内訳（地積等１）○'!IN24+SUM(D24,Q24,AD24,AQ24)='内訳（地積等２）○'!BD24,"○","ERRRR")</f>
        <v>○</v>
      </c>
      <c r="BO24" s="7" t="str">
        <f>IF('内訳（地積等１）○'!IO24+SUM(E24,R24,AE24,AR24)='内訳（地積等２）○'!BE24,"○","ERRRR")</f>
        <v>○</v>
      </c>
      <c r="BP24" s="7" t="str">
        <f>IF('内訳（地積等１）○'!IP24+SUM(F24,S24,AF24,AS24)='内訳（地積等２）○'!BF24,"○","ERRRR")</f>
        <v>○</v>
      </c>
      <c r="BQ24" s="7" t="str">
        <f>IF('内訳（地積等１）○'!IQ24+SUM(G24,T24,AG24,AT24)='内訳（地積等２）○'!BG24,"○","ERRRR")</f>
        <v>○</v>
      </c>
      <c r="BR24" s="7" t="str">
        <f>IF('内訳（地積等１）○'!IR24+SUM(H24,U24,AH24,AU24)='内訳（地積等２）○'!BH24,"○","ERRRR")</f>
        <v>○</v>
      </c>
      <c r="BS24" s="7" t="str">
        <f>IF('内訳（地積等１）○'!IS24+SUM(I24,V24,AI24,AV24)='内訳（地積等２）○'!BI24,"○","ERRRR")</f>
        <v>○</v>
      </c>
      <c r="BT24" s="7" t="str">
        <f>IF('内訳（地積等１）○'!IT24+SUM(J24,W24,AJ24,AW24)='内訳（地積等２）○'!BJ24,"○","ERRRR")</f>
        <v>○</v>
      </c>
      <c r="BU24" s="7" t="str">
        <f>IF('内訳（地積等１）○'!IU24+SUM(K24,X24,AK24,AX24)='内訳（地積等２）○'!BK24,"○","ERRRR")</f>
        <v>○</v>
      </c>
      <c r="BV24" s="7" t="str">
        <f>IF('内訳（地積等１）○'!IV24+SUM(L24,Y24,AL24,AY24)='内訳（地積等２）○'!BL24,"○","ERRRR")</f>
        <v>○</v>
      </c>
      <c r="BW24" s="7" t="str">
        <f>IF(SUM('内訳（地積等１）○'!L24,'内訳（地積等１）○'!Y24,'内訳（地積等１）○'!AL24,'内訳（地積等１）○'!AY24,'内訳（地積等１）○'!BL24,'内訳（地積等１）○'!BY24,'内訳（地積等１）○'!DY24,'内訳（地積等１）○'!EL24,'内訳（地積等１）○'!EY24,'内訳（地積等１）○'!FL24,'内訳（地積等１）○'!FY24,'内訳（地積等１）○'!GL24,'内訳（地積等１）○'!GY24,'内訳（地積等１）○'!HL24,'内訳（地積等１）○'!HY24,'内訳（地積等１）○'!IL24)+(SUM(M24,Z24,AM24,AZ24))='内訳（地積等２）○'!BM24,"○","ERRRR")</f>
        <v>○</v>
      </c>
    </row>
    <row r="25" spans="2:75" s="7" customFormat="1" ht="15" customHeight="1">
      <c r="B25" s="18">
        <v>20</v>
      </c>
      <c r="C25" s="19" t="s">
        <v>73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O25" s="18">
        <v>20</v>
      </c>
      <c r="P25" s="19" t="s">
        <v>73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B25" s="18">
        <v>20</v>
      </c>
      <c r="AC25" s="19" t="s">
        <v>73</v>
      </c>
      <c r="AD25" s="20">
        <v>2102439</v>
      </c>
      <c r="AE25" s="20">
        <v>534994</v>
      </c>
      <c r="AF25" s="20">
        <v>259109</v>
      </c>
      <c r="AG25" s="20">
        <v>7153</v>
      </c>
      <c r="AH25" s="20">
        <v>3525</v>
      </c>
      <c r="AI25" s="20">
        <v>7153</v>
      </c>
      <c r="AJ25" s="20">
        <v>3525</v>
      </c>
      <c r="AK25" s="20">
        <v>812</v>
      </c>
      <c r="AL25" s="20">
        <v>634</v>
      </c>
      <c r="AM25" s="20">
        <v>354</v>
      </c>
      <c r="AO25" s="18">
        <v>20</v>
      </c>
      <c r="AP25" s="19" t="str">
        <f t="shared" si="0"/>
        <v>伊 江 村</v>
      </c>
      <c r="AQ25" s="20">
        <v>1663842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10063</v>
      </c>
      <c r="AY25" s="20">
        <v>0</v>
      </c>
      <c r="AZ25" s="20">
        <v>0</v>
      </c>
      <c r="BB25" s="18">
        <v>20</v>
      </c>
      <c r="BC25" s="19" t="str">
        <f t="shared" si="1"/>
        <v>伊 江 村</v>
      </c>
      <c r="BD25" s="20">
        <v>5189736</v>
      </c>
      <c r="BE25" s="20">
        <v>15677552</v>
      </c>
      <c r="BF25" s="20">
        <v>12541788</v>
      </c>
      <c r="BG25" s="20">
        <v>7505953</v>
      </c>
      <c r="BH25" s="20">
        <v>7331750</v>
      </c>
      <c r="BI25" s="20">
        <v>2634786</v>
      </c>
      <c r="BJ25" s="20">
        <v>2531742</v>
      </c>
      <c r="BK25" s="20">
        <v>12557</v>
      </c>
      <c r="BL25" s="20">
        <v>17292</v>
      </c>
      <c r="BM25" s="20">
        <v>14098</v>
      </c>
      <c r="BN25" s="7" t="str">
        <f>IF('内訳（地積等１）○'!IN25+SUM(D25,Q25,AD25,AQ25)='内訳（地積等２）○'!BD25,"○","ERRRR")</f>
        <v>○</v>
      </c>
      <c r="BO25" s="7" t="str">
        <f>IF('内訳（地積等１）○'!IO25+SUM(E25,R25,AE25,AR25)='内訳（地積等２）○'!BE25,"○","ERRRR")</f>
        <v>○</v>
      </c>
      <c r="BP25" s="7" t="str">
        <f>IF('内訳（地積等１）○'!IP25+SUM(F25,S25,AF25,AS25)='内訳（地積等２）○'!BF25,"○","ERRRR")</f>
        <v>○</v>
      </c>
      <c r="BQ25" s="7" t="str">
        <f>IF('内訳（地積等１）○'!IQ25+SUM(G25,T25,AG25,AT25)='内訳（地積等２）○'!BG25,"○","ERRRR")</f>
        <v>○</v>
      </c>
      <c r="BR25" s="7" t="str">
        <f>IF('内訳（地積等１）○'!IR25+SUM(H25,U25,AH25,AU25)='内訳（地積等２）○'!BH25,"○","ERRRR")</f>
        <v>○</v>
      </c>
      <c r="BS25" s="7" t="str">
        <f>IF('内訳（地積等１）○'!IS25+SUM(I25,V25,AI25,AV25)='内訳（地積等２）○'!BI25,"○","ERRRR")</f>
        <v>○</v>
      </c>
      <c r="BT25" s="7" t="str">
        <f>IF('内訳（地積等１）○'!IT25+SUM(J25,W25,AJ25,AW25)='内訳（地積等２）○'!BJ25,"○","ERRRR")</f>
        <v>○</v>
      </c>
      <c r="BU25" s="7" t="str">
        <f>IF('内訳（地積等１）○'!IU25+SUM(K25,X25,AK25,AX25)='内訳（地積等２）○'!BK25,"○","ERRRR")</f>
        <v>○</v>
      </c>
      <c r="BV25" s="7" t="str">
        <f>IF('内訳（地積等１）○'!IV25+SUM(L25,Y25,AL25,AY25)='内訳（地積等２）○'!BL25,"○","ERRRR")</f>
        <v>○</v>
      </c>
      <c r="BW25" s="7" t="str">
        <f>IF(SUM('内訳（地積等１）○'!L25,'内訳（地積等１）○'!Y25,'内訳（地積等１）○'!AL25,'内訳（地積等１）○'!AY25,'内訳（地積等１）○'!BL25,'内訳（地積等１）○'!BY25,'内訳（地積等１）○'!DY25,'内訳（地積等１）○'!EL25,'内訳（地積等１）○'!EY25,'内訳（地積等１）○'!FL25,'内訳（地積等１）○'!FY25,'内訳（地積等１）○'!GL25,'内訳（地積等１）○'!GY25,'内訳（地積等１）○'!HL25,'内訳（地積等１）○'!HY25,'内訳（地積等１）○'!IL25)+(SUM(M25,Z25,AM25,AZ25))='内訳（地積等２）○'!BM25,"○","ERRRR")</f>
        <v>○</v>
      </c>
    </row>
    <row r="26" spans="2:75" s="7" customFormat="1" ht="15" customHeight="1">
      <c r="B26" s="18">
        <v>21</v>
      </c>
      <c r="C26" s="19" t="s">
        <v>74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O26" s="18">
        <v>21</v>
      </c>
      <c r="P26" s="19" t="s">
        <v>74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B26" s="18">
        <v>21</v>
      </c>
      <c r="AC26" s="19" t="s">
        <v>74</v>
      </c>
      <c r="AD26" s="20">
        <v>5657156</v>
      </c>
      <c r="AE26" s="20">
        <v>10175633</v>
      </c>
      <c r="AF26" s="20">
        <v>10008457</v>
      </c>
      <c r="AG26" s="20">
        <v>68730660</v>
      </c>
      <c r="AH26" s="20">
        <v>68678812</v>
      </c>
      <c r="AI26" s="20">
        <v>39655400</v>
      </c>
      <c r="AJ26" s="20">
        <v>39621157</v>
      </c>
      <c r="AK26" s="20">
        <v>1911</v>
      </c>
      <c r="AL26" s="20">
        <v>11462</v>
      </c>
      <c r="AM26" s="20">
        <v>10928</v>
      </c>
      <c r="AO26" s="18">
        <v>21</v>
      </c>
      <c r="AP26" s="19" t="str">
        <f t="shared" si="0"/>
        <v>読 谷 村</v>
      </c>
      <c r="AQ26" s="20">
        <v>5029506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16143</v>
      </c>
      <c r="AY26" s="20">
        <v>0</v>
      </c>
      <c r="AZ26" s="20">
        <v>0</v>
      </c>
      <c r="BB26" s="18">
        <v>21</v>
      </c>
      <c r="BC26" s="19" t="str">
        <f t="shared" si="1"/>
        <v>読 谷 村</v>
      </c>
      <c r="BD26" s="20">
        <v>12285244</v>
      </c>
      <c r="BE26" s="20">
        <v>22994756</v>
      </c>
      <c r="BF26" s="20">
        <v>21201458</v>
      </c>
      <c r="BG26" s="20">
        <v>183984460</v>
      </c>
      <c r="BH26" s="20">
        <v>183809388</v>
      </c>
      <c r="BI26" s="20">
        <v>73575522</v>
      </c>
      <c r="BJ26" s="20">
        <v>73464990</v>
      </c>
      <c r="BK26" s="20">
        <v>19578</v>
      </c>
      <c r="BL26" s="20">
        <v>46093</v>
      </c>
      <c r="BM26" s="20">
        <v>42498</v>
      </c>
      <c r="BN26" s="7" t="str">
        <f>IF('内訳（地積等１）○'!IN26+SUM(D26,Q26,AD26,AQ26)='内訳（地積等２）○'!BD26,"○","ERRRR")</f>
        <v>○</v>
      </c>
      <c r="BO26" s="7" t="str">
        <f>IF('内訳（地積等１）○'!IO26+SUM(E26,R26,AE26,AR26)='内訳（地積等２）○'!BE26,"○","ERRRR")</f>
        <v>○</v>
      </c>
      <c r="BP26" s="7" t="str">
        <f>IF('内訳（地積等１）○'!IP26+SUM(F26,S26,AF26,AS26)='内訳（地積等２）○'!BF26,"○","ERRRR")</f>
        <v>○</v>
      </c>
      <c r="BQ26" s="7" t="str">
        <f>IF('内訳（地積等１）○'!IQ26+SUM(G26,T26,AG26,AT26)='内訳（地積等２）○'!BG26,"○","ERRRR")</f>
        <v>○</v>
      </c>
      <c r="BR26" s="7" t="str">
        <f>IF('内訳（地積等１）○'!IR26+SUM(H26,U26,AH26,AU26)='内訳（地積等２）○'!BH26,"○","ERRRR")</f>
        <v>○</v>
      </c>
      <c r="BS26" s="7" t="str">
        <f>IF('内訳（地積等１）○'!IS26+SUM(I26,V26,AI26,AV26)='内訳（地積等２）○'!BI26,"○","ERRRR")</f>
        <v>○</v>
      </c>
      <c r="BT26" s="7" t="str">
        <f>IF('内訳（地積等１）○'!IT26+SUM(J26,W26,AJ26,AW26)='内訳（地積等２）○'!BJ26,"○","ERRRR")</f>
        <v>○</v>
      </c>
      <c r="BU26" s="7" t="str">
        <f>IF('内訳（地積等１）○'!IU26+SUM(K26,X26,AK26,AX26)='内訳（地積等２）○'!BK26,"○","ERRRR")</f>
        <v>○</v>
      </c>
      <c r="BV26" s="7" t="str">
        <f>IF('内訳（地積等１）○'!IV26+SUM(L26,Y26,AL26,AY26)='内訳（地積等２）○'!BL26,"○","ERRRR")</f>
        <v>○</v>
      </c>
      <c r="BW26" s="7" t="str">
        <f>IF(SUM('内訳（地積等１）○'!L26,'内訳（地積等１）○'!Y26,'内訳（地積等１）○'!AL26,'内訳（地積等１）○'!AY26,'内訳（地積等１）○'!BL26,'内訳（地積等１）○'!BY26,'内訳（地積等１）○'!DY26,'内訳（地積等１）○'!EL26,'内訳（地積等１）○'!EY26,'内訳（地積等１）○'!FL26,'内訳（地積等１）○'!FY26,'内訳（地積等１）○'!GL26,'内訳（地積等１）○'!GY26,'内訳（地積等１）○'!HL26,'内訳（地積等１）○'!HY26,'内訳（地積等１）○'!IL26)+(SUM(M26,Z26,AM26,AZ26))='内訳（地積等２）○'!BM26,"○","ERRRR")</f>
        <v>○</v>
      </c>
    </row>
    <row r="27" spans="2:75" s="7" customFormat="1" ht="15" customHeight="1">
      <c r="B27" s="18">
        <v>22</v>
      </c>
      <c r="C27" s="19" t="s">
        <v>75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O27" s="18">
        <v>22</v>
      </c>
      <c r="P27" s="19" t="s">
        <v>75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B27" s="18">
        <v>22</v>
      </c>
      <c r="AC27" s="19" t="s">
        <v>75</v>
      </c>
      <c r="AD27" s="20">
        <v>2855399</v>
      </c>
      <c r="AE27" s="20">
        <v>9485978</v>
      </c>
      <c r="AF27" s="20">
        <v>9485579</v>
      </c>
      <c r="AG27" s="20">
        <v>136013649</v>
      </c>
      <c r="AH27" s="20">
        <v>136008930</v>
      </c>
      <c r="AI27" s="20">
        <v>81614685</v>
      </c>
      <c r="AJ27" s="20">
        <v>81611785</v>
      </c>
      <c r="AK27" s="20">
        <v>704</v>
      </c>
      <c r="AL27" s="20">
        <v>9224</v>
      </c>
      <c r="AM27" s="20">
        <v>9205</v>
      </c>
      <c r="AO27" s="18">
        <v>22</v>
      </c>
      <c r="AP27" s="19" t="str">
        <f t="shared" si="0"/>
        <v>嘉手納町</v>
      </c>
      <c r="AQ27" s="20">
        <v>1312505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4783</v>
      </c>
      <c r="AY27" s="20">
        <v>0</v>
      </c>
      <c r="AZ27" s="20">
        <v>0</v>
      </c>
      <c r="BB27" s="18">
        <v>22</v>
      </c>
      <c r="BC27" s="19" t="str">
        <f t="shared" si="1"/>
        <v>嘉手納町</v>
      </c>
      <c r="BD27" s="20">
        <v>4493178</v>
      </c>
      <c r="BE27" s="20">
        <v>10626822</v>
      </c>
      <c r="BF27" s="20">
        <v>10620788</v>
      </c>
      <c r="BG27" s="20">
        <v>178170170</v>
      </c>
      <c r="BH27" s="20">
        <v>178134824</v>
      </c>
      <c r="BI27" s="20">
        <v>93037894</v>
      </c>
      <c r="BJ27" s="20">
        <v>93028411</v>
      </c>
      <c r="BK27" s="20">
        <v>6005</v>
      </c>
      <c r="BL27" s="20">
        <v>15042</v>
      </c>
      <c r="BM27" s="20">
        <v>14939</v>
      </c>
      <c r="BN27" s="7" t="str">
        <f>IF('内訳（地積等１）○'!IN27+SUM(D27,Q27,AD27,AQ27)='内訳（地積等２）○'!BD27,"○","ERRRR")</f>
        <v>○</v>
      </c>
      <c r="BO27" s="7" t="str">
        <f>IF('内訳（地積等１）○'!IO27+SUM(E27,R27,AE27,AR27)='内訳（地積等２）○'!BE27,"○","ERRRR")</f>
        <v>○</v>
      </c>
      <c r="BP27" s="7" t="str">
        <f>IF('内訳（地積等１）○'!IP27+SUM(F27,S27,AF27,AS27)='内訳（地積等２）○'!BF27,"○","ERRRR")</f>
        <v>○</v>
      </c>
      <c r="BQ27" s="7" t="str">
        <f>IF('内訳（地積等１）○'!IQ27+SUM(G27,T27,AG27,AT27)='内訳（地積等２）○'!BG27,"○","ERRRR")</f>
        <v>○</v>
      </c>
      <c r="BR27" s="7" t="str">
        <f>IF('内訳（地積等１）○'!IR27+SUM(H27,U27,AH27,AU27)='内訳（地積等２）○'!BH27,"○","ERRRR")</f>
        <v>○</v>
      </c>
      <c r="BS27" s="7" t="str">
        <f>IF('内訳（地積等１）○'!IS27+SUM(I27,V27,AI27,AV27)='内訳（地積等２）○'!BI27,"○","ERRRR")</f>
        <v>○</v>
      </c>
      <c r="BT27" s="7" t="str">
        <f>IF('内訳（地積等１）○'!IT27+SUM(J27,W27,AJ27,AW27)='内訳（地積等２）○'!BJ27,"○","ERRRR")</f>
        <v>○</v>
      </c>
      <c r="BU27" s="7" t="str">
        <f>IF('内訳（地積等１）○'!IU27+SUM(K27,X27,AK27,AX27)='内訳（地積等２）○'!BK27,"○","ERRRR")</f>
        <v>○</v>
      </c>
      <c r="BV27" s="7" t="str">
        <f>IF('内訳（地積等１）○'!IV27+SUM(L27,Y27,AL27,AY27)='内訳（地積等２）○'!BL27,"○","ERRRR")</f>
        <v>○</v>
      </c>
      <c r="BW27" s="7" t="str">
        <f>IF(SUM('内訳（地積等１）○'!L27,'内訳（地積等１）○'!Y27,'内訳（地積等１）○'!AL27,'内訳（地積等１）○'!AY27,'内訳（地積等１）○'!BL27,'内訳（地積等１）○'!BY27,'内訳（地積等１）○'!DY27,'内訳（地積等１）○'!EL27,'内訳（地積等１）○'!EY27,'内訳（地積等１）○'!FL27,'内訳（地積等１）○'!FY27,'内訳（地積等１）○'!GL27,'内訳（地積等１）○'!GY27,'内訳（地積等１）○'!HL27,'内訳（地積等１）○'!HY27,'内訳（地積等１）○'!IL27)+(SUM(M27,Z27,AM27,AZ27))='内訳（地積等２）○'!BM27,"○","ERRRR")</f>
        <v>○</v>
      </c>
    </row>
    <row r="28" spans="2:75" s="7" customFormat="1" ht="15" customHeight="1">
      <c r="B28" s="21">
        <v>23</v>
      </c>
      <c r="C28" s="19" t="s">
        <v>76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O28" s="21">
        <v>23</v>
      </c>
      <c r="P28" s="19" t="s">
        <v>76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B28" s="21">
        <v>23</v>
      </c>
      <c r="AC28" s="19" t="s">
        <v>76</v>
      </c>
      <c r="AD28" s="20">
        <v>275472</v>
      </c>
      <c r="AE28" s="20">
        <v>7017263</v>
      </c>
      <c r="AF28" s="20">
        <v>7016754</v>
      </c>
      <c r="AG28" s="20">
        <v>142211259</v>
      </c>
      <c r="AH28" s="20">
        <v>142202818</v>
      </c>
      <c r="AI28" s="20">
        <v>84896025</v>
      </c>
      <c r="AJ28" s="20">
        <v>84890960</v>
      </c>
      <c r="AK28" s="20">
        <v>511</v>
      </c>
      <c r="AL28" s="20">
        <v>9853</v>
      </c>
      <c r="AM28" s="20">
        <v>9820</v>
      </c>
      <c r="AO28" s="21">
        <v>23</v>
      </c>
      <c r="AP28" s="19" t="str">
        <f t="shared" si="0"/>
        <v>北 谷 町</v>
      </c>
      <c r="AQ28" s="20">
        <v>3075114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8547</v>
      </c>
      <c r="AY28" s="20">
        <v>0</v>
      </c>
      <c r="AZ28" s="20">
        <v>0</v>
      </c>
      <c r="BB28" s="21">
        <v>23</v>
      </c>
      <c r="BC28" s="19" t="str">
        <f t="shared" si="1"/>
        <v>北 谷 町</v>
      </c>
      <c r="BD28" s="20">
        <v>3624106</v>
      </c>
      <c r="BE28" s="20">
        <v>10305894</v>
      </c>
      <c r="BF28" s="20">
        <v>10226060</v>
      </c>
      <c r="BG28" s="20">
        <v>299402912</v>
      </c>
      <c r="BH28" s="20">
        <v>299363234</v>
      </c>
      <c r="BI28" s="20">
        <v>139270579</v>
      </c>
      <c r="BJ28" s="20">
        <v>139256640</v>
      </c>
      <c r="BK28" s="20">
        <v>9409</v>
      </c>
      <c r="BL28" s="20">
        <v>23433</v>
      </c>
      <c r="BM28" s="20">
        <v>23083</v>
      </c>
      <c r="BN28" s="7" t="str">
        <f>IF('内訳（地積等１）○'!IN28+SUM(D28,Q28,AD28,AQ28)='内訳（地積等２）○'!BD28,"○","ERRRR")</f>
        <v>○</v>
      </c>
      <c r="BO28" s="7" t="str">
        <f>IF('内訳（地積等１）○'!IO28+SUM(E28,R28,AE28,AR28)='内訳（地積等２）○'!BE28,"○","ERRRR")</f>
        <v>○</v>
      </c>
      <c r="BP28" s="7" t="str">
        <f>IF('内訳（地積等１）○'!IP28+SUM(F28,S28,AF28,AS28)='内訳（地積等２）○'!BF28,"○","ERRRR")</f>
        <v>○</v>
      </c>
      <c r="BQ28" s="7" t="str">
        <f>IF('内訳（地積等１）○'!IQ28+SUM(G28,T28,AG28,AT28)='内訳（地積等２）○'!BG28,"○","ERRRR")</f>
        <v>○</v>
      </c>
      <c r="BR28" s="7" t="str">
        <f>IF('内訳（地積等１）○'!IR28+SUM(H28,U28,AH28,AU28)='内訳（地積等２）○'!BH28,"○","ERRRR")</f>
        <v>○</v>
      </c>
      <c r="BS28" s="7" t="str">
        <f>IF('内訳（地積等１）○'!IS28+SUM(I28,V28,AI28,AV28)='内訳（地積等２）○'!BI28,"○","ERRRR")</f>
        <v>○</v>
      </c>
      <c r="BT28" s="7" t="str">
        <f>IF('内訳（地積等１）○'!IT28+SUM(J28,W28,AJ28,AW28)='内訳（地積等２）○'!BJ28,"○","ERRRR")</f>
        <v>○</v>
      </c>
      <c r="BU28" s="7" t="str">
        <f>IF('内訳（地積等１）○'!IU28+SUM(K28,X28,AK28,AX28)='内訳（地積等２）○'!BK28,"○","ERRRR")</f>
        <v>○</v>
      </c>
      <c r="BV28" s="7" t="str">
        <f>IF('内訳（地積等１）○'!IV28+SUM(L28,Y28,AL28,AY28)='内訳（地積等２）○'!BL28,"○","ERRRR")</f>
        <v>○</v>
      </c>
      <c r="BW28" s="7" t="str">
        <f>IF(SUM('内訳（地積等１）○'!L28,'内訳（地積等１）○'!Y28,'内訳（地積等１）○'!AL28,'内訳（地積等１）○'!AY28,'内訳（地積等１）○'!BL28,'内訳（地積等１）○'!BY28,'内訳（地積等１）○'!DY28,'内訳（地積等１）○'!EL28,'内訳（地積等１）○'!EY28,'内訳（地積等１）○'!FL28,'内訳（地積等１）○'!FY28,'内訳（地積等１）○'!GL28,'内訳（地積等１）○'!GY28,'内訳（地積等１）○'!HL28,'内訳（地積等１）○'!HY28,'内訳（地積等１）○'!IL28)+(SUM(M28,Z28,AM28,AZ28))='内訳（地積等２）○'!BM28,"○","ERRRR")</f>
        <v>○</v>
      </c>
    </row>
    <row r="29" spans="2:75" s="7" customFormat="1" ht="15" customHeight="1">
      <c r="B29" s="18">
        <v>24</v>
      </c>
      <c r="C29" s="19" t="s">
        <v>77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O29" s="18">
        <v>24</v>
      </c>
      <c r="P29" s="19" t="s">
        <v>77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B29" s="18">
        <v>24</v>
      </c>
      <c r="AC29" s="19" t="s">
        <v>77</v>
      </c>
      <c r="AD29" s="20">
        <v>288446</v>
      </c>
      <c r="AE29" s="20">
        <v>1928985</v>
      </c>
      <c r="AF29" s="20">
        <v>1928066</v>
      </c>
      <c r="AG29" s="20">
        <v>29052742</v>
      </c>
      <c r="AH29" s="20">
        <v>29046474</v>
      </c>
      <c r="AI29" s="20">
        <v>17584405</v>
      </c>
      <c r="AJ29" s="20">
        <v>17580443</v>
      </c>
      <c r="AK29" s="20">
        <v>517</v>
      </c>
      <c r="AL29" s="20">
        <v>3692</v>
      </c>
      <c r="AM29" s="20">
        <v>3659</v>
      </c>
      <c r="AO29" s="18">
        <v>24</v>
      </c>
      <c r="AP29" s="19" t="str">
        <f t="shared" si="0"/>
        <v>北中城村</v>
      </c>
      <c r="AQ29" s="20">
        <v>1827208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9795</v>
      </c>
      <c r="AY29" s="20">
        <v>0</v>
      </c>
      <c r="AZ29" s="20">
        <v>0</v>
      </c>
      <c r="BB29" s="18">
        <v>24</v>
      </c>
      <c r="BC29" s="19" t="str">
        <f t="shared" si="1"/>
        <v>北中城村</v>
      </c>
      <c r="BD29" s="20">
        <v>2850907</v>
      </c>
      <c r="BE29" s="20">
        <v>7955145</v>
      </c>
      <c r="BF29" s="20">
        <v>6922569</v>
      </c>
      <c r="BG29" s="20">
        <v>92027420</v>
      </c>
      <c r="BH29" s="20">
        <v>91962671</v>
      </c>
      <c r="BI29" s="20">
        <v>36550556</v>
      </c>
      <c r="BJ29" s="20">
        <v>36513195</v>
      </c>
      <c r="BK29" s="20">
        <v>11844</v>
      </c>
      <c r="BL29" s="20">
        <v>20554</v>
      </c>
      <c r="BM29" s="20">
        <v>18370</v>
      </c>
      <c r="BN29" s="7" t="str">
        <f>IF('内訳（地積等１）○'!IN29+SUM(D29,Q29,AD29,AQ29)='内訳（地積等２）○'!BD29,"○","ERRRR")</f>
        <v>○</v>
      </c>
      <c r="BO29" s="7" t="str">
        <f>IF('内訳（地積等１）○'!IO29+SUM(E29,R29,AE29,AR29)='内訳（地積等２）○'!BE29,"○","ERRRR")</f>
        <v>○</v>
      </c>
      <c r="BP29" s="7" t="str">
        <f>IF('内訳（地積等１）○'!IP29+SUM(F29,S29,AF29,AS29)='内訳（地積等２）○'!BF29,"○","ERRRR")</f>
        <v>○</v>
      </c>
      <c r="BQ29" s="7" t="str">
        <f>IF('内訳（地積等１）○'!IQ29+SUM(G29,T29,AG29,AT29)='内訳（地積等２）○'!BG29,"○","ERRRR")</f>
        <v>○</v>
      </c>
      <c r="BR29" s="7" t="str">
        <f>IF('内訳（地積等１）○'!IR29+SUM(H29,U29,AH29,AU29)='内訳（地積等２）○'!BH29,"○","ERRRR")</f>
        <v>○</v>
      </c>
      <c r="BS29" s="7" t="str">
        <f>IF('内訳（地積等１）○'!IS29+SUM(I29,V29,AI29,AV29)='内訳（地積等２）○'!BI29,"○","ERRRR")</f>
        <v>○</v>
      </c>
      <c r="BT29" s="7" t="str">
        <f>IF('内訳（地積等１）○'!IT29+SUM(J29,W29,AJ29,AW29)='内訳（地積等２）○'!BJ29,"○","ERRRR")</f>
        <v>○</v>
      </c>
      <c r="BU29" s="7" t="str">
        <f>IF('内訳（地積等１）○'!IU29+SUM(K29,X29,AK29,AX29)='内訳（地積等２）○'!BK29,"○","ERRRR")</f>
        <v>○</v>
      </c>
      <c r="BV29" s="7" t="str">
        <f>IF('内訳（地積等１）○'!IV29+SUM(L29,Y29,AL29,AY29)='内訳（地積等２）○'!BL29,"○","ERRRR")</f>
        <v>○</v>
      </c>
      <c r="BW29" s="7" t="str">
        <f>IF(SUM('内訳（地積等１）○'!L29,'内訳（地積等１）○'!Y29,'内訳（地積等１）○'!AL29,'内訳（地積等１）○'!AY29,'内訳（地積等１）○'!BL29,'内訳（地積等１）○'!BY29,'内訳（地積等１）○'!DY29,'内訳（地積等１）○'!EL29,'内訳（地積等１）○'!EY29,'内訳（地積等１）○'!FL29,'内訳（地積等１）○'!FY29,'内訳（地積等１）○'!GL29,'内訳（地積等１）○'!GY29,'内訳（地積等１）○'!HL29,'内訳（地積等１）○'!HY29,'内訳（地積等１）○'!IL29)+(SUM(M29,Z29,AM29,AZ29))='内訳（地積等２）○'!BM29,"○","ERRRR")</f>
        <v>○</v>
      </c>
    </row>
    <row r="30" spans="2:75" s="7" customFormat="1" ht="15" customHeight="1">
      <c r="B30" s="18">
        <v>25</v>
      </c>
      <c r="C30" s="19" t="s">
        <v>78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O30" s="18">
        <v>25</v>
      </c>
      <c r="P30" s="19" t="s">
        <v>78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B30" s="18">
        <v>25</v>
      </c>
      <c r="AC30" s="19" t="s">
        <v>78</v>
      </c>
      <c r="AD30" s="20">
        <v>147776</v>
      </c>
      <c r="AE30" s="20">
        <v>896318</v>
      </c>
      <c r="AF30" s="20">
        <v>876174</v>
      </c>
      <c r="AG30" s="20">
        <v>7512880</v>
      </c>
      <c r="AH30" s="20">
        <v>7500778</v>
      </c>
      <c r="AI30" s="20">
        <v>4735624</v>
      </c>
      <c r="AJ30" s="20">
        <v>4727683</v>
      </c>
      <c r="AK30" s="20">
        <v>258</v>
      </c>
      <c r="AL30" s="20">
        <v>2292</v>
      </c>
      <c r="AM30" s="20">
        <v>2083</v>
      </c>
      <c r="AO30" s="18">
        <v>25</v>
      </c>
      <c r="AP30" s="19" t="str">
        <f t="shared" si="0"/>
        <v>中 城 村</v>
      </c>
      <c r="AQ30" s="20">
        <v>2269846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13268</v>
      </c>
      <c r="AY30" s="20">
        <v>0</v>
      </c>
      <c r="AZ30" s="20">
        <v>0</v>
      </c>
      <c r="BB30" s="18">
        <v>25</v>
      </c>
      <c r="BC30" s="19" t="str">
        <f t="shared" si="1"/>
        <v>中 城 村</v>
      </c>
      <c r="BD30" s="20">
        <v>3235778</v>
      </c>
      <c r="BE30" s="20">
        <v>11400270</v>
      </c>
      <c r="BF30" s="20">
        <v>8940380</v>
      </c>
      <c r="BG30" s="20">
        <v>74717610</v>
      </c>
      <c r="BH30" s="20">
        <v>74501599</v>
      </c>
      <c r="BI30" s="20">
        <v>26117496</v>
      </c>
      <c r="BJ30" s="20">
        <v>26015483</v>
      </c>
      <c r="BK30" s="20">
        <v>15122</v>
      </c>
      <c r="BL30" s="20">
        <v>25401</v>
      </c>
      <c r="BM30" s="20">
        <v>21025</v>
      </c>
      <c r="BN30" s="7" t="str">
        <f>IF('内訳（地積等１）○'!IN30+SUM(D30,Q30,AD30,AQ30)='内訳（地積等２）○'!BD30,"○","ERRRR")</f>
        <v>○</v>
      </c>
      <c r="BO30" s="7" t="str">
        <f>IF('内訳（地積等１）○'!IO30+SUM(E30,R30,AE30,AR30)='内訳（地積等２）○'!BE30,"○","ERRRR")</f>
        <v>○</v>
      </c>
      <c r="BP30" s="7" t="str">
        <f>IF('内訳（地積等１）○'!IP30+SUM(F30,S30,AF30,AS30)='内訳（地積等２）○'!BF30,"○","ERRRR")</f>
        <v>○</v>
      </c>
      <c r="BQ30" s="7" t="str">
        <f>IF('内訳（地積等１）○'!IQ30+SUM(G30,T30,AG30,AT30)='内訳（地積等２）○'!BG30,"○","ERRRR")</f>
        <v>○</v>
      </c>
      <c r="BR30" s="7" t="str">
        <f>IF('内訳（地積等１）○'!IR30+SUM(H30,U30,AH30,AU30)='内訳（地積等２）○'!BH30,"○","ERRRR")</f>
        <v>○</v>
      </c>
      <c r="BS30" s="7" t="str">
        <f>IF('内訳（地積等１）○'!IS30+SUM(I30,V30,AI30,AV30)='内訳（地積等２）○'!BI30,"○","ERRRR")</f>
        <v>○</v>
      </c>
      <c r="BT30" s="7" t="str">
        <f>IF('内訳（地積等１）○'!IT30+SUM(J30,W30,AJ30,AW30)='内訳（地積等２）○'!BJ30,"○","ERRRR")</f>
        <v>○</v>
      </c>
      <c r="BU30" s="7" t="str">
        <f>IF('内訳（地積等１）○'!IU30+SUM(K30,X30,AK30,AX30)='内訳（地積等２）○'!BK30,"○","ERRRR")</f>
        <v>○</v>
      </c>
      <c r="BV30" s="7" t="str">
        <f>IF('内訳（地積等１）○'!IV30+SUM(L30,Y30,AL30,AY30)='内訳（地積等２）○'!BL30,"○","ERRRR")</f>
        <v>○</v>
      </c>
      <c r="BW30" s="7" t="str">
        <f>IF(SUM('内訳（地積等１）○'!L30,'内訳（地積等１）○'!Y30,'内訳（地積等１）○'!AL30,'内訳（地積等１）○'!AY30,'内訳（地積等１）○'!BL30,'内訳（地積等１）○'!BY30,'内訳（地積等１）○'!DY30,'内訳（地積等１）○'!EL30,'内訳（地積等１）○'!EY30,'内訳（地積等１）○'!FL30,'内訳（地積等１）○'!FY30,'内訳（地積等１）○'!GL30,'内訳（地積等１）○'!GY30,'内訳（地積等１）○'!HL30,'内訳（地積等１）○'!HY30,'内訳（地積等１）○'!IL30)+(SUM(M30,Z30,AM30,AZ30))='内訳（地積等２）○'!BM30,"○","ERRRR")</f>
        <v>○</v>
      </c>
    </row>
    <row r="31" spans="2:75" s="7" customFormat="1" ht="15" customHeight="1">
      <c r="B31" s="18">
        <v>26</v>
      </c>
      <c r="C31" s="19" t="s">
        <v>79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O31" s="18">
        <v>26</v>
      </c>
      <c r="P31" s="19" t="s">
        <v>79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B31" s="18">
        <v>26</v>
      </c>
      <c r="AC31" s="19" t="s">
        <v>79</v>
      </c>
      <c r="AD31" s="20">
        <v>1117129</v>
      </c>
      <c r="AE31" s="20">
        <v>1506419</v>
      </c>
      <c r="AF31" s="20">
        <v>1365730</v>
      </c>
      <c r="AG31" s="20">
        <v>13710037</v>
      </c>
      <c r="AH31" s="20">
        <v>13687244</v>
      </c>
      <c r="AI31" s="20">
        <v>8487494</v>
      </c>
      <c r="AJ31" s="20">
        <v>8471255</v>
      </c>
      <c r="AK31" s="20">
        <v>912</v>
      </c>
      <c r="AL31" s="20">
        <v>3548</v>
      </c>
      <c r="AM31" s="20">
        <v>3118</v>
      </c>
      <c r="AO31" s="18">
        <v>26</v>
      </c>
      <c r="AP31" s="19" t="str">
        <f t="shared" si="0"/>
        <v>西 原 町</v>
      </c>
      <c r="AQ31" s="20">
        <v>2149950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15390</v>
      </c>
      <c r="AY31" s="20">
        <v>0</v>
      </c>
      <c r="AZ31" s="20">
        <v>0</v>
      </c>
      <c r="BB31" s="18">
        <v>26</v>
      </c>
      <c r="BC31" s="19" t="str">
        <f t="shared" si="1"/>
        <v>西 原 町</v>
      </c>
      <c r="BD31" s="20">
        <v>4339019</v>
      </c>
      <c r="BE31" s="20">
        <v>10582455</v>
      </c>
      <c r="BF31" s="20">
        <v>9125280</v>
      </c>
      <c r="BG31" s="20">
        <v>138325000</v>
      </c>
      <c r="BH31" s="20">
        <v>138135562</v>
      </c>
      <c r="BI31" s="20">
        <v>51857908</v>
      </c>
      <c r="BJ31" s="20">
        <v>51731141</v>
      </c>
      <c r="BK31" s="20">
        <v>17633</v>
      </c>
      <c r="BL31" s="20">
        <v>24834</v>
      </c>
      <c r="BM31" s="20">
        <v>22134</v>
      </c>
      <c r="BN31" s="7" t="str">
        <f>IF('内訳（地積等１）○'!IN31+SUM(D31,Q31,AD31,AQ31)='内訳（地積等２）○'!BD31,"○","ERRRR")</f>
        <v>○</v>
      </c>
      <c r="BO31" s="7" t="str">
        <f>IF('内訳（地積等１）○'!IO31+SUM(E31,R31,AE31,AR31)='内訳（地積等２）○'!BE31,"○","ERRRR")</f>
        <v>○</v>
      </c>
      <c r="BP31" s="7" t="str">
        <f>IF('内訳（地積等１）○'!IP31+SUM(F31,S31,AF31,AS31)='内訳（地積等２）○'!BF31,"○","ERRRR")</f>
        <v>○</v>
      </c>
      <c r="BQ31" s="7" t="str">
        <f>IF('内訳（地積等１）○'!IQ31+SUM(G31,T31,AG31,AT31)='内訳（地積等２）○'!BG31,"○","ERRRR")</f>
        <v>○</v>
      </c>
      <c r="BR31" s="7" t="str">
        <f>IF('内訳（地積等１）○'!IR31+SUM(H31,U31,AH31,AU31)='内訳（地積等２）○'!BH31,"○","ERRRR")</f>
        <v>○</v>
      </c>
      <c r="BS31" s="7" t="str">
        <f>IF('内訳（地積等１）○'!IS31+SUM(I31,V31,AI31,AV31)='内訳（地積等２）○'!BI31,"○","ERRRR")</f>
        <v>○</v>
      </c>
      <c r="BT31" s="7" t="str">
        <f>IF('内訳（地積等１）○'!IT31+SUM(J31,W31,AJ31,AW31)='内訳（地積等２）○'!BJ31,"○","ERRRR")</f>
        <v>○</v>
      </c>
      <c r="BU31" s="7" t="str">
        <f>IF('内訳（地積等１）○'!IU31+SUM(K31,X31,AK31,AX31)='内訳（地積等２）○'!BK31,"○","ERRRR")</f>
        <v>○</v>
      </c>
      <c r="BV31" s="7" t="str">
        <f>IF('内訳（地積等１）○'!IV31+SUM(L31,Y31,AL31,AY31)='内訳（地積等２）○'!BL31,"○","ERRRR")</f>
        <v>○</v>
      </c>
      <c r="BW31" s="7" t="str">
        <f>IF(SUM('内訳（地積等１）○'!L31,'内訳（地積等１）○'!Y31,'内訳（地積等１）○'!AL31,'内訳（地積等１）○'!AY31,'内訳（地積等１）○'!BL31,'内訳（地積等１）○'!BY31,'内訳（地積等１）○'!DY31,'内訳（地積等１）○'!EL31,'内訳（地積等１）○'!EY31,'内訳（地積等１）○'!FL31,'内訳（地積等１）○'!FY31,'内訳（地積等１）○'!GL31,'内訳（地積等１）○'!GY31,'内訳（地積等１）○'!HL31,'内訳（地積等１）○'!HY31,'内訳（地積等１）○'!IL31)+(SUM(M31,Z31,AM31,AZ31))='内訳（地積等２）○'!BM31,"○","ERRRR")</f>
        <v>○</v>
      </c>
    </row>
    <row r="32" spans="2:75" s="7" customFormat="1" ht="15" customHeight="1">
      <c r="B32" s="18">
        <v>27</v>
      </c>
      <c r="C32" s="19" t="s">
        <v>80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O32" s="18">
        <v>27</v>
      </c>
      <c r="P32" s="19" t="s">
        <v>80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B32" s="18">
        <v>27</v>
      </c>
      <c r="AC32" s="19" t="s">
        <v>80</v>
      </c>
      <c r="AD32" s="20">
        <v>497430</v>
      </c>
      <c r="AE32" s="20">
        <v>383363</v>
      </c>
      <c r="AF32" s="20">
        <v>378400</v>
      </c>
      <c r="AG32" s="20">
        <v>2646859</v>
      </c>
      <c r="AH32" s="20">
        <v>2634454</v>
      </c>
      <c r="AI32" s="20">
        <v>1593188</v>
      </c>
      <c r="AJ32" s="20">
        <v>1585742</v>
      </c>
      <c r="AK32" s="20">
        <v>519</v>
      </c>
      <c r="AL32" s="20">
        <v>1280</v>
      </c>
      <c r="AM32" s="20">
        <v>1192</v>
      </c>
      <c r="AO32" s="18">
        <v>27</v>
      </c>
      <c r="AP32" s="19" t="str">
        <f t="shared" si="0"/>
        <v>与那原町</v>
      </c>
      <c r="AQ32" s="20">
        <v>792031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5742</v>
      </c>
      <c r="AY32" s="20">
        <v>0</v>
      </c>
      <c r="AZ32" s="20">
        <v>0</v>
      </c>
      <c r="BB32" s="18">
        <v>27</v>
      </c>
      <c r="BC32" s="19" t="str">
        <f t="shared" si="1"/>
        <v>与那原町</v>
      </c>
      <c r="BD32" s="20">
        <v>1613775</v>
      </c>
      <c r="BE32" s="20">
        <v>3238006</v>
      </c>
      <c r="BF32" s="20">
        <v>2645181</v>
      </c>
      <c r="BG32" s="20">
        <v>54070228</v>
      </c>
      <c r="BH32" s="20">
        <v>53985565</v>
      </c>
      <c r="BI32" s="20">
        <v>17096872</v>
      </c>
      <c r="BJ32" s="20">
        <v>17058862</v>
      </c>
      <c r="BK32" s="20">
        <v>6967</v>
      </c>
      <c r="BL32" s="20">
        <v>10986</v>
      </c>
      <c r="BM32" s="20">
        <v>9905</v>
      </c>
      <c r="BN32" s="7" t="str">
        <f>IF('内訳（地積等１）○'!IN32+SUM(D32,Q32,AD32,AQ32)='内訳（地積等２）○'!BD32,"○","ERRRR")</f>
        <v>○</v>
      </c>
      <c r="BO32" s="7" t="str">
        <f>IF('内訳（地積等１）○'!IO32+SUM(E32,R32,AE32,AR32)='内訳（地積等２）○'!BE32,"○","ERRRR")</f>
        <v>○</v>
      </c>
      <c r="BP32" s="7" t="str">
        <f>IF('内訳（地積等１）○'!IP32+SUM(F32,S32,AF32,AS32)='内訳（地積等２）○'!BF32,"○","ERRRR")</f>
        <v>○</v>
      </c>
      <c r="BQ32" s="7" t="str">
        <f>IF('内訳（地積等１）○'!IQ32+SUM(G32,T32,AG32,AT32)='内訳（地積等２）○'!BG32,"○","ERRRR")</f>
        <v>○</v>
      </c>
      <c r="BR32" s="7" t="str">
        <f>IF('内訳（地積等１）○'!IR32+SUM(H32,U32,AH32,AU32)='内訳（地積等２）○'!BH32,"○","ERRRR")</f>
        <v>○</v>
      </c>
      <c r="BS32" s="7" t="str">
        <f>IF('内訳（地積等１）○'!IS32+SUM(I32,V32,AI32,AV32)='内訳（地積等２）○'!BI32,"○","ERRRR")</f>
        <v>○</v>
      </c>
      <c r="BT32" s="7" t="str">
        <f>IF('内訳（地積等１）○'!IT32+SUM(J32,W32,AJ32,AW32)='内訳（地積等２）○'!BJ32,"○","ERRRR")</f>
        <v>○</v>
      </c>
      <c r="BU32" s="7" t="str">
        <f>IF('内訳（地積等１）○'!IU32+SUM(K32,X32,AK32,AX32)='内訳（地積等２）○'!BK32,"○","ERRRR")</f>
        <v>○</v>
      </c>
      <c r="BV32" s="7" t="str">
        <f>IF('内訳（地積等１）○'!IV32+SUM(L32,Y32,AL32,AY32)='内訳（地積等２）○'!BL32,"○","ERRRR")</f>
        <v>○</v>
      </c>
      <c r="BW32" s="7" t="str">
        <f>IF(SUM('内訳（地積等１）○'!L32,'内訳（地積等１）○'!Y32,'内訳（地積等１）○'!AL32,'内訳（地積等１）○'!AY32,'内訳（地積等１）○'!BL32,'内訳（地積等１）○'!BY32,'内訳（地積等１）○'!DY32,'内訳（地積等１）○'!EL32,'内訳（地積等１）○'!EY32,'内訳（地積等１）○'!FL32,'内訳（地積等１）○'!FY32,'内訳（地積等１）○'!GL32,'内訳（地積等１）○'!GY32,'内訳（地積等１）○'!HL32,'内訳（地積等１）○'!HY32,'内訳（地積等１）○'!IL32)+(SUM(M32,Z32,AM32,AZ32))='内訳（地積等２）○'!BM32,"○","ERRRR")</f>
        <v>○</v>
      </c>
    </row>
    <row r="33" spans="2:75" s="7" customFormat="1" ht="15" customHeight="1">
      <c r="B33" s="18">
        <v>28</v>
      </c>
      <c r="C33" s="19" t="s">
        <v>81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O33" s="18">
        <v>28</v>
      </c>
      <c r="P33" s="19" t="s">
        <v>81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B33" s="18">
        <v>28</v>
      </c>
      <c r="AC33" s="19" t="s">
        <v>81</v>
      </c>
      <c r="AD33" s="20">
        <v>302044</v>
      </c>
      <c r="AE33" s="20">
        <v>696061</v>
      </c>
      <c r="AF33" s="20">
        <v>692506</v>
      </c>
      <c r="AG33" s="20">
        <v>15356598</v>
      </c>
      <c r="AH33" s="20">
        <v>15344537</v>
      </c>
      <c r="AI33" s="20">
        <v>9619054</v>
      </c>
      <c r="AJ33" s="20">
        <v>9611415</v>
      </c>
      <c r="AK33" s="20">
        <v>776</v>
      </c>
      <c r="AL33" s="20">
        <v>2212</v>
      </c>
      <c r="AM33" s="20">
        <v>2132</v>
      </c>
      <c r="AO33" s="18">
        <v>28</v>
      </c>
      <c r="AP33" s="19" t="str">
        <f t="shared" si="0"/>
        <v>南風原町</v>
      </c>
      <c r="AQ33" s="20">
        <v>2955173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12700</v>
      </c>
      <c r="AY33" s="20">
        <v>0</v>
      </c>
      <c r="AZ33" s="20">
        <v>0</v>
      </c>
      <c r="BB33" s="18">
        <v>28</v>
      </c>
      <c r="BC33" s="19" t="str">
        <f t="shared" si="1"/>
        <v>南風原町</v>
      </c>
      <c r="BD33" s="20">
        <v>3841560</v>
      </c>
      <c r="BE33" s="20">
        <v>6918440</v>
      </c>
      <c r="BF33" s="20">
        <v>6194043</v>
      </c>
      <c r="BG33" s="20">
        <v>152616032</v>
      </c>
      <c r="BH33" s="20">
        <v>152441438</v>
      </c>
      <c r="BI33" s="20">
        <v>53943901</v>
      </c>
      <c r="BJ33" s="20">
        <v>53866836</v>
      </c>
      <c r="BK33" s="20">
        <v>14380</v>
      </c>
      <c r="BL33" s="20">
        <v>22410</v>
      </c>
      <c r="BM33" s="20">
        <v>21027</v>
      </c>
      <c r="BN33" s="7" t="str">
        <f>IF('内訳（地積等１）○'!IN33+SUM(D33,Q33,AD33,AQ33)='内訳（地積等２）○'!BD33,"○","ERRRR")</f>
        <v>○</v>
      </c>
      <c r="BO33" s="7" t="str">
        <f>IF('内訳（地積等１）○'!IO33+SUM(E33,R33,AE33,AR33)='内訳（地積等２）○'!BE33,"○","ERRRR")</f>
        <v>○</v>
      </c>
      <c r="BP33" s="7" t="str">
        <f>IF('内訳（地積等１）○'!IP33+SUM(F33,S33,AF33,AS33)='内訳（地積等２）○'!BF33,"○","ERRRR")</f>
        <v>○</v>
      </c>
      <c r="BQ33" s="7" t="str">
        <f>IF('内訳（地積等１）○'!IQ33+SUM(G33,T33,AG33,AT33)='内訳（地積等２）○'!BG33,"○","ERRRR")</f>
        <v>○</v>
      </c>
      <c r="BR33" s="7" t="str">
        <f>IF('内訳（地積等１）○'!IR33+SUM(H33,U33,AH33,AU33)='内訳（地積等２）○'!BH33,"○","ERRRR")</f>
        <v>○</v>
      </c>
      <c r="BS33" s="7" t="str">
        <f>IF('内訳（地積等１）○'!IS33+SUM(I33,V33,AI33,AV33)='内訳（地積等２）○'!BI33,"○","ERRRR")</f>
        <v>○</v>
      </c>
      <c r="BT33" s="7" t="str">
        <f>IF('内訳（地積等１）○'!IT33+SUM(J33,W33,AJ33,AW33)='内訳（地積等２）○'!BJ33,"○","ERRRR")</f>
        <v>○</v>
      </c>
      <c r="BU33" s="7" t="str">
        <f>IF('内訳（地積等１）○'!IU33+SUM(K33,X33,AK33,AX33)='内訳（地積等２）○'!BK33,"○","ERRRR")</f>
        <v>○</v>
      </c>
      <c r="BV33" s="7" t="str">
        <f>IF('内訳（地積等１）○'!IV33+SUM(L33,Y33,AL33,AY33)='内訳（地積等２）○'!BL33,"○","ERRRR")</f>
        <v>○</v>
      </c>
      <c r="BW33" s="7" t="str">
        <f>IF(SUM('内訳（地積等１）○'!L33,'内訳（地積等１）○'!Y33,'内訳（地積等１）○'!AL33,'内訳（地積等１）○'!AY33,'内訳（地積等１）○'!BL33,'内訳（地積等１）○'!BY33,'内訳（地積等１）○'!DY33,'内訳（地積等１）○'!EL33,'内訳（地積等１）○'!EY33,'内訳（地積等１）○'!FL33,'内訳（地積等１）○'!FY33,'内訳（地積等１）○'!GL33,'内訳（地積等１）○'!GY33,'内訳（地積等１）○'!HL33,'内訳（地積等１）○'!HY33,'内訳（地積等１）○'!IL33)+(SUM(M33,Z33,AM33,AZ33))='内訳（地積等２）○'!BM33,"○","ERRRR")</f>
        <v>○</v>
      </c>
    </row>
    <row r="34" spans="2:75" s="7" customFormat="1" ht="15" customHeight="1">
      <c r="B34" s="18">
        <v>29</v>
      </c>
      <c r="C34" s="19" t="s">
        <v>82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O34" s="18">
        <v>29</v>
      </c>
      <c r="P34" s="19" t="s">
        <v>82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B34" s="18">
        <v>29</v>
      </c>
      <c r="AC34" s="19" t="s">
        <v>82</v>
      </c>
      <c r="AD34" s="20">
        <v>81532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127</v>
      </c>
      <c r="AL34" s="20">
        <v>0</v>
      </c>
      <c r="AM34" s="20">
        <v>0</v>
      </c>
      <c r="AO34" s="18">
        <v>29</v>
      </c>
      <c r="AP34" s="19" t="str">
        <f t="shared" si="0"/>
        <v>渡嘉敷村</v>
      </c>
      <c r="AQ34" s="20">
        <v>6368429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793</v>
      </c>
      <c r="AY34" s="20">
        <v>0</v>
      </c>
      <c r="AZ34" s="20">
        <v>0</v>
      </c>
      <c r="BB34" s="18">
        <v>29</v>
      </c>
      <c r="BC34" s="19" t="str">
        <f t="shared" si="1"/>
        <v>渡嘉敷村</v>
      </c>
      <c r="BD34" s="20">
        <v>15375006</v>
      </c>
      <c r="BE34" s="20">
        <v>2683974</v>
      </c>
      <c r="BF34" s="20">
        <v>1930312</v>
      </c>
      <c r="BG34" s="20">
        <v>1039077</v>
      </c>
      <c r="BH34" s="20">
        <v>987670</v>
      </c>
      <c r="BI34" s="20">
        <v>414613</v>
      </c>
      <c r="BJ34" s="20">
        <v>394747</v>
      </c>
      <c r="BK34" s="20">
        <v>1672</v>
      </c>
      <c r="BL34" s="20">
        <v>4852</v>
      </c>
      <c r="BM34" s="20">
        <v>3185</v>
      </c>
      <c r="BN34" s="7" t="str">
        <f>IF('内訳（地積等１）○'!IN34+SUM(D34,Q34,AD34,AQ34)='内訳（地積等２）○'!BD34,"○","ERRRR")</f>
        <v>○</v>
      </c>
      <c r="BO34" s="7" t="str">
        <f>IF('内訳（地積等１）○'!IO34+SUM(E34,R34,AE34,AR34)='内訳（地積等２）○'!BE34,"○","ERRRR")</f>
        <v>○</v>
      </c>
      <c r="BP34" s="7" t="str">
        <f>IF('内訳（地積等１）○'!IP34+SUM(F34,S34,AF34,AS34)='内訳（地積等２）○'!BF34,"○","ERRRR")</f>
        <v>○</v>
      </c>
      <c r="BQ34" s="7" t="str">
        <f>IF('内訳（地積等１）○'!IQ34+SUM(G34,T34,AG34,AT34)='内訳（地積等２）○'!BG34,"○","ERRRR")</f>
        <v>○</v>
      </c>
      <c r="BR34" s="7" t="str">
        <f>IF('内訳（地積等１）○'!IR34+SUM(H34,U34,AH34,AU34)='内訳（地積等２）○'!BH34,"○","ERRRR")</f>
        <v>○</v>
      </c>
      <c r="BS34" s="7" t="str">
        <f>IF('内訳（地積等１）○'!IS34+SUM(I34,V34,AI34,AV34)='内訳（地積等２）○'!BI34,"○","ERRRR")</f>
        <v>○</v>
      </c>
      <c r="BT34" s="7" t="str">
        <f>IF('内訳（地積等１）○'!IT34+SUM(J34,W34,AJ34,AW34)='内訳（地積等２）○'!BJ34,"○","ERRRR")</f>
        <v>○</v>
      </c>
      <c r="BU34" s="7" t="str">
        <f>IF('内訳（地積等１）○'!IU34+SUM(K34,X34,AK34,AX34)='内訳（地積等２）○'!BK34,"○","ERRRR")</f>
        <v>○</v>
      </c>
      <c r="BV34" s="7" t="str">
        <f>IF('内訳（地積等１）○'!IV34+SUM(L34,Y34,AL34,AY34)='内訳（地積等２）○'!BL34,"○","ERRRR")</f>
        <v>○</v>
      </c>
      <c r="BW34" s="7" t="str">
        <f>IF(SUM('内訳（地積等１）○'!L34,'内訳（地積等１）○'!Y34,'内訳（地積等１）○'!AL34,'内訳（地積等１）○'!AY34,'内訳（地積等１）○'!BL34,'内訳（地積等１）○'!BY34,'内訳（地積等１）○'!DY34,'内訳（地積等１）○'!EL34,'内訳（地積等１）○'!EY34,'内訳（地積等１）○'!FL34,'内訳（地積等１）○'!FY34,'内訳（地積等１）○'!GL34,'内訳（地積等１）○'!GY34,'内訳（地積等１）○'!HL34,'内訳（地積等１）○'!HY34,'内訳（地積等１）○'!IL34)+(SUM(M34,Z34,AM34,AZ34))='内訳（地積等２）○'!BM34,"○","ERRRR")</f>
        <v>○</v>
      </c>
    </row>
    <row r="35" spans="2:75" s="7" customFormat="1" ht="15" customHeight="1">
      <c r="B35" s="18">
        <v>30</v>
      </c>
      <c r="C35" s="23" t="s">
        <v>83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4">
        <v>0</v>
      </c>
      <c r="L35" s="24">
        <v>0</v>
      </c>
      <c r="M35" s="24">
        <v>0</v>
      </c>
      <c r="O35" s="18">
        <v>30</v>
      </c>
      <c r="P35" s="23" t="s">
        <v>83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4">
        <v>0</v>
      </c>
      <c r="Y35" s="24">
        <v>0</v>
      </c>
      <c r="Z35" s="24">
        <v>0</v>
      </c>
      <c r="AB35" s="18">
        <v>30</v>
      </c>
      <c r="AC35" s="23" t="s">
        <v>83</v>
      </c>
      <c r="AD35" s="20">
        <v>78633</v>
      </c>
      <c r="AE35" s="20">
        <v>7712</v>
      </c>
      <c r="AF35" s="20">
        <v>4823</v>
      </c>
      <c r="AG35" s="20">
        <v>174</v>
      </c>
      <c r="AH35" s="20">
        <v>114</v>
      </c>
      <c r="AI35" s="20">
        <v>174</v>
      </c>
      <c r="AJ35" s="20">
        <v>114</v>
      </c>
      <c r="AK35" s="24">
        <v>69</v>
      </c>
      <c r="AL35" s="24">
        <v>38</v>
      </c>
      <c r="AM35" s="24">
        <v>26</v>
      </c>
      <c r="AO35" s="18">
        <v>30</v>
      </c>
      <c r="AP35" s="19" t="str">
        <f t="shared" si="0"/>
        <v>座間味村</v>
      </c>
      <c r="AQ35" s="20">
        <v>4779199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4">
        <v>743</v>
      </c>
      <c r="AY35" s="24">
        <v>0</v>
      </c>
      <c r="AZ35" s="24">
        <v>0</v>
      </c>
      <c r="BB35" s="18">
        <v>30</v>
      </c>
      <c r="BC35" s="19" t="str">
        <f t="shared" si="1"/>
        <v>座間味村</v>
      </c>
      <c r="BD35" s="20">
        <v>14524049</v>
      </c>
      <c r="BE35" s="20">
        <v>1262091</v>
      </c>
      <c r="BF35" s="20">
        <v>861806</v>
      </c>
      <c r="BG35" s="20">
        <v>1164386</v>
      </c>
      <c r="BH35" s="20">
        <v>1072514</v>
      </c>
      <c r="BI35" s="20">
        <v>302456</v>
      </c>
      <c r="BJ35" s="20">
        <v>274548</v>
      </c>
      <c r="BK35" s="24">
        <v>3064</v>
      </c>
      <c r="BL35" s="24">
        <v>5554</v>
      </c>
      <c r="BM35" s="24">
        <v>3738</v>
      </c>
      <c r="BN35" s="7" t="str">
        <f>IF('内訳（地積等１）○'!IN35+SUM(D35,Q35,AD35,AQ35)='内訳（地積等２）○'!BD35,"○","ERRRR")</f>
        <v>○</v>
      </c>
      <c r="BO35" s="7" t="str">
        <f>IF('内訳（地積等１）○'!IO35+SUM(E35,R35,AE35,AR35)='内訳（地積等２）○'!BE35,"○","ERRRR")</f>
        <v>○</v>
      </c>
      <c r="BP35" s="7" t="str">
        <f>IF('内訳（地積等１）○'!IP35+SUM(F35,S35,AF35,AS35)='内訳（地積等２）○'!BF35,"○","ERRRR")</f>
        <v>○</v>
      </c>
      <c r="BQ35" s="7" t="str">
        <f>IF('内訳（地積等１）○'!IQ35+SUM(G35,T35,AG35,AT35)='内訳（地積等２）○'!BG35,"○","ERRRR")</f>
        <v>○</v>
      </c>
      <c r="BR35" s="7" t="str">
        <f>IF('内訳（地積等１）○'!IR35+SUM(H35,U35,AH35,AU35)='内訳（地積等２）○'!BH35,"○","ERRRR")</f>
        <v>○</v>
      </c>
      <c r="BS35" s="7" t="str">
        <f>IF('内訳（地積等１）○'!IS35+SUM(I35,V35,AI35,AV35)='内訳（地積等２）○'!BI35,"○","ERRRR")</f>
        <v>○</v>
      </c>
      <c r="BT35" s="7" t="str">
        <f>IF('内訳（地積等１）○'!IT35+SUM(J35,W35,AJ35,AW35)='内訳（地積等２）○'!BJ35,"○","ERRRR")</f>
        <v>○</v>
      </c>
      <c r="BU35" s="7" t="str">
        <f>IF('内訳（地積等１）○'!IU35+SUM(K35,X35,AK35,AX35)='内訳（地積等２）○'!BK35,"○","ERRRR")</f>
        <v>○</v>
      </c>
      <c r="BV35" s="7" t="str">
        <f>IF('内訳（地積等１）○'!IV35+SUM(L35,Y35,AL35,AY35)='内訳（地積等２）○'!BL35,"○","ERRRR")</f>
        <v>○</v>
      </c>
      <c r="BW35" s="7" t="str">
        <f>IF(SUM('内訳（地積等１）○'!L35,'内訳（地積等１）○'!Y35,'内訳（地積等１）○'!AL35,'内訳（地積等１）○'!AY35,'内訳（地積等１）○'!BL35,'内訳（地積等１）○'!BY35,'内訳（地積等１）○'!DY35,'内訳（地積等１）○'!EL35,'内訳（地積等１）○'!EY35,'内訳（地積等１）○'!FL35,'内訳（地積等１）○'!FY35,'内訳（地積等１）○'!GL35,'内訳（地積等１）○'!GY35,'内訳（地積等１）○'!HL35,'内訳（地積等１）○'!HY35,'内訳（地積等１）○'!IL35)+(SUM(M35,Z35,AM35,AZ35))='内訳（地積等２）○'!BM35,"○","ERRRR")</f>
        <v>○</v>
      </c>
    </row>
    <row r="36" spans="2:75" s="7" customFormat="1" ht="15" customHeight="1">
      <c r="B36" s="18">
        <v>31</v>
      </c>
      <c r="C36" s="23" t="s">
        <v>84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4">
        <v>0</v>
      </c>
      <c r="L36" s="24">
        <v>0</v>
      </c>
      <c r="M36" s="24">
        <v>0</v>
      </c>
      <c r="O36" s="18">
        <v>31</v>
      </c>
      <c r="P36" s="23" t="s">
        <v>84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4">
        <v>0</v>
      </c>
      <c r="Y36" s="24">
        <v>0</v>
      </c>
      <c r="Z36" s="24">
        <v>0</v>
      </c>
      <c r="AB36" s="18">
        <v>31</v>
      </c>
      <c r="AC36" s="23" t="s">
        <v>84</v>
      </c>
      <c r="AD36" s="20">
        <v>34894</v>
      </c>
      <c r="AE36" s="20">
        <v>2262</v>
      </c>
      <c r="AF36" s="20">
        <v>371</v>
      </c>
      <c r="AG36" s="20">
        <v>79</v>
      </c>
      <c r="AH36" s="20">
        <v>12</v>
      </c>
      <c r="AI36" s="20">
        <v>79</v>
      </c>
      <c r="AJ36" s="20">
        <v>12</v>
      </c>
      <c r="AK36" s="24">
        <v>53</v>
      </c>
      <c r="AL36" s="24">
        <v>8</v>
      </c>
      <c r="AM36" s="24">
        <v>3</v>
      </c>
      <c r="AO36" s="18">
        <v>31</v>
      </c>
      <c r="AP36" s="19" t="str">
        <f t="shared" si="0"/>
        <v>粟 国 村</v>
      </c>
      <c r="AQ36" s="20">
        <v>1098320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4">
        <v>2592</v>
      </c>
      <c r="AY36" s="24">
        <v>0</v>
      </c>
      <c r="AZ36" s="24">
        <v>0</v>
      </c>
      <c r="BB36" s="18">
        <v>31</v>
      </c>
      <c r="BC36" s="19" t="str">
        <f t="shared" si="1"/>
        <v>粟 国 村</v>
      </c>
      <c r="BD36" s="20">
        <v>1216845</v>
      </c>
      <c r="BE36" s="20">
        <v>5722443</v>
      </c>
      <c r="BF36" s="20">
        <v>2666459</v>
      </c>
      <c r="BG36" s="20">
        <v>621363</v>
      </c>
      <c r="BH36" s="20">
        <v>313810</v>
      </c>
      <c r="BI36" s="20">
        <v>231812</v>
      </c>
      <c r="BJ36" s="20">
        <v>120702</v>
      </c>
      <c r="BK36" s="24">
        <v>3154</v>
      </c>
      <c r="BL36" s="24">
        <v>17215</v>
      </c>
      <c r="BM36" s="24">
        <v>7008</v>
      </c>
      <c r="BN36" s="7" t="str">
        <f>IF('内訳（地積等１）○'!IN36+SUM(D36,Q36,AD36,AQ36)='内訳（地積等２）○'!BD36,"○","ERRRR")</f>
        <v>○</v>
      </c>
      <c r="BO36" s="7" t="str">
        <f>IF('内訳（地積等１）○'!IO36+SUM(E36,R36,AE36,AR36)='内訳（地積等２）○'!BE36,"○","ERRRR")</f>
        <v>○</v>
      </c>
      <c r="BP36" s="7" t="str">
        <f>IF('内訳（地積等１）○'!IP36+SUM(F36,S36,AF36,AS36)='内訳（地積等２）○'!BF36,"○","ERRRR")</f>
        <v>○</v>
      </c>
      <c r="BQ36" s="7" t="str">
        <f>IF('内訳（地積等１）○'!IQ36+SUM(G36,T36,AG36,AT36)='内訳（地積等２）○'!BG36,"○","ERRRR")</f>
        <v>○</v>
      </c>
      <c r="BR36" s="7" t="str">
        <f>IF('内訳（地積等１）○'!IR36+SUM(H36,U36,AH36,AU36)='内訳（地積等２）○'!BH36,"○","ERRRR")</f>
        <v>○</v>
      </c>
      <c r="BS36" s="7" t="str">
        <f>IF('内訳（地積等１）○'!IS36+SUM(I36,V36,AI36,AV36)='内訳（地積等２）○'!BI36,"○","ERRRR")</f>
        <v>○</v>
      </c>
      <c r="BT36" s="7" t="str">
        <f>IF('内訳（地積等１）○'!IT36+SUM(J36,W36,AJ36,AW36)='内訳（地積等２）○'!BJ36,"○","ERRRR")</f>
        <v>○</v>
      </c>
      <c r="BU36" s="7" t="str">
        <f>IF('内訳（地積等１）○'!IU36+SUM(K36,X36,AK36,AX36)='内訳（地積等２）○'!BK36,"○","ERRRR")</f>
        <v>○</v>
      </c>
      <c r="BV36" s="7" t="str">
        <f>IF('内訳（地積等１）○'!IV36+SUM(L36,Y36,AL36,AY36)='内訳（地積等２）○'!BL36,"○","ERRRR")</f>
        <v>○</v>
      </c>
      <c r="BW36" s="7" t="str">
        <f>IF(SUM('内訳（地積等１）○'!L36,'内訳（地積等１）○'!Y36,'内訳（地積等１）○'!AL36,'内訳（地積等１）○'!AY36,'内訳（地積等１）○'!BL36,'内訳（地積等１）○'!BY36,'内訳（地積等１）○'!DY36,'内訳（地積等１）○'!EL36,'内訳（地積等１）○'!EY36,'内訳（地積等１）○'!FL36,'内訳（地積等１）○'!FY36,'内訳（地積等１）○'!GL36,'内訳（地積等１）○'!GY36,'内訳（地積等１）○'!HL36,'内訳（地積等１）○'!HY36,'内訳（地積等１）○'!IL36)+(SUM(M36,Z36,AM36,AZ36))='内訳（地積等２）○'!BM36,"○","ERRRR")</f>
        <v>○</v>
      </c>
    </row>
    <row r="37" spans="2:75" s="7" customFormat="1" ht="15" customHeight="1">
      <c r="B37" s="18">
        <v>32</v>
      </c>
      <c r="C37" s="19" t="s">
        <v>85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O37" s="18">
        <v>32</v>
      </c>
      <c r="P37" s="19" t="s">
        <v>85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B37" s="18">
        <v>32</v>
      </c>
      <c r="AC37" s="19" t="s">
        <v>85</v>
      </c>
      <c r="AD37" s="20">
        <v>158270</v>
      </c>
      <c r="AE37" s="20">
        <v>63</v>
      </c>
      <c r="AF37" s="20">
        <v>63</v>
      </c>
      <c r="AG37" s="20">
        <v>34</v>
      </c>
      <c r="AH37" s="20">
        <v>34</v>
      </c>
      <c r="AI37" s="20">
        <v>34</v>
      </c>
      <c r="AJ37" s="20">
        <v>34</v>
      </c>
      <c r="AK37" s="20">
        <v>79</v>
      </c>
      <c r="AL37" s="20">
        <v>1</v>
      </c>
      <c r="AM37" s="20">
        <v>1</v>
      </c>
      <c r="AO37" s="18">
        <v>32</v>
      </c>
      <c r="AP37" s="19" t="str">
        <f t="shared" si="0"/>
        <v>渡名喜村</v>
      </c>
      <c r="AQ37" s="20">
        <v>556590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215</v>
      </c>
      <c r="AY37" s="20">
        <v>0</v>
      </c>
      <c r="AZ37" s="20">
        <v>0</v>
      </c>
      <c r="BB37" s="18">
        <v>32</v>
      </c>
      <c r="BC37" s="19" t="str">
        <f t="shared" si="1"/>
        <v>渡名喜村</v>
      </c>
      <c r="BD37" s="20">
        <v>1635255</v>
      </c>
      <c r="BE37" s="20">
        <v>2196078</v>
      </c>
      <c r="BF37" s="20">
        <v>775456</v>
      </c>
      <c r="BG37" s="20">
        <v>168318</v>
      </c>
      <c r="BH37" s="20">
        <v>67695</v>
      </c>
      <c r="BI37" s="20">
        <v>65620</v>
      </c>
      <c r="BJ37" s="20">
        <v>30315</v>
      </c>
      <c r="BK37" s="20">
        <v>545</v>
      </c>
      <c r="BL37" s="20">
        <v>6013</v>
      </c>
      <c r="BM37" s="20">
        <v>1713</v>
      </c>
      <c r="BN37" s="7" t="str">
        <f>IF('内訳（地積等１）○'!IN37+SUM(D37,Q37,AD37,AQ37)='内訳（地積等２）○'!BD37,"○","ERRRR")</f>
        <v>○</v>
      </c>
      <c r="BO37" s="7" t="str">
        <f>IF('内訳（地積等１）○'!IO37+SUM(E37,R37,AE37,AR37)='内訳（地積等２）○'!BE37,"○","ERRRR")</f>
        <v>○</v>
      </c>
      <c r="BP37" s="7" t="str">
        <f>IF('内訳（地積等１）○'!IP37+SUM(F37,S37,AF37,AS37)='内訳（地積等２）○'!BF37,"○","ERRRR")</f>
        <v>○</v>
      </c>
      <c r="BQ37" s="7" t="str">
        <f>IF('内訳（地積等１）○'!IQ37+SUM(G37,T37,AG37,AT37)='内訳（地積等２）○'!BG37,"○","ERRRR")</f>
        <v>○</v>
      </c>
      <c r="BR37" s="7" t="str">
        <f>IF('内訳（地積等１）○'!IR37+SUM(H37,U37,AH37,AU37)='内訳（地積等２）○'!BH37,"○","ERRRR")</f>
        <v>○</v>
      </c>
      <c r="BS37" s="7" t="str">
        <f>IF('内訳（地積等１）○'!IS37+SUM(I37,V37,AI37,AV37)='内訳（地積等２）○'!BI37,"○","ERRRR")</f>
        <v>○</v>
      </c>
      <c r="BT37" s="7" t="str">
        <f>IF('内訳（地積等１）○'!IT37+SUM(J37,W37,AJ37,AW37)='内訳（地積等２）○'!BJ37,"○","ERRRR")</f>
        <v>○</v>
      </c>
      <c r="BU37" s="7" t="str">
        <f>IF('内訳（地積等１）○'!IU37+SUM(K37,X37,AK37,AX37)='内訳（地積等２）○'!BK37,"○","ERRRR")</f>
        <v>○</v>
      </c>
      <c r="BV37" s="7" t="str">
        <f>IF('内訳（地積等１）○'!IV37+SUM(L37,Y37,AL37,AY37)='内訳（地積等２）○'!BL37,"○","ERRRR")</f>
        <v>○</v>
      </c>
      <c r="BW37" s="7" t="str">
        <f>IF(SUM('内訳（地積等１）○'!L37,'内訳（地積等１）○'!Y37,'内訳（地積等１）○'!AL37,'内訳（地積等１）○'!AY37,'内訳（地積等１）○'!BL37,'内訳（地積等１）○'!BY37,'内訳（地積等１）○'!DY37,'内訳（地積等１）○'!EL37,'内訳（地積等１）○'!EY37,'内訳（地積等１）○'!FL37,'内訳（地積等１）○'!FY37,'内訳（地積等１）○'!GL37,'内訳（地積等１）○'!GY37,'内訳（地積等１）○'!HL37,'内訳（地積等１）○'!HY37,'内訳（地積等１）○'!IL37)+(SUM(M37,Z37,AM37,AZ37))='内訳（地積等２）○'!BM37,"○","ERRRR")</f>
        <v>○</v>
      </c>
    </row>
    <row r="38" spans="2:75" s="7" customFormat="1" ht="15" customHeight="1">
      <c r="B38" s="25">
        <v>33</v>
      </c>
      <c r="C38" s="26" t="s">
        <v>86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O38" s="25">
        <v>33</v>
      </c>
      <c r="P38" s="26" t="s">
        <v>86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B38" s="25">
        <v>33</v>
      </c>
      <c r="AC38" s="26" t="s">
        <v>86</v>
      </c>
      <c r="AD38" s="27">
        <v>403854</v>
      </c>
      <c r="AE38" s="27">
        <v>178652</v>
      </c>
      <c r="AF38" s="27">
        <v>178565</v>
      </c>
      <c r="AG38" s="27">
        <v>337346</v>
      </c>
      <c r="AH38" s="27">
        <v>337113</v>
      </c>
      <c r="AI38" s="27">
        <v>328422</v>
      </c>
      <c r="AJ38" s="27">
        <v>328197</v>
      </c>
      <c r="AK38" s="27">
        <v>460</v>
      </c>
      <c r="AL38" s="27">
        <v>72</v>
      </c>
      <c r="AM38" s="27">
        <v>71</v>
      </c>
      <c r="AO38" s="18">
        <v>33</v>
      </c>
      <c r="AP38" s="26" t="str">
        <f aca="true" t="shared" si="7" ref="AP38:AP46">AC38</f>
        <v>南大東村</v>
      </c>
      <c r="AQ38" s="20">
        <v>8771172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7">
        <v>4409</v>
      </c>
      <c r="AY38" s="27">
        <v>0</v>
      </c>
      <c r="AZ38" s="27">
        <v>0</v>
      </c>
      <c r="BB38" s="18">
        <v>33</v>
      </c>
      <c r="BC38" s="26" t="str">
        <f aca="true" t="shared" si="8" ref="BC38:BC46">AP38</f>
        <v>南大東村</v>
      </c>
      <c r="BD38" s="20">
        <v>12186678</v>
      </c>
      <c r="BE38" s="20">
        <v>18097178</v>
      </c>
      <c r="BF38" s="20">
        <v>17764186</v>
      </c>
      <c r="BG38" s="20">
        <v>1678122</v>
      </c>
      <c r="BH38" s="20">
        <v>1628348</v>
      </c>
      <c r="BI38" s="20">
        <v>1209141</v>
      </c>
      <c r="BJ38" s="20">
        <v>1192713</v>
      </c>
      <c r="BK38" s="27">
        <v>5944</v>
      </c>
      <c r="BL38" s="27">
        <v>3940</v>
      </c>
      <c r="BM38" s="27">
        <v>3302</v>
      </c>
      <c r="BN38" s="7" t="str">
        <f>IF('内訳（地積等１）○'!IN38+SUM(D38,Q38,AD38,AQ38)='内訳（地積等２）○'!BD38,"○","ERRRR")</f>
        <v>○</v>
      </c>
      <c r="BO38" s="7" t="str">
        <f>IF('内訳（地積等１）○'!IO38+SUM(E38,R38,AE38,AR38)='内訳（地積等２）○'!BE38,"○","ERRRR")</f>
        <v>○</v>
      </c>
      <c r="BP38" s="7" t="str">
        <f>IF('内訳（地積等１）○'!IP38+SUM(F38,S38,AF38,AS38)='内訳（地積等２）○'!BF38,"○","ERRRR")</f>
        <v>○</v>
      </c>
      <c r="BQ38" s="7" t="str">
        <f>IF('内訳（地積等１）○'!IQ38+SUM(G38,T38,AG38,AT38)='内訳（地積等２）○'!BG38,"○","ERRRR")</f>
        <v>○</v>
      </c>
      <c r="BR38" s="7" t="str">
        <f>IF('内訳（地積等１）○'!IR38+SUM(H38,U38,AH38,AU38)='内訳（地積等２）○'!BH38,"○","ERRRR")</f>
        <v>○</v>
      </c>
      <c r="BS38" s="7" t="str">
        <f>IF('内訳（地積等１）○'!IS38+SUM(I38,V38,AI38,AV38)='内訳（地積等２）○'!BI38,"○","ERRRR")</f>
        <v>○</v>
      </c>
      <c r="BT38" s="7" t="str">
        <f>IF('内訳（地積等１）○'!IT38+SUM(J38,W38,AJ38,AW38)='内訳（地積等２）○'!BJ38,"○","ERRRR")</f>
        <v>○</v>
      </c>
      <c r="BU38" s="7" t="str">
        <f>IF('内訳（地積等１）○'!IU38+SUM(K38,X38,AK38,AX38)='内訳（地積等２）○'!BK38,"○","ERRRR")</f>
        <v>○</v>
      </c>
      <c r="BV38" s="7" t="str">
        <f>IF('内訳（地積等１）○'!IV38+SUM(L38,Y38,AL38,AY38)='内訳（地積等２）○'!BL38,"○","ERRRR")</f>
        <v>○</v>
      </c>
      <c r="BW38" s="7" t="str">
        <f>IF(SUM('内訳（地積等１）○'!L38,'内訳（地積等１）○'!Y38,'内訳（地積等１）○'!AL38,'内訳（地積等１）○'!AY38,'内訳（地積等１）○'!BL38,'内訳（地積等１）○'!BY38,'内訳（地積等１）○'!DY38,'内訳（地積等１）○'!EL38,'内訳（地積等１）○'!EY38,'内訳（地積等１）○'!FL38,'内訳（地積等１）○'!FY38,'内訳（地積等１）○'!GL38,'内訳（地積等１）○'!GY38,'内訳（地積等１）○'!HL38,'内訳（地積等１）○'!HY38,'内訳（地積等１）○'!IL38)+(SUM(M38,Z38,AM38,AZ38))='内訳（地積等２）○'!BM38,"○","ERRRR")</f>
        <v>○</v>
      </c>
    </row>
    <row r="39" spans="2:75" s="7" customFormat="1" ht="15" customHeight="1">
      <c r="B39" s="18">
        <v>34</v>
      </c>
      <c r="C39" s="19" t="s">
        <v>87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O39" s="18">
        <v>34</v>
      </c>
      <c r="P39" s="19" t="s">
        <v>87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B39" s="18">
        <v>34</v>
      </c>
      <c r="AC39" s="19" t="s">
        <v>87</v>
      </c>
      <c r="AD39" s="20">
        <v>381533</v>
      </c>
      <c r="AE39" s="20">
        <v>98796</v>
      </c>
      <c r="AF39" s="20">
        <v>96005</v>
      </c>
      <c r="AG39" s="20">
        <v>877</v>
      </c>
      <c r="AH39" s="20">
        <v>852</v>
      </c>
      <c r="AI39" s="20">
        <v>877</v>
      </c>
      <c r="AJ39" s="20">
        <v>852</v>
      </c>
      <c r="AK39" s="20">
        <v>292</v>
      </c>
      <c r="AL39" s="20">
        <v>24</v>
      </c>
      <c r="AM39" s="20">
        <v>20</v>
      </c>
      <c r="AO39" s="18">
        <v>34</v>
      </c>
      <c r="AP39" s="19" t="str">
        <f t="shared" si="7"/>
        <v>北大東村</v>
      </c>
      <c r="AQ39" s="20">
        <v>4591170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1419</v>
      </c>
      <c r="AY39" s="20">
        <v>0</v>
      </c>
      <c r="AZ39" s="20">
        <v>0</v>
      </c>
      <c r="BB39" s="18">
        <v>34</v>
      </c>
      <c r="BC39" s="19" t="str">
        <f t="shared" si="8"/>
        <v>北大東村</v>
      </c>
      <c r="BD39" s="20">
        <v>6052068</v>
      </c>
      <c r="BE39" s="20">
        <v>7013780</v>
      </c>
      <c r="BF39" s="20">
        <v>6835500</v>
      </c>
      <c r="BG39" s="20">
        <v>233738</v>
      </c>
      <c r="BH39" s="20">
        <v>218578</v>
      </c>
      <c r="BI39" s="20">
        <v>158116</v>
      </c>
      <c r="BJ39" s="20">
        <v>151813</v>
      </c>
      <c r="BK39" s="20">
        <v>2183</v>
      </c>
      <c r="BL39" s="20">
        <v>1064</v>
      </c>
      <c r="BM39" s="20">
        <v>957</v>
      </c>
      <c r="BN39" s="7" t="str">
        <f>IF('内訳（地積等１）○'!IN39+SUM(D39,Q39,AD39,AQ39)='内訳（地積等２）○'!BD39,"○","ERRRR")</f>
        <v>○</v>
      </c>
      <c r="BO39" s="7" t="str">
        <f>IF('内訳（地積等１）○'!IO39+SUM(E39,R39,AE39,AR39)='内訳（地積等２）○'!BE39,"○","ERRRR")</f>
        <v>○</v>
      </c>
      <c r="BP39" s="7" t="str">
        <f>IF('内訳（地積等１）○'!IP39+SUM(F39,S39,AF39,AS39)='内訳（地積等２）○'!BF39,"○","ERRRR")</f>
        <v>○</v>
      </c>
      <c r="BQ39" s="7" t="str">
        <f>IF('内訳（地積等１）○'!IQ39+SUM(G39,T39,AG39,AT39)='内訳（地積等２）○'!BG39,"○","ERRRR")</f>
        <v>○</v>
      </c>
      <c r="BR39" s="7" t="str">
        <f>IF('内訳（地積等１）○'!IR39+SUM(H39,U39,AH39,AU39)='内訳（地積等２）○'!BH39,"○","ERRRR")</f>
        <v>○</v>
      </c>
      <c r="BS39" s="7" t="str">
        <f>IF('内訳（地積等１）○'!IS39+SUM(I39,V39,AI39,AV39)='内訳（地積等２）○'!BI39,"○","ERRRR")</f>
        <v>○</v>
      </c>
      <c r="BT39" s="7" t="str">
        <f>IF('内訳（地積等１）○'!IT39+SUM(J39,W39,AJ39,AW39)='内訳（地積等２）○'!BJ39,"○","ERRRR")</f>
        <v>○</v>
      </c>
      <c r="BU39" s="7" t="str">
        <f>IF('内訳（地積等１）○'!IU39+SUM(K39,X39,AK39,AX39)='内訳（地積等２）○'!BK39,"○","ERRRR")</f>
        <v>○</v>
      </c>
      <c r="BV39" s="7" t="str">
        <f>IF('内訳（地積等１）○'!IV39+SUM(L39,Y39,AL39,AY39)='内訳（地積等２）○'!BL39,"○","ERRRR")</f>
        <v>○</v>
      </c>
      <c r="BW39" s="7" t="str">
        <f>IF(SUM('内訳（地積等１）○'!L39,'内訳（地積等１）○'!Y39,'内訳（地積等１）○'!AL39,'内訳（地積等１）○'!AY39,'内訳（地積等１）○'!BL39,'内訳（地積等１）○'!BY39,'内訳（地積等１）○'!DY39,'内訳（地積等１）○'!EL39,'内訳（地積等１）○'!EY39,'内訳（地積等１）○'!FL39,'内訳（地積等１）○'!FY39,'内訳（地積等１）○'!GL39,'内訳（地積等１）○'!GY39,'内訳（地積等１）○'!HL39,'内訳（地積等１）○'!HY39,'内訳（地積等１）○'!IL39)+(SUM(M39,Z39,AM39,AZ39))='内訳（地積等２）○'!BM39,"○","ERRRR")</f>
        <v>○</v>
      </c>
    </row>
    <row r="40" spans="2:75" s="7" customFormat="1" ht="15" customHeight="1">
      <c r="B40" s="18">
        <v>35</v>
      </c>
      <c r="C40" s="19" t="s">
        <v>88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O40" s="18">
        <v>35</v>
      </c>
      <c r="P40" s="19" t="s">
        <v>88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B40" s="18">
        <v>35</v>
      </c>
      <c r="AC40" s="19" t="s">
        <v>88</v>
      </c>
      <c r="AD40" s="20">
        <v>710411</v>
      </c>
      <c r="AE40" s="20">
        <v>502657</v>
      </c>
      <c r="AF40" s="20">
        <v>276082</v>
      </c>
      <c r="AG40" s="20">
        <v>22389</v>
      </c>
      <c r="AH40" s="20">
        <v>12809</v>
      </c>
      <c r="AI40" s="20">
        <v>22388</v>
      </c>
      <c r="AJ40" s="20">
        <v>12809</v>
      </c>
      <c r="AK40" s="20">
        <v>636</v>
      </c>
      <c r="AL40" s="20">
        <v>1259</v>
      </c>
      <c r="AM40" s="20">
        <v>688</v>
      </c>
      <c r="AO40" s="18">
        <v>35</v>
      </c>
      <c r="AP40" s="19" t="str">
        <f t="shared" si="7"/>
        <v>伊平屋村</v>
      </c>
      <c r="AQ40" s="20">
        <v>1496460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3378</v>
      </c>
      <c r="AY40" s="20">
        <v>0</v>
      </c>
      <c r="AZ40" s="20">
        <v>0</v>
      </c>
      <c r="BB40" s="18">
        <v>35</v>
      </c>
      <c r="BC40" s="19" t="str">
        <f t="shared" si="8"/>
        <v>伊平屋村</v>
      </c>
      <c r="BD40" s="20">
        <v>14853126</v>
      </c>
      <c r="BE40" s="20">
        <v>5761421</v>
      </c>
      <c r="BF40" s="20">
        <v>3635732</v>
      </c>
      <c r="BG40" s="20">
        <v>600013</v>
      </c>
      <c r="BH40" s="20">
        <v>435883</v>
      </c>
      <c r="BI40" s="20">
        <v>334452</v>
      </c>
      <c r="BJ40" s="20">
        <v>244055</v>
      </c>
      <c r="BK40" s="20">
        <v>5766</v>
      </c>
      <c r="BL40" s="20">
        <v>8933</v>
      </c>
      <c r="BM40" s="20">
        <v>5026</v>
      </c>
      <c r="BN40" s="7" t="str">
        <f>IF('内訳（地積等１）○'!IN40+SUM(D40,Q40,AD40,AQ40)='内訳（地積等２）○'!BD40,"○","ERRRR")</f>
        <v>○</v>
      </c>
      <c r="BO40" s="7" t="str">
        <f>IF('内訳（地積等１）○'!IO40+SUM(E40,R40,AE40,AR40)='内訳（地積等２）○'!BE40,"○","ERRRR")</f>
        <v>○</v>
      </c>
      <c r="BP40" s="7" t="str">
        <f>IF('内訳（地積等１）○'!IP40+SUM(F40,S40,AF40,AS40)='内訳（地積等２）○'!BF40,"○","ERRRR")</f>
        <v>○</v>
      </c>
      <c r="BQ40" s="7" t="str">
        <f>IF('内訳（地積等１）○'!IQ40+SUM(G40,T40,AG40,AT40)='内訳（地積等２）○'!BG40,"○","ERRRR")</f>
        <v>○</v>
      </c>
      <c r="BR40" s="7" t="str">
        <f>IF('内訳（地積等１）○'!IR40+SUM(H40,U40,AH40,AU40)='内訳（地積等２）○'!BH40,"○","ERRRR")</f>
        <v>○</v>
      </c>
      <c r="BS40" s="7" t="str">
        <f>IF('内訳（地積等１）○'!IS40+SUM(I40,V40,AI40,AV40)='内訳（地積等２）○'!BI40,"○","ERRRR")</f>
        <v>○</v>
      </c>
      <c r="BT40" s="7" t="str">
        <f>IF('内訳（地積等１）○'!IT40+SUM(J40,W40,AJ40,AW40)='内訳（地積等２）○'!BJ40,"○","ERRRR")</f>
        <v>○</v>
      </c>
      <c r="BU40" s="7" t="str">
        <f>IF('内訳（地積等１）○'!IU40+SUM(K40,X40,AK40,AX40)='内訳（地積等２）○'!BK40,"○","ERRRR")</f>
        <v>○</v>
      </c>
      <c r="BV40" s="7" t="str">
        <f>IF('内訳（地積等１）○'!IV40+SUM(L40,Y40,AL40,AY40)='内訳（地積等２）○'!BL40,"○","ERRRR")</f>
        <v>○</v>
      </c>
      <c r="BW40" s="7" t="str">
        <f>IF(SUM('内訳（地積等１）○'!L40,'内訳（地積等１）○'!Y40,'内訳（地積等１）○'!AL40,'内訳（地積等１）○'!AY40,'内訳（地積等１）○'!BL40,'内訳（地積等１）○'!BY40,'内訳（地積等１）○'!DY40,'内訳（地積等１）○'!EL40,'内訳（地積等１）○'!EY40,'内訳（地積等１）○'!FL40,'内訳（地積等１）○'!FY40,'内訳（地積等１）○'!GL40,'内訳（地積等１）○'!GY40,'内訳（地積等１）○'!HL40,'内訳（地積等１）○'!HY40,'内訳（地積等１）○'!IL40)+(SUM(M40,Z40,AM40,AZ40))='内訳（地積等２）○'!BM40,"○","ERRRR")</f>
        <v>○</v>
      </c>
    </row>
    <row r="41" spans="2:75" s="7" customFormat="1" ht="15" customHeight="1">
      <c r="B41" s="18">
        <v>36</v>
      </c>
      <c r="C41" s="19" t="s">
        <v>89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O41" s="18">
        <v>36</v>
      </c>
      <c r="P41" s="19" t="s">
        <v>89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B41" s="18">
        <v>36</v>
      </c>
      <c r="AC41" s="19" t="s">
        <v>89</v>
      </c>
      <c r="AD41" s="20">
        <v>726677</v>
      </c>
      <c r="AE41" s="20">
        <v>107234</v>
      </c>
      <c r="AF41" s="20">
        <v>61028</v>
      </c>
      <c r="AG41" s="20">
        <v>7160</v>
      </c>
      <c r="AH41" s="20">
        <v>5701</v>
      </c>
      <c r="AI41" s="20">
        <v>7160</v>
      </c>
      <c r="AJ41" s="20">
        <v>5701</v>
      </c>
      <c r="AK41" s="20">
        <v>1002</v>
      </c>
      <c r="AL41" s="20">
        <v>293</v>
      </c>
      <c r="AM41" s="20">
        <v>153</v>
      </c>
      <c r="AO41" s="18">
        <v>36</v>
      </c>
      <c r="AP41" s="19" t="str">
        <f t="shared" si="7"/>
        <v>伊是名村</v>
      </c>
      <c r="AQ41" s="20">
        <v>2188353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7758</v>
      </c>
      <c r="AY41" s="20">
        <v>0</v>
      </c>
      <c r="AZ41" s="20">
        <v>0</v>
      </c>
      <c r="BB41" s="18">
        <v>36</v>
      </c>
      <c r="BC41" s="19" t="str">
        <f t="shared" si="8"/>
        <v>伊是名村</v>
      </c>
      <c r="BD41" s="20">
        <v>7222827</v>
      </c>
      <c r="BE41" s="20">
        <v>7287491</v>
      </c>
      <c r="BF41" s="20">
        <v>4741674</v>
      </c>
      <c r="BG41" s="20">
        <v>1009463</v>
      </c>
      <c r="BH41" s="20">
        <v>727672</v>
      </c>
      <c r="BI41" s="20">
        <v>481740</v>
      </c>
      <c r="BJ41" s="20">
        <v>353273</v>
      </c>
      <c r="BK41" s="20">
        <v>11272</v>
      </c>
      <c r="BL41" s="20">
        <v>11246</v>
      </c>
      <c r="BM41" s="20">
        <v>6512</v>
      </c>
      <c r="BN41" s="7" t="str">
        <f>IF('内訳（地積等１）○'!IN41+SUM(D41,Q41,AD41,AQ41)='内訳（地積等２）○'!BD41,"○","ERRRR")</f>
        <v>○</v>
      </c>
      <c r="BO41" s="7" t="str">
        <f>IF('内訳（地積等１）○'!IO41+SUM(E41,R41,AE41,AR41)='内訳（地積等２）○'!BE41,"○","ERRRR")</f>
        <v>○</v>
      </c>
      <c r="BP41" s="7" t="str">
        <f>IF('内訳（地積等１）○'!IP41+SUM(F41,S41,AF41,AS41)='内訳（地積等２）○'!BF41,"○","ERRRR")</f>
        <v>○</v>
      </c>
      <c r="BQ41" s="7" t="str">
        <f>IF('内訳（地積等１）○'!IQ41+SUM(G41,T41,AG41,AT41)='内訳（地積等２）○'!BG41,"○","ERRRR")</f>
        <v>○</v>
      </c>
      <c r="BR41" s="7" t="str">
        <f>IF('内訳（地積等１）○'!IR41+SUM(H41,U41,AH41,AU41)='内訳（地積等２）○'!BH41,"○","ERRRR")</f>
        <v>○</v>
      </c>
      <c r="BS41" s="7" t="str">
        <f>IF('内訳（地積等１）○'!IS41+SUM(I41,V41,AI41,AV41)='内訳（地積等２）○'!BI41,"○","ERRRR")</f>
        <v>○</v>
      </c>
      <c r="BT41" s="7" t="str">
        <f>IF('内訳（地積等１）○'!IT41+SUM(J41,W41,AJ41,AW41)='内訳（地積等２）○'!BJ41,"○","ERRRR")</f>
        <v>○</v>
      </c>
      <c r="BU41" s="7" t="str">
        <f>IF('内訳（地積等１）○'!IU41+SUM(K41,X41,AK41,AX41)='内訳（地積等２）○'!BK41,"○","ERRRR")</f>
        <v>○</v>
      </c>
      <c r="BV41" s="7" t="str">
        <f>IF('内訳（地積等１）○'!IV41+SUM(L41,Y41,AL41,AY41)='内訳（地積等２）○'!BL41,"○","ERRRR")</f>
        <v>○</v>
      </c>
      <c r="BW41" s="7" t="str">
        <f>IF(SUM('内訳（地積等１）○'!L41,'内訳（地積等１）○'!Y41,'内訳（地積等１）○'!AL41,'内訳（地積等１）○'!AY41,'内訳（地積等１）○'!BL41,'内訳（地積等１）○'!BY41,'内訳（地積等１）○'!DY41,'内訳（地積等１）○'!EL41,'内訳（地積等１）○'!EY41,'内訳（地積等１）○'!FL41,'内訳（地積等１）○'!FY41,'内訳（地積等１）○'!GL41,'内訳（地積等１）○'!GY41,'内訳（地積等１）○'!HL41,'内訳（地積等１）○'!HY41,'内訳（地積等１）○'!IL41)+(SUM(M41,Z41,AM41,AZ41))='内訳（地積等２）○'!BM41,"○","ERRRR")</f>
        <v>○</v>
      </c>
    </row>
    <row r="42" spans="2:75" s="7" customFormat="1" ht="15" customHeight="1">
      <c r="B42" s="18">
        <v>37</v>
      </c>
      <c r="C42" s="19" t="s">
        <v>90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O42" s="18">
        <v>37</v>
      </c>
      <c r="P42" s="19" t="s">
        <v>90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B42" s="18">
        <v>37</v>
      </c>
      <c r="AC42" s="19" t="s">
        <v>90</v>
      </c>
      <c r="AD42" s="20">
        <v>1563699</v>
      </c>
      <c r="AE42" s="20">
        <v>356251</v>
      </c>
      <c r="AF42" s="20">
        <v>260216</v>
      </c>
      <c r="AG42" s="20">
        <v>424575</v>
      </c>
      <c r="AH42" s="20">
        <v>421745</v>
      </c>
      <c r="AI42" s="20">
        <v>290614</v>
      </c>
      <c r="AJ42" s="20">
        <v>287949</v>
      </c>
      <c r="AK42" s="20">
        <v>1710</v>
      </c>
      <c r="AL42" s="20">
        <v>588</v>
      </c>
      <c r="AM42" s="20">
        <v>434</v>
      </c>
      <c r="AO42" s="18">
        <v>37</v>
      </c>
      <c r="AP42" s="19" t="str">
        <f t="shared" si="7"/>
        <v>久米島町</v>
      </c>
      <c r="AQ42" s="20">
        <v>11041866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0">
        <v>0</v>
      </c>
      <c r="AX42" s="20">
        <v>17960</v>
      </c>
      <c r="AY42" s="20">
        <v>0</v>
      </c>
      <c r="AZ42" s="20">
        <v>0</v>
      </c>
      <c r="BB42" s="18">
        <v>37</v>
      </c>
      <c r="BC42" s="19" t="str">
        <f t="shared" si="8"/>
        <v>久米島町</v>
      </c>
      <c r="BD42" s="20">
        <v>37659852</v>
      </c>
      <c r="BE42" s="20">
        <v>25993737</v>
      </c>
      <c r="BF42" s="20">
        <v>19672881</v>
      </c>
      <c r="BG42" s="20">
        <v>11426718</v>
      </c>
      <c r="BH42" s="20">
        <v>11112549</v>
      </c>
      <c r="BI42" s="20">
        <v>4446795</v>
      </c>
      <c r="BJ42" s="20">
        <v>4252258</v>
      </c>
      <c r="BK42" s="20">
        <v>23354</v>
      </c>
      <c r="BL42" s="20">
        <v>37599</v>
      </c>
      <c r="BM42" s="20">
        <v>25909</v>
      </c>
      <c r="BN42" s="7" t="str">
        <f>IF('内訳（地積等１）○'!IN42+SUM(D42,Q42,AD42,AQ42)='内訳（地積等２）○'!BD42,"○","ERRRR")</f>
        <v>○</v>
      </c>
      <c r="BO42" s="7" t="str">
        <f>IF('内訳（地積等１）○'!IO42+SUM(E42,R42,AE42,AR42)='内訳（地積等２）○'!BE42,"○","ERRRR")</f>
        <v>○</v>
      </c>
      <c r="BP42" s="7" t="str">
        <f>IF('内訳（地積等１）○'!IP42+SUM(F42,S42,AF42,AS42)='内訳（地積等２）○'!BF42,"○","ERRRR")</f>
        <v>○</v>
      </c>
      <c r="BQ42" s="7" t="str">
        <f>IF('内訳（地積等１）○'!IQ42+SUM(G42,T42,AG42,AT42)='内訳（地積等２）○'!BG42,"○","ERRRR")</f>
        <v>○</v>
      </c>
      <c r="BR42" s="7" t="str">
        <f>IF('内訳（地積等１）○'!IR42+SUM(H42,U42,AH42,AU42)='内訳（地積等２）○'!BH42,"○","ERRRR")</f>
        <v>○</v>
      </c>
      <c r="BS42" s="7" t="str">
        <f>IF('内訳（地積等１）○'!IS42+SUM(I42,V42,AI42,AV42)='内訳（地積等２）○'!BI42,"○","ERRRR")</f>
        <v>○</v>
      </c>
      <c r="BT42" s="7" t="str">
        <f>IF('内訳（地積等１）○'!IT42+SUM(J42,W42,AJ42,AW42)='内訳（地積等２）○'!BJ42,"○","ERRRR")</f>
        <v>○</v>
      </c>
      <c r="BU42" s="7" t="str">
        <f>IF('内訳（地積等１）○'!IU42+SUM(K42,X42,AK42,AX42)='内訳（地積等２）○'!BK42,"○","ERRRR")</f>
        <v>○</v>
      </c>
      <c r="BV42" s="7" t="str">
        <f>IF('内訳（地積等１）○'!IV42+SUM(L42,Y42,AL42,AY42)='内訳（地積等２）○'!BL42,"○","ERRRR")</f>
        <v>○</v>
      </c>
      <c r="BW42" s="7" t="str">
        <f>IF(SUM('内訳（地積等１）○'!L42,'内訳（地積等１）○'!Y42,'内訳（地積等１）○'!AL42,'内訳（地積等１）○'!AY42,'内訳（地積等１）○'!BL42,'内訳（地積等１）○'!BY42,'内訳（地積等１）○'!DY42,'内訳（地積等１）○'!EL42,'内訳（地積等１）○'!EY42,'内訳（地積等１）○'!FL42,'内訳（地積等１）○'!FY42,'内訳（地積等１）○'!GL42,'内訳（地積等１）○'!GY42,'内訳（地積等１）○'!HL42,'内訳（地積等１）○'!HY42,'内訳（地積等１）○'!IL42)+(SUM(M42,Z42,AM42,AZ42))='内訳（地積等２）○'!BM42,"○","ERRRR")</f>
        <v>○</v>
      </c>
    </row>
    <row r="43" spans="2:75" s="7" customFormat="1" ht="15" customHeight="1">
      <c r="B43" s="18">
        <v>38</v>
      </c>
      <c r="C43" s="19" t="s">
        <v>91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O43" s="18">
        <v>38</v>
      </c>
      <c r="P43" s="19" t="s">
        <v>91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B43" s="18">
        <v>38</v>
      </c>
      <c r="AC43" s="19" t="s">
        <v>91</v>
      </c>
      <c r="AD43" s="20">
        <v>454439</v>
      </c>
      <c r="AE43" s="20">
        <v>1776148</v>
      </c>
      <c r="AF43" s="20">
        <v>1725034</v>
      </c>
      <c r="AG43" s="20">
        <v>9810843</v>
      </c>
      <c r="AH43" s="20">
        <v>9786264</v>
      </c>
      <c r="AI43" s="20">
        <v>4994594</v>
      </c>
      <c r="AJ43" s="20">
        <v>4980476</v>
      </c>
      <c r="AK43" s="20">
        <v>1225</v>
      </c>
      <c r="AL43" s="20">
        <v>2718</v>
      </c>
      <c r="AM43" s="20">
        <v>2547</v>
      </c>
      <c r="AO43" s="18">
        <v>38</v>
      </c>
      <c r="AP43" s="19" t="str">
        <f t="shared" si="7"/>
        <v>八重瀬町</v>
      </c>
      <c r="AQ43" s="20">
        <v>3317304</v>
      </c>
      <c r="AR43" s="20">
        <v>0</v>
      </c>
      <c r="AS43" s="20">
        <v>0</v>
      </c>
      <c r="AT43" s="20">
        <v>0</v>
      </c>
      <c r="AU43" s="20">
        <v>0</v>
      </c>
      <c r="AV43" s="20">
        <v>0</v>
      </c>
      <c r="AW43" s="20">
        <v>0</v>
      </c>
      <c r="AX43" s="20">
        <v>17587</v>
      </c>
      <c r="AY43" s="20">
        <v>0</v>
      </c>
      <c r="AZ43" s="20">
        <v>0</v>
      </c>
      <c r="BB43" s="18">
        <v>38</v>
      </c>
      <c r="BC43" s="19" t="str">
        <f t="shared" si="8"/>
        <v>八重瀬町</v>
      </c>
      <c r="BD43" s="20">
        <v>4449099</v>
      </c>
      <c r="BE43" s="20">
        <v>20859720</v>
      </c>
      <c r="BF43" s="20">
        <v>17008596</v>
      </c>
      <c r="BG43" s="20">
        <v>87383739</v>
      </c>
      <c r="BH43" s="20">
        <v>87040796</v>
      </c>
      <c r="BI43" s="20">
        <v>28820406</v>
      </c>
      <c r="BJ43" s="20">
        <v>28595262</v>
      </c>
      <c r="BK43" s="20">
        <v>20595</v>
      </c>
      <c r="BL43" s="20">
        <v>34535</v>
      </c>
      <c r="BM43" s="20">
        <v>29691</v>
      </c>
      <c r="BN43" s="7" t="str">
        <f>IF('内訳（地積等１）○'!IN43+SUM(D43,Q43,AD43,AQ43)='内訳（地積等２）○'!BD43,"○","ERRRR")</f>
        <v>○</v>
      </c>
      <c r="BO43" s="7" t="str">
        <f>IF('内訳（地積等１）○'!IO43+SUM(E43,R43,AE43,AR43)='内訳（地積等２）○'!BE43,"○","ERRRR")</f>
        <v>○</v>
      </c>
      <c r="BP43" s="7" t="str">
        <f>IF('内訳（地積等１）○'!IP43+SUM(F43,S43,AF43,AS43)='内訳（地積等２）○'!BF43,"○","ERRRR")</f>
        <v>○</v>
      </c>
      <c r="BQ43" s="7" t="str">
        <f>IF('内訳（地積等１）○'!IQ43+SUM(G43,T43,AG43,AT43)='内訳（地積等２）○'!BG43,"○","ERRRR")</f>
        <v>○</v>
      </c>
      <c r="BR43" s="7" t="str">
        <f>IF('内訳（地積等１）○'!IR43+SUM(H43,U43,AH43,AU43)='内訳（地積等２）○'!BH43,"○","ERRRR")</f>
        <v>○</v>
      </c>
      <c r="BS43" s="7" t="str">
        <f>IF('内訳（地積等１）○'!IS43+SUM(I43,V43,AI43,AV43)='内訳（地積等２）○'!BI43,"○","ERRRR")</f>
        <v>○</v>
      </c>
      <c r="BT43" s="7" t="str">
        <f>IF('内訳（地積等１）○'!IT43+SUM(J43,W43,AJ43,AW43)='内訳（地積等２）○'!BJ43,"○","ERRRR")</f>
        <v>○</v>
      </c>
      <c r="BU43" s="7" t="str">
        <f>IF('内訳（地積等１）○'!IU43+SUM(K43,X43,AK43,AX43)='内訳（地積等２）○'!BK43,"○","ERRRR")</f>
        <v>○</v>
      </c>
      <c r="BV43" s="7" t="str">
        <f>IF('内訳（地積等１）○'!IV43+SUM(L43,Y43,AL43,AY43)='内訳（地積等２）○'!BL43,"○","ERRRR")</f>
        <v>○</v>
      </c>
      <c r="BW43" s="7" t="str">
        <f>IF(SUM('内訳（地積等１）○'!L43,'内訳（地積等１）○'!Y43,'内訳（地積等１）○'!AL43,'内訳（地積等１）○'!AY43,'内訳（地積等１）○'!BL43,'内訳（地積等１）○'!BY43,'内訳（地積等１）○'!DY43,'内訳（地積等１）○'!EL43,'内訳（地積等１）○'!EY43,'内訳（地積等１）○'!FL43,'内訳（地積等１）○'!FY43,'内訳（地積等１）○'!GL43,'内訳（地積等１）○'!GY43,'内訳（地積等１）○'!HL43,'内訳（地積等１）○'!HY43,'内訳（地積等１）○'!IL43)+(SUM(M43,Z43,AM43,AZ43))='内訳（地積等２）○'!BM43,"○","ERRRR")</f>
        <v>○</v>
      </c>
    </row>
    <row r="44" spans="2:75" s="7" customFormat="1" ht="15" customHeight="1">
      <c r="B44" s="18">
        <v>39</v>
      </c>
      <c r="C44" s="19" t="s">
        <v>92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O44" s="18">
        <v>39</v>
      </c>
      <c r="P44" s="19" t="s">
        <v>92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B44" s="18">
        <v>39</v>
      </c>
      <c r="AC44" s="19" t="s">
        <v>92</v>
      </c>
      <c r="AD44" s="20">
        <v>607185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166</v>
      </c>
      <c r="AL44" s="20">
        <v>0</v>
      </c>
      <c r="AM44" s="20">
        <v>0</v>
      </c>
      <c r="AO44" s="18">
        <v>39</v>
      </c>
      <c r="AP44" s="19" t="str">
        <f t="shared" si="7"/>
        <v>多良間村</v>
      </c>
      <c r="AQ44" s="20">
        <v>1409639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1151</v>
      </c>
      <c r="AY44" s="20">
        <v>0</v>
      </c>
      <c r="AZ44" s="20">
        <v>0</v>
      </c>
      <c r="BB44" s="18">
        <v>39</v>
      </c>
      <c r="BC44" s="19" t="str">
        <f t="shared" si="8"/>
        <v>多良間村</v>
      </c>
      <c r="BD44" s="20">
        <v>5267108</v>
      </c>
      <c r="BE44" s="20">
        <v>11346926</v>
      </c>
      <c r="BF44" s="20">
        <v>10392549</v>
      </c>
      <c r="BG44" s="20">
        <v>1533330</v>
      </c>
      <c r="BH44" s="20">
        <v>1479713</v>
      </c>
      <c r="BI44" s="20">
        <v>748011</v>
      </c>
      <c r="BJ44" s="20">
        <v>713852</v>
      </c>
      <c r="BK44" s="20">
        <v>1614</v>
      </c>
      <c r="BL44" s="20">
        <v>5560</v>
      </c>
      <c r="BM44" s="20">
        <v>4964</v>
      </c>
      <c r="BN44" s="7" t="str">
        <f>IF('内訳（地積等１）○'!IN44+SUM(D44,Q44,AD44,AQ44)='内訳（地積等２）○'!BD44,"○","ERRRR")</f>
        <v>○</v>
      </c>
      <c r="BO44" s="7" t="str">
        <f>IF('内訳（地積等１）○'!IO44+SUM(E44,R44,AE44,AR44)='内訳（地積等２）○'!BE44,"○","ERRRR")</f>
        <v>○</v>
      </c>
      <c r="BP44" s="7" t="str">
        <f>IF('内訳（地積等１）○'!IP44+SUM(F44,S44,AF44,AS44)='内訳（地積等２）○'!BF44,"○","ERRRR")</f>
        <v>○</v>
      </c>
      <c r="BQ44" s="7" t="str">
        <f>IF('内訳（地積等１）○'!IQ44+SUM(G44,T44,AG44,AT44)='内訳（地積等２）○'!BG44,"○","ERRRR")</f>
        <v>○</v>
      </c>
      <c r="BR44" s="7" t="str">
        <f>IF('内訳（地積等１）○'!IR44+SUM(H44,U44,AH44,AU44)='内訳（地積等２）○'!BH44,"○","ERRRR")</f>
        <v>○</v>
      </c>
      <c r="BS44" s="7" t="str">
        <f>IF('内訳（地積等１）○'!IS44+SUM(I44,V44,AI44,AV44)='内訳（地積等２）○'!BI44,"○","ERRRR")</f>
        <v>○</v>
      </c>
      <c r="BT44" s="7" t="str">
        <f>IF('内訳（地積等１）○'!IT44+SUM(J44,W44,AJ44,AW44)='内訳（地積等２）○'!BJ44,"○","ERRRR")</f>
        <v>○</v>
      </c>
      <c r="BU44" s="7" t="str">
        <f>IF('内訳（地積等１）○'!IU44+SUM(K44,X44,AK44,AX44)='内訳（地積等２）○'!BK44,"○","ERRRR")</f>
        <v>○</v>
      </c>
      <c r="BV44" s="7" t="str">
        <f>IF('内訳（地積等１）○'!IV44+SUM(L44,Y44,AL44,AY44)='内訳（地積等２）○'!BL44,"○","ERRRR")</f>
        <v>○</v>
      </c>
      <c r="BW44" s="7" t="str">
        <f>IF(SUM('内訳（地積等１）○'!L44,'内訳（地積等１）○'!Y44,'内訳（地積等１）○'!AL44,'内訳（地積等１）○'!AY44,'内訳（地積等１）○'!BL44,'内訳（地積等１）○'!BY44,'内訳（地積等１）○'!DY44,'内訳（地積等１）○'!EL44,'内訳（地積等１）○'!EY44,'内訳（地積等１）○'!FL44,'内訳（地積等１）○'!FY44,'内訳（地積等１）○'!GL44,'内訳（地積等１）○'!GY44,'内訳（地積等１）○'!HL44,'内訳（地積等１）○'!HY44,'内訳（地積等１）○'!IL44)+(SUM(M44,Z44,AM44,AZ44))='内訳（地積等２）○'!BM44,"○","ERRRR")</f>
        <v>○</v>
      </c>
    </row>
    <row r="45" spans="2:75" s="7" customFormat="1" ht="15" customHeight="1">
      <c r="B45" s="18">
        <v>40</v>
      </c>
      <c r="C45" s="19" t="s">
        <v>93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O45" s="18">
        <v>40</v>
      </c>
      <c r="P45" s="19" t="s">
        <v>93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B45" s="18">
        <v>40</v>
      </c>
      <c r="AC45" s="19" t="s">
        <v>93</v>
      </c>
      <c r="AD45" s="20">
        <v>1735619</v>
      </c>
      <c r="AE45" s="20">
        <v>389590</v>
      </c>
      <c r="AF45" s="20">
        <v>352105</v>
      </c>
      <c r="AG45" s="20">
        <v>11075</v>
      </c>
      <c r="AH45" s="20">
        <v>10057</v>
      </c>
      <c r="AI45" s="20">
        <v>11075</v>
      </c>
      <c r="AJ45" s="20">
        <v>10057</v>
      </c>
      <c r="AK45" s="20">
        <v>1308</v>
      </c>
      <c r="AL45" s="20">
        <v>324</v>
      </c>
      <c r="AM45" s="20">
        <v>260</v>
      </c>
      <c r="AO45" s="18">
        <v>40</v>
      </c>
      <c r="AP45" s="19" t="str">
        <f t="shared" si="7"/>
        <v>竹 富 町</v>
      </c>
      <c r="AQ45" s="20">
        <v>9221989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9244</v>
      </c>
      <c r="AY45" s="20">
        <v>0</v>
      </c>
      <c r="AZ45" s="20">
        <v>0</v>
      </c>
      <c r="BB45" s="18">
        <v>40</v>
      </c>
      <c r="BC45" s="19" t="str">
        <f t="shared" si="8"/>
        <v>竹 富 町</v>
      </c>
      <c r="BD45" s="20">
        <v>281419269</v>
      </c>
      <c r="BE45" s="20">
        <v>52980731</v>
      </c>
      <c r="BF45" s="20">
        <v>45934122</v>
      </c>
      <c r="BG45" s="20">
        <v>7544541</v>
      </c>
      <c r="BH45" s="20">
        <v>7277328</v>
      </c>
      <c r="BI45" s="20">
        <v>4326171</v>
      </c>
      <c r="BJ45" s="20">
        <v>4173028</v>
      </c>
      <c r="BK45" s="20">
        <v>13824</v>
      </c>
      <c r="BL45" s="20">
        <v>26716</v>
      </c>
      <c r="BM45" s="20">
        <v>20434</v>
      </c>
      <c r="BN45" s="7" t="str">
        <f>IF('内訳（地積等１）○'!IN45+SUM(D45,Q45,AD45,AQ45)='内訳（地積等２）○'!BD45,"○","ERRRR")</f>
        <v>○</v>
      </c>
      <c r="BO45" s="7" t="str">
        <f>IF('内訳（地積等１）○'!IO45+SUM(E45,R45,AE45,AR45)='内訳（地積等２）○'!BE45,"○","ERRRR")</f>
        <v>○</v>
      </c>
      <c r="BP45" s="7" t="str">
        <f>IF('内訳（地積等１）○'!IP45+SUM(F45,S45,AF45,AS45)='内訳（地積等２）○'!BF45,"○","ERRRR")</f>
        <v>○</v>
      </c>
      <c r="BQ45" s="7" t="str">
        <f>IF('内訳（地積等１）○'!IQ45+SUM(G45,T45,AG45,AT45)='内訳（地積等２）○'!BG45,"○","ERRRR")</f>
        <v>○</v>
      </c>
      <c r="BR45" s="7" t="str">
        <f>IF('内訳（地積等１）○'!IR45+SUM(H45,U45,AH45,AU45)='内訳（地積等２）○'!BH45,"○","ERRRR")</f>
        <v>○</v>
      </c>
      <c r="BS45" s="7" t="str">
        <f>IF('内訳（地積等１）○'!IS45+SUM(I45,V45,AI45,AV45)='内訳（地積等２）○'!BI45,"○","ERRRR")</f>
        <v>○</v>
      </c>
      <c r="BT45" s="7" t="str">
        <f>IF('内訳（地積等１）○'!IT45+SUM(J45,W45,AJ45,AW45)='内訳（地積等２）○'!BJ45,"○","ERRRR")</f>
        <v>○</v>
      </c>
      <c r="BU45" s="7" t="str">
        <f>IF('内訳（地積等１）○'!IU45+SUM(K45,X45,AK45,AX45)='内訳（地積等２）○'!BK45,"○","ERRRR")</f>
        <v>○</v>
      </c>
      <c r="BV45" s="7" t="str">
        <f>IF('内訳（地積等１）○'!IV45+SUM(L45,Y45,AL45,AY45)='内訳（地積等２）○'!BL45,"○","ERRRR")</f>
        <v>○</v>
      </c>
      <c r="BW45" s="7" t="str">
        <f>IF(SUM('内訳（地積等１）○'!L45,'内訳（地積等１）○'!Y45,'内訳（地積等１）○'!AL45,'内訳（地積等１）○'!AY45,'内訳（地積等１）○'!BL45,'内訳（地積等１）○'!BY45,'内訳（地積等１）○'!DY45,'内訳（地積等１）○'!EL45,'内訳（地積等１）○'!EY45,'内訳（地積等１）○'!FL45,'内訳（地積等１）○'!FY45,'内訳（地積等１）○'!GL45,'内訳（地積等１）○'!GY45,'内訳（地積等１）○'!HL45,'内訳（地積等１）○'!HY45,'内訳（地積等１）○'!IL45)+(SUM(M45,Z45,AM45,AZ45))='内訳（地積等２）○'!BM45,"○","ERRRR")</f>
        <v>○</v>
      </c>
    </row>
    <row r="46" spans="2:75" s="7" customFormat="1" ht="15" customHeight="1">
      <c r="B46" s="18">
        <v>41</v>
      </c>
      <c r="C46" s="19" t="s">
        <v>94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O46" s="18">
        <v>41</v>
      </c>
      <c r="P46" s="19" t="s">
        <v>94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B46" s="18">
        <v>41</v>
      </c>
      <c r="AC46" s="19" t="s">
        <v>94</v>
      </c>
      <c r="AD46" s="20">
        <v>1027252</v>
      </c>
      <c r="AE46" s="20">
        <v>285947</v>
      </c>
      <c r="AF46" s="20">
        <v>271736</v>
      </c>
      <c r="AG46" s="20">
        <v>15452</v>
      </c>
      <c r="AH46" s="20">
        <v>14511</v>
      </c>
      <c r="AI46" s="20">
        <v>14848</v>
      </c>
      <c r="AJ46" s="20">
        <v>13941</v>
      </c>
      <c r="AK46" s="20">
        <v>406</v>
      </c>
      <c r="AL46" s="20">
        <v>131</v>
      </c>
      <c r="AM46" s="20">
        <v>110</v>
      </c>
      <c r="AO46" s="18">
        <v>41</v>
      </c>
      <c r="AP46" s="19" t="str">
        <f t="shared" si="7"/>
        <v>与那国町</v>
      </c>
      <c r="AQ46" s="20">
        <v>1322577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2741</v>
      </c>
      <c r="AY46" s="20">
        <v>0</v>
      </c>
      <c r="AZ46" s="20">
        <v>0</v>
      </c>
      <c r="BB46" s="18">
        <v>41</v>
      </c>
      <c r="BC46" s="19" t="str">
        <f t="shared" si="8"/>
        <v>与那国町</v>
      </c>
      <c r="BD46" s="20">
        <v>16318677</v>
      </c>
      <c r="BE46" s="20">
        <v>11553212</v>
      </c>
      <c r="BF46" s="20">
        <v>8911934</v>
      </c>
      <c r="BG46" s="20">
        <v>2156186</v>
      </c>
      <c r="BH46" s="20">
        <v>2034726</v>
      </c>
      <c r="BI46" s="20">
        <v>1049494</v>
      </c>
      <c r="BJ46" s="20">
        <v>980141</v>
      </c>
      <c r="BK46" s="20">
        <v>4047</v>
      </c>
      <c r="BL46" s="20">
        <v>5654</v>
      </c>
      <c r="BM46" s="20">
        <v>4178</v>
      </c>
      <c r="BN46" s="7" t="str">
        <f>IF('内訳（地積等１）○'!IN46+SUM(D46,Q46,AD46,AQ46)='内訳（地積等２）○'!BD46,"○","ERRRR")</f>
        <v>○</v>
      </c>
      <c r="BO46" s="7" t="str">
        <f>IF('内訳（地積等１）○'!IO46+SUM(E46,R46,AE46,AR46)='内訳（地積等２）○'!BE46,"○","ERRRR")</f>
        <v>○</v>
      </c>
      <c r="BP46" s="7" t="str">
        <f>IF('内訳（地積等１）○'!IP46+SUM(F46,S46,AF46,AS46)='内訳（地積等２）○'!BF46,"○","ERRRR")</f>
        <v>○</v>
      </c>
      <c r="BQ46" s="7" t="str">
        <f>IF('内訳（地積等１）○'!IQ46+SUM(G46,T46,AG46,AT46)='内訳（地積等２）○'!BG46,"○","ERRRR")</f>
        <v>○</v>
      </c>
      <c r="BR46" s="7" t="str">
        <f>IF('内訳（地積等１）○'!IR46+SUM(H46,U46,AH46,AU46)='内訳（地積等２）○'!BH46,"○","ERRRR")</f>
        <v>○</v>
      </c>
      <c r="BS46" s="7" t="str">
        <f>IF('内訳（地積等１）○'!IS46+SUM(I46,V46,AI46,AV46)='内訳（地積等２）○'!BI46,"○","ERRRR")</f>
        <v>○</v>
      </c>
      <c r="BT46" s="7" t="str">
        <f>IF('内訳（地積等１）○'!IT46+SUM(J46,W46,AJ46,AW46)='内訳（地積等２）○'!BJ46,"○","ERRRR")</f>
        <v>○</v>
      </c>
      <c r="BU46" s="7" t="str">
        <f>IF('内訳（地積等１）○'!IU46+SUM(K46,X46,AK46,AX46)='内訳（地積等２）○'!BK46,"○","ERRRR")</f>
        <v>○</v>
      </c>
      <c r="BV46" s="7" t="str">
        <f>IF('内訳（地積等１）○'!IV46+SUM(L46,Y46,AL46,AY46)='内訳（地積等２）○'!BL46,"○","ERRRR")</f>
        <v>○</v>
      </c>
      <c r="BW46" s="7" t="str">
        <f>IF(SUM('内訳（地積等１）○'!L46,'内訳（地積等１）○'!Y46,'内訳（地積等１）○'!AL46,'内訳（地積等１）○'!AY46,'内訳（地積等１）○'!BL46,'内訳（地積等１）○'!BY46,'内訳（地積等１）○'!DY46,'内訳（地積等１）○'!EL46,'内訳（地積等１）○'!EY46,'内訳（地積等１）○'!FL46,'内訳（地積等１）○'!FY46,'内訳（地積等１）○'!GL46,'内訳（地積等１）○'!GY46,'内訳（地積等１）○'!HL46,'内訳（地積等１）○'!HY46,'内訳（地積等１）○'!IL46)+(SUM(M46,Z46,AM46,AZ46))='内訳（地積等２）○'!BM46,"○","ERRRR")</f>
        <v>○</v>
      </c>
    </row>
    <row r="47" spans="2:75" s="7" customFormat="1" ht="15" customHeight="1">
      <c r="B47" s="35"/>
      <c r="C47" s="36" t="s">
        <v>44</v>
      </c>
      <c r="D47" s="37">
        <f>SUM(D17:D46)</f>
        <v>0</v>
      </c>
      <c r="E47" s="37">
        <f aca="true" t="shared" si="9" ref="E47:M47">SUM(E17:E46)</f>
        <v>0</v>
      </c>
      <c r="F47" s="37">
        <f t="shared" si="9"/>
        <v>0</v>
      </c>
      <c r="G47" s="37">
        <f t="shared" si="9"/>
        <v>0</v>
      </c>
      <c r="H47" s="37">
        <f t="shared" si="9"/>
        <v>0</v>
      </c>
      <c r="I47" s="37">
        <f t="shared" si="9"/>
        <v>0</v>
      </c>
      <c r="J47" s="37">
        <f t="shared" si="9"/>
        <v>0</v>
      </c>
      <c r="K47" s="37">
        <f t="shared" si="9"/>
        <v>0</v>
      </c>
      <c r="L47" s="37">
        <f t="shared" si="9"/>
        <v>0</v>
      </c>
      <c r="M47" s="37">
        <f t="shared" si="9"/>
        <v>0</v>
      </c>
      <c r="O47" s="35"/>
      <c r="P47" s="36" t="s">
        <v>44</v>
      </c>
      <c r="Q47" s="37">
        <f>SUM(Q17:Q46)</f>
        <v>0</v>
      </c>
      <c r="R47" s="37">
        <f aca="true" t="shared" si="10" ref="R47:Z47">SUM(R17:R46)</f>
        <v>0</v>
      </c>
      <c r="S47" s="37">
        <f t="shared" si="10"/>
        <v>0</v>
      </c>
      <c r="T47" s="37">
        <f t="shared" si="10"/>
        <v>0</v>
      </c>
      <c r="U47" s="37">
        <f t="shared" si="10"/>
        <v>0</v>
      </c>
      <c r="V47" s="37">
        <f t="shared" si="10"/>
        <v>0</v>
      </c>
      <c r="W47" s="37">
        <f t="shared" si="10"/>
        <v>0</v>
      </c>
      <c r="X47" s="37">
        <f t="shared" si="10"/>
        <v>0</v>
      </c>
      <c r="Y47" s="37">
        <f t="shared" si="10"/>
        <v>0</v>
      </c>
      <c r="Z47" s="37">
        <f t="shared" si="10"/>
        <v>0</v>
      </c>
      <c r="AB47" s="35"/>
      <c r="AC47" s="36" t="s">
        <v>44</v>
      </c>
      <c r="AD47" s="37">
        <f>SUM(AD17:AD46)</f>
        <v>58154846</v>
      </c>
      <c r="AE47" s="37">
        <f aca="true" t="shared" si="11" ref="AE47:AM47">SUM(AE17:AE46)</f>
        <v>52032196</v>
      </c>
      <c r="AF47" s="37">
        <f t="shared" si="11"/>
        <v>48525863</v>
      </c>
      <c r="AG47" s="37">
        <f t="shared" si="11"/>
        <v>436609202</v>
      </c>
      <c r="AH47" s="37">
        <f t="shared" si="11"/>
        <v>436209651</v>
      </c>
      <c r="AI47" s="37">
        <f t="shared" si="11"/>
        <v>262346352</v>
      </c>
      <c r="AJ47" s="37">
        <f t="shared" si="11"/>
        <v>262024151</v>
      </c>
      <c r="AK47" s="37">
        <f t="shared" si="11"/>
        <v>23285</v>
      </c>
      <c r="AL47" s="37">
        <f t="shared" si="11"/>
        <v>72632</v>
      </c>
      <c r="AM47" s="37">
        <f t="shared" si="11"/>
        <v>64373</v>
      </c>
      <c r="AO47" s="35"/>
      <c r="AP47" s="36" t="s">
        <v>44</v>
      </c>
      <c r="AQ47" s="37">
        <f aca="true" t="shared" si="12" ref="AQ47:AZ47">SUM(AQ17:AQ46)</f>
        <v>125019504</v>
      </c>
      <c r="AR47" s="37">
        <f t="shared" si="12"/>
        <v>0</v>
      </c>
      <c r="AS47" s="37">
        <f t="shared" si="12"/>
        <v>0</v>
      </c>
      <c r="AT47" s="37">
        <f t="shared" si="12"/>
        <v>0</v>
      </c>
      <c r="AU47" s="37">
        <f t="shared" si="12"/>
        <v>0</v>
      </c>
      <c r="AV47" s="37">
        <f t="shared" si="12"/>
        <v>0</v>
      </c>
      <c r="AW47" s="37">
        <f t="shared" si="12"/>
        <v>0</v>
      </c>
      <c r="AX47" s="37">
        <f t="shared" si="12"/>
        <v>245857</v>
      </c>
      <c r="AY47" s="37">
        <f t="shared" si="12"/>
        <v>0</v>
      </c>
      <c r="AZ47" s="37">
        <f t="shared" si="12"/>
        <v>0</v>
      </c>
      <c r="BB47" s="35"/>
      <c r="BC47" s="36" t="s">
        <v>44</v>
      </c>
      <c r="BD47" s="37">
        <f aca="true" t="shared" si="13" ref="BD47:BM47">SUM(BD17:BD46)</f>
        <v>753723077</v>
      </c>
      <c r="BE47" s="37">
        <f t="shared" si="13"/>
        <v>481544349</v>
      </c>
      <c r="BF47" s="37">
        <f t="shared" si="13"/>
        <v>387271980</v>
      </c>
      <c r="BG47" s="37">
        <f t="shared" si="13"/>
        <v>1413068140</v>
      </c>
      <c r="BH47" s="37">
        <f t="shared" si="13"/>
        <v>1406189530</v>
      </c>
      <c r="BI47" s="37">
        <f t="shared" si="13"/>
        <v>584983762</v>
      </c>
      <c r="BJ47" s="37">
        <f t="shared" si="13"/>
        <v>581699370</v>
      </c>
      <c r="BK47" s="37">
        <f t="shared" si="13"/>
        <v>318367</v>
      </c>
      <c r="BL47" s="37">
        <f t="shared" si="13"/>
        <v>591074</v>
      </c>
      <c r="BM47" s="37">
        <f t="shared" si="13"/>
        <v>452919</v>
      </c>
      <c r="BN47" s="67" t="str">
        <f>IF('内訳（地積等１）○'!IN47+SUM(D47,Q47,AD47,AQ47)='内訳（地積等２）○'!BD47,"○","ERRRR")</f>
        <v>○</v>
      </c>
      <c r="BO47" s="67" t="str">
        <f>IF('内訳（地積等１）○'!IO47+SUM(E47,R47,AE47,AR47)='内訳（地積等２）○'!BE47,"○","ERRRR")</f>
        <v>○</v>
      </c>
      <c r="BP47" s="67" t="str">
        <f>IF('内訳（地積等１）○'!IP47+SUM(F47,S47,AF47,AS47)='内訳（地積等２）○'!BF47,"○","ERRRR")</f>
        <v>○</v>
      </c>
      <c r="BQ47" s="67" t="str">
        <f>IF('内訳（地積等１）○'!IQ47+SUM(G47,T47,AG47,AT47)='内訳（地積等２）○'!BG47,"○","ERRRR")</f>
        <v>○</v>
      </c>
      <c r="BR47" s="67" t="str">
        <f>IF('内訳（地積等１）○'!IR47+SUM(H47,U47,AH47,AU47)='内訳（地積等２）○'!BH47,"○","ERRRR")</f>
        <v>○</v>
      </c>
      <c r="BS47" s="67" t="str">
        <f>IF('内訳（地積等１）○'!IS47+SUM(I47,V47,AI47,AV47)='内訳（地積等２）○'!BI47,"○","ERRRR")</f>
        <v>○</v>
      </c>
      <c r="BT47" s="67" t="str">
        <f>IF('内訳（地積等１）○'!IT47+SUM(J47,W47,AJ47,AW47)='内訳（地積等２）○'!BJ47,"○","ERRRR")</f>
        <v>○</v>
      </c>
      <c r="BU47" s="67" t="str">
        <f>IF('内訳（地積等１）○'!IU47+SUM(K47,X47,AK47,AX47)='内訳（地積等２）○'!BK47,"○","ERRRR")</f>
        <v>○</v>
      </c>
      <c r="BV47" s="67" t="str">
        <f>IF('内訳（地積等１）○'!IV47+SUM(L47,Y47,AL47,AY47)='内訳（地積等２）○'!BL47,"○","ERRRR")</f>
        <v>○</v>
      </c>
      <c r="BW47" s="69" t="str">
        <f>IF(SUM('内訳（地積等１）○'!L47,'内訳（地積等１）○'!Y47,'内訳（地積等１）○'!AL47,'内訳（地積等１）○'!AY47,'内訳（地積等１）○'!BL47,'内訳（地積等１）○'!BY47,'内訳（地積等１）○'!DY47,'内訳（地積等１）○'!EL47,'内訳（地積等１）○'!EY47,'内訳（地積等１）○'!FL47,'内訳（地積等１）○'!FY47,'内訳（地積等１）○'!GL47,'内訳（地積等１）○'!GY47,'内訳（地積等１）○'!HL47,'内訳（地積等１）○'!HY47,'内訳（地積等１）○'!IL47)+(SUM(M47,Z47,AM47,AZ47))='内訳（地積等２）○'!BM47,"○","ERRRR")</f>
        <v>○</v>
      </c>
    </row>
    <row r="48" spans="2:75" s="41" customFormat="1" ht="15" customHeight="1">
      <c r="B48" s="38"/>
      <c r="C48" s="39" t="s">
        <v>45</v>
      </c>
      <c r="D48" s="40">
        <f>SUM(D47,D16)</f>
        <v>0</v>
      </c>
      <c r="E48" s="40">
        <f aca="true" t="shared" si="14" ref="E48:M48">SUM(E47,E16)</f>
        <v>29516</v>
      </c>
      <c r="F48" s="40">
        <f t="shared" si="14"/>
        <v>29516</v>
      </c>
      <c r="G48" s="40">
        <f t="shared" si="14"/>
        <v>407207</v>
      </c>
      <c r="H48" s="40">
        <f t="shared" si="14"/>
        <v>407207</v>
      </c>
      <c r="I48" s="40">
        <f t="shared" si="14"/>
        <v>244324</v>
      </c>
      <c r="J48" s="40">
        <f t="shared" si="14"/>
        <v>244324</v>
      </c>
      <c r="K48" s="40">
        <f t="shared" si="14"/>
        <v>0</v>
      </c>
      <c r="L48" s="40">
        <f t="shared" si="14"/>
        <v>21</v>
      </c>
      <c r="M48" s="40">
        <f t="shared" si="14"/>
        <v>21</v>
      </c>
      <c r="N48" s="7"/>
      <c r="O48" s="38"/>
      <c r="P48" s="39" t="s">
        <v>45</v>
      </c>
      <c r="Q48" s="40">
        <f>SUM(Q47,Q16)</f>
        <v>0</v>
      </c>
      <c r="R48" s="40">
        <f aca="true" t="shared" si="15" ref="R48:Z48">SUM(R47,R16)</f>
        <v>0</v>
      </c>
      <c r="S48" s="40">
        <f t="shared" si="15"/>
        <v>0</v>
      </c>
      <c r="T48" s="40">
        <f t="shared" si="15"/>
        <v>0</v>
      </c>
      <c r="U48" s="40">
        <f t="shared" si="15"/>
        <v>0</v>
      </c>
      <c r="V48" s="40">
        <f t="shared" si="15"/>
        <v>0</v>
      </c>
      <c r="W48" s="40">
        <f t="shared" si="15"/>
        <v>0</v>
      </c>
      <c r="X48" s="40">
        <f t="shared" si="15"/>
        <v>0</v>
      </c>
      <c r="Y48" s="40">
        <f t="shared" si="15"/>
        <v>0</v>
      </c>
      <c r="Z48" s="40">
        <f t="shared" si="15"/>
        <v>0</v>
      </c>
      <c r="AA48" s="7"/>
      <c r="AB48" s="38"/>
      <c r="AC48" s="39" t="s">
        <v>45</v>
      </c>
      <c r="AD48" s="40">
        <f>SUM(AD47,AD16)</f>
        <v>90553576</v>
      </c>
      <c r="AE48" s="40">
        <f aca="true" t="shared" si="16" ref="AE48:AM48">SUM(AE47,AE16)</f>
        <v>116832944</v>
      </c>
      <c r="AF48" s="40">
        <f t="shared" si="16"/>
        <v>111850095</v>
      </c>
      <c r="AG48" s="40">
        <f t="shared" si="16"/>
        <v>1344875618</v>
      </c>
      <c r="AH48" s="40">
        <f t="shared" si="16"/>
        <v>1344030446</v>
      </c>
      <c r="AI48" s="40">
        <f t="shared" si="16"/>
        <v>812614499</v>
      </c>
      <c r="AJ48" s="40">
        <f t="shared" si="16"/>
        <v>812001815</v>
      </c>
      <c r="AK48" s="40">
        <f t="shared" si="16"/>
        <v>51938</v>
      </c>
      <c r="AL48" s="40">
        <f t="shared" si="16"/>
        <v>173037</v>
      </c>
      <c r="AM48" s="40">
        <f t="shared" si="16"/>
        <v>160542</v>
      </c>
      <c r="AN48" s="7"/>
      <c r="AO48" s="38"/>
      <c r="AP48" s="39" t="s">
        <v>45</v>
      </c>
      <c r="AQ48" s="40">
        <f aca="true" t="shared" si="17" ref="AQ48:AZ48">SUM(AQ47,AQ16)</f>
        <v>249182157</v>
      </c>
      <c r="AR48" s="40">
        <f t="shared" si="17"/>
        <v>0</v>
      </c>
      <c r="AS48" s="40">
        <f t="shared" si="17"/>
        <v>0</v>
      </c>
      <c r="AT48" s="40">
        <f t="shared" si="17"/>
        <v>0</v>
      </c>
      <c r="AU48" s="40">
        <f t="shared" si="17"/>
        <v>0</v>
      </c>
      <c r="AV48" s="40">
        <f t="shared" si="17"/>
        <v>0</v>
      </c>
      <c r="AW48" s="40">
        <f t="shared" si="17"/>
        <v>0</v>
      </c>
      <c r="AX48" s="40">
        <f t="shared" si="17"/>
        <v>654942</v>
      </c>
      <c r="AY48" s="40">
        <f t="shared" si="17"/>
        <v>0</v>
      </c>
      <c r="AZ48" s="40">
        <f t="shared" si="17"/>
        <v>0</v>
      </c>
      <c r="BA48" s="7"/>
      <c r="BB48" s="38"/>
      <c r="BC48" s="39" t="s">
        <v>45</v>
      </c>
      <c r="BD48" s="40">
        <f aca="true" t="shared" si="18" ref="BD48:BM48">SUM(BD47,BD16)</f>
        <v>1145576193</v>
      </c>
      <c r="BE48" s="40">
        <f t="shared" si="18"/>
        <v>1031368983</v>
      </c>
      <c r="BF48" s="40">
        <f t="shared" si="18"/>
        <v>858490520</v>
      </c>
      <c r="BG48" s="40">
        <f t="shared" si="18"/>
        <v>6201319764</v>
      </c>
      <c r="BH48" s="40">
        <f t="shared" si="18"/>
        <v>6185764139</v>
      </c>
      <c r="BI48" s="40">
        <f t="shared" si="18"/>
        <v>2397573722</v>
      </c>
      <c r="BJ48" s="40">
        <f t="shared" si="18"/>
        <v>2390826744</v>
      </c>
      <c r="BK48" s="40">
        <f t="shared" si="18"/>
        <v>808528</v>
      </c>
      <c r="BL48" s="40">
        <f t="shared" si="18"/>
        <v>1436470</v>
      </c>
      <c r="BM48" s="40">
        <f t="shared" si="18"/>
        <v>1202396</v>
      </c>
      <c r="BN48" s="68" t="str">
        <f>IF('内訳（地積等１）○'!IN48+SUM(D48,Q48,AD48,AQ48)='内訳（地積等２）○'!BD48,"○","ERRRR")</f>
        <v>○</v>
      </c>
      <c r="BO48" s="68" t="str">
        <f>IF('内訳（地積等１）○'!IO48+SUM(E48,R48,AE48,AR48)='内訳（地積等２）○'!BE48,"○","ERRRR")</f>
        <v>○</v>
      </c>
      <c r="BP48" s="68" t="str">
        <f>IF('内訳（地積等１）○'!IP48+SUM(F48,S48,AF48,AS48)='内訳（地積等２）○'!BF48,"○","ERRRR")</f>
        <v>○</v>
      </c>
      <c r="BQ48" s="68" t="str">
        <f>IF('内訳（地積等１）○'!IQ48+SUM(G48,T48,AG48,AT48)='内訳（地積等２）○'!BG48,"○","ERRRR")</f>
        <v>○</v>
      </c>
      <c r="BR48" s="68" t="str">
        <f>IF('内訳（地積等１）○'!IR48+SUM(H48,U48,AH48,AU48)='内訳（地積等２）○'!BH48,"○","ERRRR")</f>
        <v>○</v>
      </c>
      <c r="BS48" s="68" t="str">
        <f>IF('内訳（地積等１）○'!IS48+SUM(I48,V48,AI48,AV48)='内訳（地積等２）○'!BI48,"○","ERRRR")</f>
        <v>○</v>
      </c>
      <c r="BT48" s="68" t="str">
        <f>IF('内訳（地積等１）○'!IT48+SUM(J48,W48,AJ48,AW48)='内訳（地積等２）○'!BJ48,"○","ERRRR")</f>
        <v>○</v>
      </c>
      <c r="BU48" s="68" t="str">
        <f>IF('内訳（地積等１）○'!IU48+SUM(K48,X48,AK48,AX48)='内訳（地積等２）○'!BK48,"○","ERRRR")</f>
        <v>○</v>
      </c>
      <c r="BV48" s="68" t="str">
        <f>IF('内訳（地積等１）○'!IV48+SUM(L48,Y48,AL48,AY48)='内訳（地積等２）○'!BL48,"○","ERRRR")</f>
        <v>○</v>
      </c>
      <c r="BW48" s="68" t="str">
        <f>IF(SUM('内訳（地積等１）○'!L48,'内訳（地積等１）○'!Y48,'内訳（地積等１）○'!AL48,'内訳（地積等１）○'!AY48,'内訳（地積等１）○'!BL48,'内訳（地積等１）○'!BY48,'内訳（地積等１）○'!DY48,'内訳（地積等１）○'!EL48,'内訳（地積等１）○'!EY48,'内訳（地積等１）○'!FL48,'内訳（地積等１）○'!FY48,'内訳（地積等１）○'!GL48,'内訳（地積等１）○'!GY48,'内訳（地積等１）○'!HL48,'内訳（地積等１）○'!HY48,'内訳（地積等１）○'!IL48)+(SUM(M48,Z48,AM48,AZ48))='内訳（地積等２）○'!BM48,"○","ERRRR")</f>
        <v>○</v>
      </c>
    </row>
    <row r="52" spans="12:38" ht="14.25">
      <c r="L52" s="62"/>
      <c r="Y52" s="62"/>
      <c r="AL52" s="62"/>
    </row>
  </sheetData>
  <sheetProtection/>
  <mergeCells count="30">
    <mergeCell ref="AT3:AU3"/>
    <mergeCell ref="AV3:AW3"/>
    <mergeCell ref="BG3:BH3"/>
    <mergeCell ref="BD3:BF3"/>
    <mergeCell ref="BK3:BM3"/>
    <mergeCell ref="AX3:AZ3"/>
    <mergeCell ref="BB3:BB4"/>
    <mergeCell ref="BC3:BC4"/>
    <mergeCell ref="BI3:BJ3"/>
    <mergeCell ref="AB3:AB4"/>
    <mergeCell ref="AC3:AC4"/>
    <mergeCell ref="AD3:AF3"/>
    <mergeCell ref="AG3:AH3"/>
    <mergeCell ref="AQ3:AS3"/>
    <mergeCell ref="AI3:AJ3"/>
    <mergeCell ref="AK3:AM3"/>
    <mergeCell ref="AO3:AO4"/>
    <mergeCell ref="AP3:AP4"/>
    <mergeCell ref="O3:O4"/>
    <mergeCell ref="P3:P4"/>
    <mergeCell ref="Q3:S3"/>
    <mergeCell ref="T3:U3"/>
    <mergeCell ref="V3:W3"/>
    <mergeCell ref="X3:Z3"/>
    <mergeCell ref="B3:B4"/>
    <mergeCell ref="C3:C4"/>
    <mergeCell ref="D3:F3"/>
    <mergeCell ref="G3:H3"/>
    <mergeCell ref="I3:J3"/>
    <mergeCell ref="K3:M3"/>
  </mergeCells>
  <printOptions horizontalCentered="1"/>
  <pageMargins left="0.4330708661417323" right="0.31496062992125984" top="0.8267716535433072" bottom="0.7480314960629921" header="0.5118110236220472" footer="0.5118110236220472"/>
  <pageSetup fitToWidth="0" fitToHeight="1" horizontalDpi="600" verticalDpi="600" orientation="landscape" paperSize="9" scale="68" r:id="rId1"/>
  <headerFooter alignWithMargins="0">
    <oddFooter>&amp;R
R2概要調書（土地概況）</oddFooter>
  </headerFooter>
  <colBreaks count="2" manualBreakCount="2">
    <brk id="40" max="65535" man="1"/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-</cp:lastModifiedBy>
  <cp:lastPrinted>2020-07-05T10:16:40Z</cp:lastPrinted>
  <dcterms:created xsi:type="dcterms:W3CDTF">2003-03-10T08:29:16Z</dcterms:created>
  <dcterms:modified xsi:type="dcterms:W3CDTF">2022-02-04T07:31:06Z</dcterms:modified>
  <cp:category/>
  <cp:version/>
  <cp:contentType/>
  <cp:contentStatus/>
</cp:coreProperties>
</file>