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B4F3CEB8-7397-47BC-92C4-7AA41C51D405}" xr6:coauthVersionLast="36" xr6:coauthVersionMax="36" xr10:uidLastSave="{00000000-0000-0000-0000-000000000000}"/>
  <workbookProtection workbookAlgorithmName="SHA-512" workbookHashValue="i9R7fVxHrPBITTOXg3IOLJgYrJ+ial8v70hB/WO9nnSbJSnPbLpvuAWp0wD1F65Frl1FcgalkdstmEcy68z1hQ==" workbookSaltValue="V1YOt5I1qksM7JRUunePcA==" workbookSpinCount="100000" lockStructure="1"/>
  <bookViews>
    <workbookView xWindow="0" yWindow="0" windowWidth="15360" windowHeight="7632"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I10" i="4" s="1"/>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BB10" i="4"/>
  <c r="AT10" i="4"/>
  <c r="AL10" i="4"/>
  <c r="W10" i="4"/>
  <c r="P10" i="4"/>
  <c r="B10" i="4"/>
  <c r="BB8" i="4"/>
  <c r="AD8" i="4"/>
  <c r="W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<sst xmlns="http://schemas.openxmlformats.org/spreadsheetml/2006/main" count="233" uniqueCount="117">
  <si>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</si>
  <si>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</si>
  <si>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</si>
  <si>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</si>
  <si>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</si>
  <si>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</si>
  <si>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</si>
  <si>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</si>
  <si>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</si>
  <si>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</si>
  <si>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</si>
  <si>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</si>
  <si>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</si>
  <si>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</si>
  <si>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</si>
  <si>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</si>
  <si>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</si>
  <si>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</si>
  <si>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</si>
  <si>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</si>
  <si>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</si>
  <si>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</si>
  <si>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</si>
  <si>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</si>
  <si>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</si>
  <si>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</si>
  <si>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</si>
  <si>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</si>
  <si>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</si>
  <si>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</si>
  <si>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</si>
  <si>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</si>
  <si>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</si>
  <si>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</si>
  <si>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</si>
  <si>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</si>
  <si>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</si>
  <si>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</si>
  <si>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</si>
  <si>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</si>
  <si>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</si>
  <si>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</si>
  <si>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</si>
  <si>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</si>
  <si>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</si>
  <si>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</si>
  <si>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</si>
  <si>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</si>
  <si>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</si>
  <si>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</si>
  <si>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</si>
  <si>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</si>
  <si>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</si>
  <si>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</si>
  <si>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</si>
  <si>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</si>
  <si>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</si>
  <si>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</si>
  <si>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</si>
  <si>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</si>
  <si>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</si>
  <si>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</si>
  <si>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</si>
  <si>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</si>
  <si>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</si>
  <si>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</si>
  <si>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</si>
  <si>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</si>
  <si>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</si>
  <si>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</si>
  <si>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</si>
  <si>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</si>
  <si>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</si>
  <si>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</si>
  <si>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</si>
  <si>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</si>
  <si>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</si>
  <si>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</si>
  <si>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</si>
  <si>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</si>
  <si>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</si>
  <si>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</si>
  <si>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</si>
  <si>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</si>
  <si>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</si>
  <si>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</si>
  <si>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</si>
  <si>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</si>
  <si>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</si>
  <si>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</si>
  <si>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</si>
  <si>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</si>
  <si>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</si>
  <si>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</si>
  <si>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</si>
  <si>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</si>
  <si>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竹富町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</si>
  <si>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</si>
  <si>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</si>
  <si>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</si>
  <si>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</si>
  <si>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</si>
  <si>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</si>
  <si>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</si>
  <si>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</si>
  <si>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</si>
  <si>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</si>
  <si>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</si>
  <si>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</si>
  <si>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</si>
  <si>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</si>
  <si>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</si>
  <si>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</si>
  <si>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</si>
  <si>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③管路更新率は、3.51％となっており、「竹富町簡易水道施設整備事業」に基づき計画的に更新しており、今後更新率は向上するものと考える。</t>
    <rPh sb="1" eb="3">
      <t>カンロ</t>
    </rPh>
    <rPh sb="3" eb="5">
      <t>コウシン</t>
    </rPh>
    <rPh sb="5" eb="6">
      <t>リツ</t>
    </rPh>
    <rPh sb="21" eb="24">
      <t>タケトミチョウ</t>
    </rPh>
    <rPh sb="24" eb="26">
      <t>カンイ</t>
    </rPh>
    <rPh sb="26" eb="28">
      <t>スイドウ</t>
    </rPh>
    <rPh sb="28" eb="30">
      <t>シセツ</t>
    </rPh>
    <rPh sb="30" eb="32">
      <t>セイビ</t>
    </rPh>
    <rPh sb="32" eb="34">
      <t>ジギョウ</t>
    </rPh>
    <rPh sb="36" eb="37">
      <t>モト</t>
    </rPh>
    <rPh sb="39" eb="42">
      <t>ケイカクテキ</t>
    </rPh>
    <rPh sb="43" eb="45">
      <t>コウシン</t>
    </rPh>
    <rPh sb="50" eb="52">
      <t>コンゴ</t>
    </rPh>
    <rPh sb="52" eb="54">
      <t>コウシン</t>
    </rPh>
    <rPh sb="54" eb="55">
      <t>リツ</t>
    </rPh>
    <rPh sb="56" eb="58">
      <t>コウジョウ</t>
    </rPh>
    <rPh sb="63" eb="64">
      <t>カンガ</t>
    </rPh>
    <phoneticPr fontId="4"/>
  </si>
  <si>
    <t>経営の健全性・効率性については、料金回収率や有収率が100％未満で収益的収支比率が赤字である為、老朽化の著しい管路を計画的に更新し有収率の向上を図る必要がある。現在経営戦略を策定中であり、今後経営改善に向けて取り組む。
また、主要基幹施設等の更新整備に伴い企業債の増大で収支の均衡を保つため、一般会計からの繰入金への依存度が増すと想定されるが、基金積立や料金改定も検討して独立採算を目指す努力が必要である。</t>
    <rPh sb="0" eb="2">
      <t>ケイエイ</t>
    </rPh>
    <rPh sb="3" eb="6">
      <t>ケンゼンセイ</t>
    </rPh>
    <rPh sb="7" eb="10">
      <t>コウリツセイ</t>
    </rPh>
    <rPh sb="16" eb="18">
      <t>リョウキン</t>
    </rPh>
    <rPh sb="18" eb="20">
      <t>カイシュウ</t>
    </rPh>
    <rPh sb="20" eb="21">
      <t>リツ</t>
    </rPh>
    <rPh sb="22" eb="25">
      <t>ユウシュウリツ</t>
    </rPh>
    <rPh sb="30" eb="32">
      <t>ミマン</t>
    </rPh>
    <rPh sb="33" eb="36">
      <t>シュウエキテキ</t>
    </rPh>
    <rPh sb="36" eb="38">
      <t>シュウシ</t>
    </rPh>
    <rPh sb="38" eb="40">
      <t>ヒリツ</t>
    </rPh>
    <rPh sb="41" eb="43">
      <t>アカジ</t>
    </rPh>
    <rPh sb="46" eb="47">
      <t>タメ</t>
    </rPh>
    <rPh sb="48" eb="51">
      <t>ロウキュウカ</t>
    </rPh>
    <rPh sb="52" eb="53">
      <t>イチジル</t>
    </rPh>
    <rPh sb="55" eb="57">
      <t>カンロ</t>
    </rPh>
    <rPh sb="58" eb="61">
      <t>ケイカクテキ</t>
    </rPh>
    <rPh sb="62" eb="64">
      <t>コウシン</t>
    </rPh>
    <rPh sb="65" eb="68">
      <t>ユウシュウリツ</t>
    </rPh>
    <rPh sb="69" eb="71">
      <t>コウジョウ</t>
    </rPh>
    <rPh sb="72" eb="73">
      <t>ハカ</t>
    </rPh>
    <rPh sb="74" eb="76">
      <t>ヒツヨウ</t>
    </rPh>
    <rPh sb="80" eb="82">
      <t>ゲンザイ</t>
    </rPh>
    <rPh sb="82" eb="84">
      <t>ケイエイ</t>
    </rPh>
    <rPh sb="84" eb="86">
      <t>センリャク</t>
    </rPh>
    <rPh sb="87" eb="90">
      <t>サクテイチュウ</t>
    </rPh>
    <rPh sb="94" eb="96">
      <t>コンゴ</t>
    </rPh>
    <rPh sb="96" eb="98">
      <t>ケイエイ</t>
    </rPh>
    <rPh sb="98" eb="100">
      <t>カイゼン</t>
    </rPh>
    <rPh sb="101" eb="102">
      <t>ム</t>
    </rPh>
    <rPh sb="104" eb="105">
      <t>ト</t>
    </rPh>
    <rPh sb="106" eb="107">
      <t>ク</t>
    </rPh>
    <rPh sb="113" eb="115">
      <t>シュヨウ</t>
    </rPh>
    <rPh sb="115" eb="117">
      <t>キカン</t>
    </rPh>
    <rPh sb="117" eb="119">
      <t>シセツ</t>
    </rPh>
    <rPh sb="119" eb="120">
      <t>トウ</t>
    </rPh>
    <rPh sb="121" eb="123">
      <t>コウシン</t>
    </rPh>
    <rPh sb="123" eb="125">
      <t>セイビ</t>
    </rPh>
    <rPh sb="126" eb="127">
      <t>トモナ</t>
    </rPh>
    <rPh sb="128" eb="130">
      <t>キギョウ</t>
    </rPh>
    <rPh sb="130" eb="131">
      <t>サイ</t>
    </rPh>
    <rPh sb="132" eb="134">
      <t>ゾウダイ</t>
    </rPh>
    <rPh sb="135" eb="137">
      <t>シュウシ</t>
    </rPh>
    <rPh sb="138" eb="140">
      <t>キンコウ</t>
    </rPh>
    <rPh sb="141" eb="142">
      <t>タモ</t>
    </rPh>
    <rPh sb="146" eb="148">
      <t>イッパン</t>
    </rPh>
    <rPh sb="148" eb="150">
      <t>カイケイ</t>
    </rPh>
    <rPh sb="153" eb="156">
      <t>クリイレキン</t>
    </rPh>
    <rPh sb="158" eb="161">
      <t>イゾンド</t>
    </rPh>
    <rPh sb="162" eb="163">
      <t>マ</t>
    </rPh>
    <rPh sb="165" eb="167">
      <t>ソウテイ</t>
    </rPh>
    <rPh sb="172" eb="174">
      <t>キキン</t>
    </rPh>
    <rPh sb="174" eb="176">
      <t>ツミタテ</t>
    </rPh>
    <rPh sb="177" eb="179">
      <t>リョウキン</t>
    </rPh>
    <rPh sb="179" eb="181">
      <t>カイテイ</t>
    </rPh>
    <rPh sb="182" eb="184">
      <t>ケントウ</t>
    </rPh>
    <rPh sb="186" eb="188">
      <t>ドクリツ</t>
    </rPh>
    <rPh sb="188" eb="190">
      <t>サイサン</t>
    </rPh>
    <rPh sb="191" eb="193">
      <t>メザ</t>
    </rPh>
    <rPh sb="194" eb="196">
      <t>ドリョク</t>
    </rPh>
    <rPh sb="197" eb="199">
      <t>ヒツヨウ</t>
    </rPh>
    <phoneticPr fontId="4"/>
  </si>
  <si>
    <t xml:space="preserve">①収益的収支比率は、81.49％で類似団体平均値より上回っているが赤字の為、経営改善に向け取り組む必要がある。
④企業債残高対給水収益比率は、海底送水管更新整備事業の実施により対前年比で96.43％の増である。今後も老朽化施設の更新整備事業等により増える見込みである。
⑤料金回収率は、類似団体平均値よりも上回っており、未収金徴収対策の効果が見え今後も計画を図りながら継続の必要がある。
⑥給水原価は、284.85円と低い数値であるが、引き続き海水淡水化施設での動力費・修繕費等の軽減といった経営改善の検討を行う必要がある。
⑦施設利用率は、類似団体平均値より高い数値で推移している為、適正な施設規模で運営していると考えられる。
⑧有収率は、前年度と比べて数値の変動が見られる。安定した事業を行うためにも、管路の更新や定期的な漏水調査が必要である。
</t>
    <rPh sb="1" eb="4">
      <t>シュウエキテキ</t>
    </rPh>
    <rPh sb="4" eb="6">
      <t>シュウシ</t>
    </rPh>
    <rPh sb="6" eb="8">
      <t>ヒリツ</t>
    </rPh>
    <rPh sb="17" eb="19">
      <t>ルイジ</t>
    </rPh>
    <rPh sb="19" eb="21">
      <t>ダンタイ</t>
    </rPh>
    <rPh sb="21" eb="24">
      <t>ヘイキンチ</t>
    </rPh>
    <rPh sb="26" eb="28">
      <t>ウワマワ</t>
    </rPh>
    <rPh sb="33" eb="35">
      <t>アカジ</t>
    </rPh>
    <rPh sb="36" eb="37">
      <t>タメ</t>
    </rPh>
    <rPh sb="38" eb="40">
      <t>ケイエイ</t>
    </rPh>
    <rPh sb="40" eb="42">
      <t>カイゼン</t>
    </rPh>
    <rPh sb="43" eb="44">
      <t>ム</t>
    </rPh>
    <rPh sb="45" eb="46">
      <t>ト</t>
    </rPh>
    <rPh sb="47" eb="48">
      <t>ク</t>
    </rPh>
    <rPh sb="49" eb="51">
      <t>ヒツヨウ</t>
    </rPh>
    <rPh sb="58" eb="60">
      <t>キギョウ</t>
    </rPh>
    <rPh sb="60" eb="61">
      <t>サイ</t>
    </rPh>
    <rPh sb="61" eb="63">
      <t>ザンダカ</t>
    </rPh>
    <rPh sb="63" eb="64">
      <t>タイ</t>
    </rPh>
    <rPh sb="64" eb="66">
      <t>キュウスイ</t>
    </rPh>
    <rPh sb="66" eb="68">
      <t>シュウエキ</t>
    </rPh>
    <rPh sb="68" eb="70">
      <t>ヒリツ</t>
    </rPh>
    <rPh sb="72" eb="74">
      <t>カイテイ</t>
    </rPh>
    <rPh sb="74" eb="76">
      <t>ソウスイ</t>
    </rPh>
    <rPh sb="76" eb="77">
      <t>カン</t>
    </rPh>
    <rPh sb="77" eb="79">
      <t>コウシン</t>
    </rPh>
    <rPh sb="79" eb="81">
      <t>セイビ</t>
    </rPh>
    <rPh sb="81" eb="83">
      <t>ジギョウ</t>
    </rPh>
    <rPh sb="84" eb="86">
      <t>ジッシ</t>
    </rPh>
    <rPh sb="89" eb="90">
      <t>タイ</t>
    </rPh>
    <rPh sb="90" eb="93">
      <t>ゼンネンヒ</t>
    </rPh>
    <rPh sb="101" eb="102">
      <t>ゾウ</t>
    </rPh>
    <rPh sb="106" eb="108">
      <t>コンゴ</t>
    </rPh>
    <rPh sb="109" eb="112">
      <t>ロウキュウカ</t>
    </rPh>
    <rPh sb="112" eb="114">
      <t>シセツ</t>
    </rPh>
    <rPh sb="115" eb="117">
      <t>コウシン</t>
    </rPh>
    <rPh sb="117" eb="119">
      <t>セイビ</t>
    </rPh>
    <rPh sb="119" eb="121">
      <t>ジギョウ</t>
    </rPh>
    <rPh sb="121" eb="122">
      <t>トウ</t>
    </rPh>
    <rPh sb="125" eb="126">
      <t>フ</t>
    </rPh>
    <rPh sb="128" eb="130">
      <t>ミコ</t>
    </rPh>
    <rPh sb="138" eb="140">
      <t>リョウキン</t>
    </rPh>
    <rPh sb="140" eb="142">
      <t>カイシュウ</t>
    </rPh>
    <rPh sb="142" eb="143">
      <t>リツ</t>
    </rPh>
    <rPh sb="145" eb="147">
      <t>ルイジ</t>
    </rPh>
    <rPh sb="147" eb="149">
      <t>ダンタイ</t>
    </rPh>
    <rPh sb="149" eb="152">
      <t>ヘイキンチ</t>
    </rPh>
    <rPh sb="155" eb="157">
      <t>ウワマワ</t>
    </rPh>
    <rPh sb="162" eb="165">
      <t>ミシュウキン</t>
    </rPh>
    <rPh sb="165" eb="167">
      <t>チョウシュウ</t>
    </rPh>
    <rPh sb="167" eb="169">
      <t>タイサク</t>
    </rPh>
    <rPh sb="170" eb="172">
      <t>コウカ</t>
    </rPh>
    <rPh sb="173" eb="174">
      <t>ミ</t>
    </rPh>
    <rPh sb="175" eb="177">
      <t>コンゴ</t>
    </rPh>
    <rPh sb="178" eb="180">
      <t>ケイカク</t>
    </rPh>
    <rPh sb="181" eb="182">
      <t>ハカ</t>
    </rPh>
    <rPh sb="186" eb="188">
      <t>ケイゾク</t>
    </rPh>
    <rPh sb="189" eb="191">
      <t>ヒツヨウ</t>
    </rPh>
    <rPh sb="198" eb="200">
      <t>キュウスイ</t>
    </rPh>
    <rPh sb="200" eb="202">
      <t>ゲンカ</t>
    </rPh>
    <rPh sb="210" eb="211">
      <t>エン</t>
    </rPh>
    <rPh sb="212" eb="213">
      <t>ヒク</t>
    </rPh>
    <rPh sb="214" eb="216">
      <t>スウチ</t>
    </rPh>
    <rPh sb="221" eb="222">
      <t>ヒ</t>
    </rPh>
    <rPh sb="223" eb="224">
      <t>ツヅ</t>
    </rPh>
    <rPh sb="225" eb="230">
      <t>カイスイタンスイカ</t>
    </rPh>
    <rPh sb="230" eb="232">
      <t>シセツ</t>
    </rPh>
    <rPh sb="234" eb="236">
      <t>ドウリョク</t>
    </rPh>
    <rPh sb="236" eb="237">
      <t>ヒ</t>
    </rPh>
    <rPh sb="238" eb="240">
      <t>シュウゼン</t>
    </rPh>
    <rPh sb="240" eb="241">
      <t>ヒ</t>
    </rPh>
    <rPh sb="241" eb="242">
      <t>トウ</t>
    </rPh>
    <rPh sb="243" eb="245">
      <t>ケイゲン</t>
    </rPh>
    <rPh sb="249" eb="251">
      <t>ケイエイ</t>
    </rPh>
    <rPh sb="251" eb="253">
      <t>カイゼン</t>
    </rPh>
    <rPh sb="254" eb="256">
      <t>ケントウ</t>
    </rPh>
    <rPh sb="257" eb="258">
      <t>オコナ</t>
    </rPh>
    <rPh sb="259" eb="261">
      <t>ヒツヨウ</t>
    </rPh>
    <rPh sb="268" eb="270">
      <t>シセツ</t>
    </rPh>
    <rPh sb="270" eb="272">
      <t>リヨウ</t>
    </rPh>
    <rPh sb="272" eb="273">
      <t>リツ</t>
    </rPh>
    <rPh sb="275" eb="277">
      <t>ルイジ</t>
    </rPh>
    <rPh sb="277" eb="279">
      <t>ダンタイ</t>
    </rPh>
    <rPh sb="279" eb="282">
      <t>ヘイキンチ</t>
    </rPh>
    <rPh sb="284" eb="285">
      <t>タカ</t>
    </rPh>
    <rPh sb="286" eb="288">
      <t>スウチ</t>
    </rPh>
    <rPh sb="289" eb="291">
      <t>スイイ</t>
    </rPh>
    <rPh sb="295" eb="296">
      <t>タメ</t>
    </rPh>
    <rPh sb="297" eb="299">
      <t>テキセイ</t>
    </rPh>
    <rPh sb="300" eb="302">
      <t>シセツ</t>
    </rPh>
    <rPh sb="302" eb="304">
      <t>キボ</t>
    </rPh>
    <rPh sb="305" eb="307">
      <t>ウンエイ</t>
    </rPh>
    <rPh sb="312" eb="313">
      <t>カンガ</t>
    </rPh>
    <rPh sb="321" eb="324">
      <t>ユウシュウリツ</t>
    </rPh>
    <rPh sb="326" eb="329">
      <t>ゼンネンド</t>
    </rPh>
    <rPh sb="330" eb="331">
      <t>クラ</t>
    </rPh>
    <rPh sb="333" eb="335">
      <t>スウチ</t>
    </rPh>
    <rPh sb="336" eb="338">
      <t>ヘンドウ</t>
    </rPh>
    <rPh sb="339" eb="340">
      <t>ミ</t>
    </rPh>
    <rPh sb="344" eb="346">
      <t>アンテイ</t>
    </rPh>
    <rPh sb="348" eb="350">
      <t>ジギョウ</t>
    </rPh>
    <rPh sb="351" eb="352">
      <t>オコナ</t>
    </rPh>
    <rPh sb="358" eb="360">
      <t>カンロ</t>
    </rPh>
    <rPh sb="361" eb="363">
      <t>コウシン</t>
    </rPh>
    <rPh sb="364" eb="367">
      <t>テイキテキ</t>
    </rPh>
    <rPh sb="368" eb="370">
      <t>ロウスイ</t>
    </rPh>
    <rPh sb="370" eb="372">
      <t>チョウサ</t>
    </rPh>
    <rPh sb="373" eb="3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</si>
</sst>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5.28</c:v>
                </c:pt>
                <c:pt idx="1">
                  <c:v>4.13</c:v>
                </c:pt>
                <c:pt idx="2">
                  <c:v>4.42</c:v>
                </c:pt>
                <c:pt idx="3" formatCode="#,##0.00;&quot;△&quot;#,##0.00">
                  <c:v>0</c:v>
                </c:pt>
                <c:pt idx="4">
                  <c:v>3.51</c:v>
                </c:pt>
              </c:numCache>
            </c:numRef>
          </c:val>
          <c:extLst>
            <c:ext xmlns:c16="http://schemas.microsoft.com/office/drawing/2014/chart" uri="{C3380CC4-5D6E-409C-BE32-E72D297353CC}">
              <c16:uniqueId val="{00000000-B190-4C46-BAFA-02F2CC556A0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B190-4C46-BAFA-02F2CC556A0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72.650000000000006</c:v>
                </c:pt>
                <c:pt idx="1">
                  <c:v>71.69</c:v>
                </c:pt>
                <c:pt idx="2">
                  <c:v>75.680000000000007</c:v>
                </c:pt>
                <c:pt idx="3">
                  <c:v>72.510000000000005</c:v>
                </c:pt>
                <c:pt idx="4">
                  <c:v>72.31</c:v>
                </c:pt>
              </c:numCache>
            </c:numRef>
          </c:val>
          <c:extLst>
            <c:ext xmlns:c16="http://schemas.microsoft.com/office/drawing/2014/chart" uri="{C3380CC4-5D6E-409C-BE32-E72D297353CC}">
              <c16:uniqueId val="{00000000-08B2-42A1-B573-6ADEC4FA5CF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08B2-42A1-B573-6ADEC4FA5CF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75.680000000000007</c:v>
                </c:pt>
                <c:pt idx="1">
                  <c:v>77.27</c:v>
                </c:pt>
                <c:pt idx="2">
                  <c:v>71.83</c:v>
                </c:pt>
                <c:pt idx="3">
                  <c:v>74.91</c:v>
                </c:pt>
                <c:pt idx="4">
                  <c:v>73.08</c:v>
                </c:pt>
              </c:numCache>
            </c:numRef>
          </c:val>
          <c:extLst>
            <c:ext xmlns:c16="http://schemas.microsoft.com/office/drawing/2014/chart" uri="{C3380CC4-5D6E-409C-BE32-E72D297353CC}">
              <c16:uniqueId val="{00000000-273C-4547-825B-FAEFAAE6A94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273C-4547-825B-FAEFAAE6A94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83.43</c:v>
                </c:pt>
                <c:pt idx="1">
                  <c:v>97.43</c:v>
                </c:pt>
                <c:pt idx="2">
                  <c:v>109.63</c:v>
                </c:pt>
                <c:pt idx="3">
                  <c:v>87.24</c:v>
                </c:pt>
                <c:pt idx="4">
                  <c:v>81.489999999999995</c:v>
                </c:pt>
              </c:numCache>
            </c:numRef>
          </c:val>
          <c:extLst>
            <c:ext xmlns:c16="http://schemas.microsoft.com/office/drawing/2014/chart" uri="{C3380CC4-5D6E-409C-BE32-E72D297353CC}">
              <c16:uniqueId val="{00000000-8967-47C6-8D41-1AEF6A1922C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8967-47C6-8D41-1AEF6A1922C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83-4006-8EF6-A1F51307F9C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83-4006-8EF6-A1F51307F9C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21-4FF9-8624-8098235F348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21-4FF9-8624-8098235F348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FA-40FC-BF24-F6CFA29CD09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FA-40FC-BF24-F6CFA29CD09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2C-4FCE-B914-ED791A6430E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2C-4FCE-B914-ED791A6430E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508.92</c:v>
                </c:pt>
                <c:pt idx="1">
                  <c:v>471.5</c:v>
                </c:pt>
                <c:pt idx="2">
                  <c:v>653.58000000000004</c:v>
                </c:pt>
                <c:pt idx="3">
                  <c:v>703.63</c:v>
                </c:pt>
                <c:pt idx="4">
                  <c:v>800.06</c:v>
                </c:pt>
              </c:numCache>
            </c:numRef>
          </c:val>
          <c:extLst>
            <c:ext xmlns:c16="http://schemas.microsoft.com/office/drawing/2014/chart" uri="{C3380CC4-5D6E-409C-BE32-E72D297353CC}">
              <c16:uniqueId val="{00000000-C423-4270-B428-2247BE52D11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C423-4270-B428-2247BE52D11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75.67</c:v>
                </c:pt>
                <c:pt idx="1">
                  <c:v>69.430000000000007</c:v>
                </c:pt>
                <c:pt idx="2">
                  <c:v>77.94</c:v>
                </c:pt>
                <c:pt idx="3">
                  <c:v>74.97</c:v>
                </c:pt>
                <c:pt idx="4">
                  <c:v>75.099999999999994</c:v>
                </c:pt>
              </c:numCache>
            </c:numRef>
          </c:val>
          <c:extLst>
            <c:ext xmlns:c16="http://schemas.microsoft.com/office/drawing/2014/chart" uri="{C3380CC4-5D6E-409C-BE32-E72D297353CC}">
              <c16:uniqueId val="{00000000-1564-4659-ABE9-309A2DEE5E9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1564-4659-ABE9-309A2DEE5E9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275.16000000000003</c:v>
                </c:pt>
                <c:pt idx="1">
                  <c:v>301.52999999999997</c:v>
                </c:pt>
                <c:pt idx="2">
                  <c:v>267.27999999999997</c:v>
                </c:pt>
                <c:pt idx="3">
                  <c:v>285.76</c:v>
                </c:pt>
                <c:pt idx="4">
                  <c:v>284.85000000000002</c:v>
                </c:pt>
              </c:numCache>
            </c:numRef>
          </c:val>
          <c:extLst>
            <c:ext xmlns:c16="http://schemas.microsoft.com/office/drawing/2014/chart" uri="{C3380CC4-5D6E-409C-BE32-E72D297353CC}">
              <c16:uniqueId val="{00000000-1D4E-4C45-81E3-CA1ACF5404A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1D4E-4C45-81E3-CA1ACF5404A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4"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沖縄県　竹富町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4342</v>
      </c>
      <c r="AM8" s="51"/>
      <c r="AN8" s="51"/>
      <c r="AO8" s="51"/>
      <c r="AP8" s="51"/>
      <c r="AQ8" s="51"/>
      <c r="AR8" s="51"/>
      <c r="AS8" s="51"/>
      <c r="AT8" s="47">
        <f>データ!$S$6</f>
        <v>334.4</v>
      </c>
      <c r="AU8" s="47"/>
      <c r="AV8" s="47"/>
      <c r="AW8" s="47"/>
      <c r="AX8" s="47"/>
      <c r="AY8" s="47"/>
      <c r="AZ8" s="47"/>
      <c r="BA8" s="47"/>
      <c r="BB8" s="47">
        <f>データ!$T$6</f>
        <v>12.98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99.52</v>
      </c>
      <c r="Q10" s="47"/>
      <c r="R10" s="47"/>
      <c r="S10" s="47"/>
      <c r="T10" s="47"/>
      <c r="U10" s="47"/>
      <c r="V10" s="47"/>
      <c r="W10" s="51">
        <f>データ!$Q$6</f>
        <v>3135</v>
      </c>
      <c r="X10" s="51"/>
      <c r="Y10" s="51"/>
      <c r="Z10" s="51"/>
      <c r="AA10" s="51"/>
      <c r="AB10" s="51"/>
      <c r="AC10" s="51"/>
      <c r="AD10" s="2"/>
      <c r="AE10" s="2"/>
      <c r="AF10" s="2"/>
      <c r="AG10" s="2"/>
      <c r="AH10" s="2"/>
      <c r="AI10" s="2"/>
      <c r="AJ10" s="2"/>
      <c r="AK10" s="2"/>
      <c r="AL10" s="51">
        <f>データ!$U$6</f>
        <v>3968</v>
      </c>
      <c r="AM10" s="51"/>
      <c r="AN10" s="51"/>
      <c r="AO10" s="51"/>
      <c r="AP10" s="51"/>
      <c r="AQ10" s="51"/>
      <c r="AR10" s="51"/>
      <c r="AS10" s="51"/>
      <c r="AT10" s="47">
        <f>データ!$V$6</f>
        <v>49.83</v>
      </c>
      <c r="AU10" s="47"/>
      <c r="AV10" s="47"/>
      <c r="AW10" s="47"/>
      <c r="AX10" s="47"/>
      <c r="AY10" s="47"/>
      <c r="AZ10" s="47"/>
      <c r="BA10" s="47"/>
      <c r="BB10" s="47">
        <f>データ!$W$6</f>
        <v>79.63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YTBjB5qduriyQGE2WlzxMbGTJL98dPHYfVzq/OShZqtmeKuoYzZ022ipKZpAo46vcqBtPPrkle0asaBf82lDOw==" saltValue="6m3Fykp6kP1c+MMJutgKt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2019</v>
      </c>
      <c r="C6" s="34">
        <f t="shared" ref="C6:W6" si="3">C7</f>
        <v>473812</v>
      </c>
      <c r="D6" s="34">
        <f t="shared" si="3"/>
        <v>47</v>
      </c>
      <c r="E6" s="34">
        <f t="shared" si="3"/>
        <v>1</v>
      </c>
      <c r="F6" s="34">
        <f t="shared" si="3"/>
        <v>0</v>
      </c>
      <c r="G6" s="34">
        <f t="shared" si="3"/>
        <v>0</v>
      </c>
      <c r="H6" s="34" t="str">
        <f t="shared" si="3"/>
        <v>沖縄県　竹富町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99.52</v>
      </c>
      <c r="Q6" s="35">
        <f t="shared" si="3"/>
        <v>3135</v>
      </c>
      <c r="R6" s="35">
        <f t="shared" si="3"/>
        <v>4342</v>
      </c>
      <c r="S6" s="35">
        <f t="shared" si="3"/>
        <v>334.4</v>
      </c>
      <c r="T6" s="35">
        <f t="shared" si="3"/>
        <v>12.98</v>
      </c>
      <c r="U6" s="35">
        <f t="shared" si="3"/>
        <v>3968</v>
      </c>
      <c r="V6" s="35">
        <f t="shared" si="3"/>
        <v>49.83</v>
      </c>
      <c r="W6" s="35">
        <f t="shared" si="3"/>
        <v>79.63</v>
      </c>
      <c r="X6" s="36">
        <f>IF(X7="",NA(),X7)</f>
        <v>83.43</v>
      </c>
      <c r="Y6" s="36">
        <f t="shared" ref="Y6:AG6" si="4">IF(Y7="",NA(),Y7)</f>
        <v>97.43</v>
      </c>
      <c r="Z6" s="36">
        <f t="shared" si="4"/>
        <v>109.63</v>
      </c>
      <c r="AA6" s="36">
        <f t="shared" si="4"/>
        <v>87.24</v>
      </c>
      <c r="AB6" s="36">
        <f t="shared" si="4"/>
        <v>81.489999999999995</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508.92</v>
      </c>
      <c r="BF6" s="36">
        <f t="shared" ref="BF6:BN6" si="7">IF(BF7="",NA(),BF7)</f>
        <v>471.5</v>
      </c>
      <c r="BG6" s="36">
        <f t="shared" si="7"/>
        <v>653.58000000000004</v>
      </c>
      <c r="BH6" s="36">
        <f t="shared" si="7"/>
        <v>703.63</v>
      </c>
      <c r="BI6" s="36">
        <f t="shared" si="7"/>
        <v>800.06</v>
      </c>
      <c r="BJ6" s="36">
        <f t="shared" si="7"/>
        <v>1134.67</v>
      </c>
      <c r="BK6" s="36">
        <f t="shared" si="7"/>
        <v>1144.79</v>
      </c>
      <c r="BL6" s="36">
        <f t="shared" si="7"/>
        <v>1061.58</v>
      </c>
      <c r="BM6" s="36">
        <f t="shared" si="7"/>
        <v>1007.7</v>
      </c>
      <c r="BN6" s="36">
        <f t="shared" si="7"/>
        <v>1018.52</v>
      </c>
      <c r="BO6" s="35" t="str">
        <f>IF(BO7="","",IF(BO7="-","【-】","【"&amp;SUBSTITUTE(TEXT(BO7,"#,##0.00"),"-","△")&amp;"】"))</f>
        <v>【1,084.05】</v>
      </c>
      <c r="BP6" s="36">
        <f>IF(BP7="",NA(),BP7)</f>
        <v>75.67</v>
      </c>
      <c r="BQ6" s="36">
        <f t="shared" ref="BQ6:BY6" si="8">IF(BQ7="",NA(),BQ7)</f>
        <v>69.430000000000007</v>
      </c>
      <c r="BR6" s="36">
        <f t="shared" si="8"/>
        <v>77.94</v>
      </c>
      <c r="BS6" s="36">
        <f t="shared" si="8"/>
        <v>74.97</v>
      </c>
      <c r="BT6" s="36">
        <f t="shared" si="8"/>
        <v>75.099999999999994</v>
      </c>
      <c r="BU6" s="36">
        <f t="shared" si="8"/>
        <v>40.6</v>
      </c>
      <c r="BV6" s="36">
        <f t="shared" si="8"/>
        <v>56.04</v>
      </c>
      <c r="BW6" s="36">
        <f t="shared" si="8"/>
        <v>58.52</v>
      </c>
      <c r="BX6" s="36">
        <f t="shared" si="8"/>
        <v>59.22</v>
      </c>
      <c r="BY6" s="36">
        <f t="shared" si="8"/>
        <v>58.79</v>
      </c>
      <c r="BZ6" s="35" t="str">
        <f>IF(BZ7="","",IF(BZ7="-","【-】","【"&amp;SUBSTITUTE(TEXT(BZ7,"#,##0.00"),"-","△")&amp;"】"))</f>
        <v>【53.46】</v>
      </c>
      <c r="CA6" s="36">
        <f>IF(CA7="",NA(),CA7)</f>
        <v>275.16000000000003</v>
      </c>
      <c r="CB6" s="36">
        <f t="shared" ref="CB6:CJ6" si="9">IF(CB7="",NA(),CB7)</f>
        <v>301.52999999999997</v>
      </c>
      <c r="CC6" s="36">
        <f t="shared" si="9"/>
        <v>267.27999999999997</v>
      </c>
      <c r="CD6" s="36">
        <f t="shared" si="9"/>
        <v>285.76</v>
      </c>
      <c r="CE6" s="36">
        <f t="shared" si="9"/>
        <v>284.85000000000002</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72.650000000000006</v>
      </c>
      <c r="CM6" s="36">
        <f t="shared" ref="CM6:CU6" si="10">IF(CM7="",NA(),CM7)</f>
        <v>71.69</v>
      </c>
      <c r="CN6" s="36">
        <f t="shared" si="10"/>
        <v>75.680000000000007</v>
      </c>
      <c r="CO6" s="36">
        <f t="shared" si="10"/>
        <v>72.510000000000005</v>
      </c>
      <c r="CP6" s="36">
        <f t="shared" si="10"/>
        <v>72.31</v>
      </c>
      <c r="CQ6" s="36">
        <f t="shared" si="10"/>
        <v>57.29</v>
      </c>
      <c r="CR6" s="36">
        <f t="shared" si="10"/>
        <v>55.9</v>
      </c>
      <c r="CS6" s="36">
        <f t="shared" si="10"/>
        <v>57.3</v>
      </c>
      <c r="CT6" s="36">
        <f t="shared" si="10"/>
        <v>56.76</v>
      </c>
      <c r="CU6" s="36">
        <f t="shared" si="10"/>
        <v>56.04</v>
      </c>
      <c r="CV6" s="35" t="str">
        <f>IF(CV7="","",IF(CV7="-","【-】","【"&amp;SUBSTITUTE(TEXT(CV7,"#,##0.00"),"-","△")&amp;"】"))</f>
        <v>【54.90】</v>
      </c>
      <c r="CW6" s="36">
        <f>IF(CW7="",NA(),CW7)</f>
        <v>75.680000000000007</v>
      </c>
      <c r="CX6" s="36">
        <f t="shared" ref="CX6:DF6" si="11">IF(CX7="",NA(),CX7)</f>
        <v>77.27</v>
      </c>
      <c r="CY6" s="36">
        <f t="shared" si="11"/>
        <v>71.83</v>
      </c>
      <c r="CZ6" s="36">
        <f t="shared" si="11"/>
        <v>74.91</v>
      </c>
      <c r="DA6" s="36">
        <f t="shared" si="11"/>
        <v>73.08</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5.28</v>
      </c>
      <c r="EE6" s="36">
        <f t="shared" ref="EE6:EM6" si="14">IF(EE7="",NA(),EE7)</f>
        <v>4.13</v>
      </c>
      <c r="EF6" s="36">
        <f t="shared" si="14"/>
        <v>4.42</v>
      </c>
      <c r="EG6" s="35">
        <f t="shared" si="14"/>
        <v>0</v>
      </c>
      <c r="EH6" s="36">
        <f t="shared" si="14"/>
        <v>3.51</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2">
      <c r="A7" s="29"/>
      <c r="B7" s="38">
        <v>2019</v>
      </c>
      <c r="C7" s="38">
        <v>473812</v>
      </c>
      <c r="D7" s="38">
        <v>47</v>
      </c>
      <c r="E7" s="38">
        <v>1</v>
      </c>
      <c r="F7" s="38">
        <v>0</v>
      </c>
      <c r="G7" s="38">
        <v>0</v>
      </c>
      <c r="H7" s="38" t="s">
        <v>96</v>
      </c>
      <c r="I7" s="38" t="s">
        <v>97</v>
      </c>
      <c r="J7" s="38" t="s">
        <v>98</v>
      </c>
      <c r="K7" s="38" t="s">
        <v>99</v>
      </c>
      <c r="L7" s="38" t="s">
        <v>100</v>
      </c>
      <c r="M7" s="38" t="s">
        <v>101</v>
      </c>
      <c r="N7" s="39" t="s">
        <v>102</v>
      </c>
      <c r="O7" s="39" t="s">
        <v>103</v>
      </c>
      <c r="P7" s="39">
        <v>99.52</v>
      </c>
      <c r="Q7" s="39">
        <v>3135</v>
      </c>
      <c r="R7" s="39">
        <v>4342</v>
      </c>
      <c r="S7" s="39">
        <v>334.4</v>
      </c>
      <c r="T7" s="39">
        <v>12.98</v>
      </c>
      <c r="U7" s="39">
        <v>3968</v>
      </c>
      <c r="V7" s="39">
        <v>49.83</v>
      </c>
      <c r="W7" s="39">
        <v>79.63</v>
      </c>
      <c r="X7" s="39">
        <v>83.43</v>
      </c>
      <c r="Y7" s="39">
        <v>97.43</v>
      </c>
      <c r="Z7" s="39">
        <v>109.63</v>
      </c>
      <c r="AA7" s="39">
        <v>87.24</v>
      </c>
      <c r="AB7" s="39">
        <v>81.489999999999995</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508.92</v>
      </c>
      <c r="BF7" s="39">
        <v>471.5</v>
      </c>
      <c r="BG7" s="39">
        <v>653.58000000000004</v>
      </c>
      <c r="BH7" s="39">
        <v>703.63</v>
      </c>
      <c r="BI7" s="39">
        <v>800.06</v>
      </c>
      <c r="BJ7" s="39">
        <v>1134.67</v>
      </c>
      <c r="BK7" s="39">
        <v>1144.79</v>
      </c>
      <c r="BL7" s="39">
        <v>1061.58</v>
      </c>
      <c r="BM7" s="39">
        <v>1007.7</v>
      </c>
      <c r="BN7" s="39">
        <v>1018.52</v>
      </c>
      <c r="BO7" s="39">
        <v>1084.05</v>
      </c>
      <c r="BP7" s="39">
        <v>75.67</v>
      </c>
      <c r="BQ7" s="39">
        <v>69.430000000000007</v>
      </c>
      <c r="BR7" s="39">
        <v>77.94</v>
      </c>
      <c r="BS7" s="39">
        <v>74.97</v>
      </c>
      <c r="BT7" s="39">
        <v>75.099999999999994</v>
      </c>
      <c r="BU7" s="39">
        <v>40.6</v>
      </c>
      <c r="BV7" s="39">
        <v>56.04</v>
      </c>
      <c r="BW7" s="39">
        <v>58.52</v>
      </c>
      <c r="BX7" s="39">
        <v>59.22</v>
      </c>
      <c r="BY7" s="39">
        <v>58.79</v>
      </c>
      <c r="BZ7" s="39">
        <v>53.46</v>
      </c>
      <c r="CA7" s="39">
        <v>275.16000000000003</v>
      </c>
      <c r="CB7" s="39">
        <v>301.52999999999997</v>
      </c>
      <c r="CC7" s="39">
        <v>267.27999999999997</v>
      </c>
      <c r="CD7" s="39">
        <v>285.76</v>
      </c>
      <c r="CE7" s="39">
        <v>284.85000000000002</v>
      </c>
      <c r="CF7" s="39">
        <v>440.03</v>
      </c>
      <c r="CG7" s="39">
        <v>304.35000000000002</v>
      </c>
      <c r="CH7" s="39">
        <v>296.3</v>
      </c>
      <c r="CI7" s="39">
        <v>292.89999999999998</v>
      </c>
      <c r="CJ7" s="39">
        <v>298.25</v>
      </c>
      <c r="CK7" s="39">
        <v>300.47000000000003</v>
      </c>
      <c r="CL7" s="39">
        <v>72.650000000000006</v>
      </c>
      <c r="CM7" s="39">
        <v>71.69</v>
      </c>
      <c r="CN7" s="39">
        <v>75.680000000000007</v>
      </c>
      <c r="CO7" s="39">
        <v>72.510000000000005</v>
      </c>
      <c r="CP7" s="39">
        <v>72.31</v>
      </c>
      <c r="CQ7" s="39">
        <v>57.29</v>
      </c>
      <c r="CR7" s="39">
        <v>55.9</v>
      </c>
      <c r="CS7" s="39">
        <v>57.3</v>
      </c>
      <c r="CT7" s="39">
        <v>56.76</v>
      </c>
      <c r="CU7" s="39">
        <v>56.04</v>
      </c>
      <c r="CV7" s="39">
        <v>54.9</v>
      </c>
      <c r="CW7" s="39">
        <v>75.680000000000007</v>
      </c>
      <c r="CX7" s="39">
        <v>77.27</v>
      </c>
      <c r="CY7" s="39">
        <v>71.83</v>
      </c>
      <c r="CZ7" s="39">
        <v>74.91</v>
      </c>
      <c r="DA7" s="39">
        <v>73.08</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5.28</v>
      </c>
      <c r="EE7" s="39">
        <v>4.13</v>
      </c>
      <c r="EF7" s="39">
        <v>4.42</v>
      </c>
      <c r="EG7" s="39">
        <v>0</v>
      </c>
      <c r="EH7" s="39">
        <v>3.51</v>
      </c>
      <c r="EI7" s="39">
        <v>0.65</v>
      </c>
      <c r="EJ7" s="39">
        <v>0.53</v>
      </c>
      <c r="EK7" s="39">
        <v>0.72</v>
      </c>
      <c r="EL7" s="39">
        <v>0.53</v>
      </c>
      <c r="EM7" s="39">
        <v>0.71</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2021-02-01T06:10:22Z</cp:lastPrinted>
  <dcterms:created xsi:type="dcterms:W3CDTF">2020-12-04T02:23:34Z</dcterms:created>
  <dcterms:modified xsi:type="dcterms:W3CDTF">2021-02-01T06:16:51Z</dcterms:modified>
  <cp:category/>
</cp:coreProperties>
</file>