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a-takaesu\Desktop\20210129経営比較分析\"/>
    </mc:Choice>
  </mc:AlternateContent>
  <xr:revisionPtr revIDLastSave="0" documentId="8_{1EA98D31-F9B9-4C4A-8A01-62921995B509}" xr6:coauthVersionLast="36" xr6:coauthVersionMax="36" xr10:uidLastSave="{00000000-0000-0000-0000-000000000000}"/>
  <workbookProtection workbookAlgorithmName="SHA-512" workbookHashValue="TUuYz5tQkI1iokhRK5qghxqYAwEHjjYUrNECOZjO9K2B68rt5GqdeQO6/vMcLmIMZVnV/K5mzBfgsN1JsR4H0Q==" workbookSaltValue="ff2S32uVI6T1D5yUZTShSg=="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E85" i="4"/>
  <c r="BB10" i="4"/>
  <c r="AT10" i="4"/>
  <c r="AL10" i="4"/>
  <c r="I10" i="4"/>
  <c r="B10" i="4"/>
  <c r="BB8" i="4"/>
  <c r="AT8" i="4"/>
  <c r="AL8" i="4"/>
  <c r="AD8" i="4"/>
  <c r="P8" i="4"/>
  <c r="I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<sst xmlns="http://schemas.openxmlformats.org/spreadsheetml/2006/main" count="228" uniqueCount="114">
  <si>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</si>
  <si>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</si>
  <si>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</si>
  <si>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</si>
  <si>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</si>
  <si>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</si>
  <si>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</si>
  <si>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</si>
  <si>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</si>
  <si>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</si>
  <si>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</si>
  <si>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</si>
  <si>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</si>
  <si>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</si>
  <si>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</si>
  <si>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</si>
  <si>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</si>
  <si>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</si>
  <si>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</si>
  <si>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</si>
  <si>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</si>
  <si>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</si>
  <si>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</si>
  <si>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</si>
  <si>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</si>
  <si>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</si>
  <si>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</si>
  <si>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</si>
  <si>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</si>
  <si>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</si>
  <si>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</si>
  <si>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</si>
  <si>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</si>
  <si>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</si>
  <si>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</si>
  <si>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</si>
  <si>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</si>
  <si>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</si>
  <si>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</si>
  <si>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</si>
  <si>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</si>
  <si>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</si>
  <si>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</si>
  <si>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</si>
  <si>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</si>
  <si>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</si>
  <si>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</si>
  <si>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</si>
  <si>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</si>
  <si>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</si>
  <si>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</si>
  <si>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</si>
  <si>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</si>
  <si>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</si>
  <si>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</si>
  <si>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</si>
  <si>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</si>
  <si>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</si>
  <si>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</si>
  <si>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</si>
  <si>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</si>
  <si>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</si>
  <si>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</si>
  <si>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</si>
  <si>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</si>
  <si>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</si>
  <si>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</si>
  <si>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</si>
  <si>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</si>
  <si>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</si>
  <si>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</si>
  <si>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</si>
  <si>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</si>
  <si>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</si>
  <si>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</si>
  <si>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</si>
  <si>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</si>
  <si>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</si>
  <si>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</si>
  <si>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</si>
  <si>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</si>
  <si>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</si>
  <si>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</si>
  <si>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</si>
  <si>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</si>
  <si>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</si>
  <si>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</si>
  <si>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</si>
  <si>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</si>
  <si>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</si>
  <si>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</si>
  <si>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</si>
  <si>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</si>
  <si>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</si>
  <si>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</si>
  <si>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</si>
  <si>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</si>
  <si>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</si>
  <si>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</si>
  <si>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</si>
  <si>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</si>
  <si>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</si>
  <si>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</si>
  <si>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</si>
  <si>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</si>
  <si>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</si>
  <si>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</si>
  <si>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</si>
  <si>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</si>
  <si>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</si>
  <si>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</si>
  <si>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①有形固定資産減価償却費率は、有形固定資産の老朽化度合いを表します。数値が高い場合は、法定耐用年数を経過した管路を多く保有していることになり、全国平均及び類似団体より高い状況にあります。
　②管路経年化率は、法定耐用年数を超えた管路延長の割合を表しています。前年度に比べ法定耐用年数を超えた管の割合が増加したことになります。
　③管路更新率は、当該年度に更新した管路延長の割合を表す指標で管路の更新ペースや状況を表しているが、更新が進んでいないので計画を立てて更新を行う必要がある。</t>
    <rPh sb="214" eb="216">
      <t>コウシン</t>
    </rPh>
    <rPh sb="217" eb="218">
      <t>スス</t>
    </rPh>
    <rPh sb="225" eb="227">
      <t>ケイカク</t>
    </rPh>
    <rPh sb="228" eb="229">
      <t>タ</t>
    </rPh>
    <rPh sb="231" eb="233">
      <t>コウシン</t>
    </rPh>
    <rPh sb="234" eb="235">
      <t>オコナ</t>
    </rPh>
    <rPh sb="236" eb="238">
      <t>ヒツヨウ</t>
    </rPh>
    <phoneticPr fontId="4"/>
  </si>
  <si>
    <t>経営比較分析の結果、本町の水道事業経営は概ね良好な状態にあると判断できます。しかし、人口減少や給水量の減少で収益は上がらず、依然経営は厳しいという現状です。取水施設から給水施設までの施設の老朽化による更新や施設維持に係る費用が今後ますます必要となります。施設更新等の実地計画や財源確保に対する早期の取組が必要と考えます。</t>
    <phoneticPr fontId="4"/>
  </si>
  <si>
    <t>① 収益と費用の比率を表す。前年比2.5ポイント減少しておりますが、収支のバランスはとれている。
② 恒常的な欠損金の有無を表す。過去５年間0％であり、経営の健全性は引続き確保されている。
③ １年以内に支払うべき債務に対する支払い能力を表す。当該値が示しているように、類似団体に比べ良好であります。
④ 企業債残高の規模を表す。新規の借り入れもなく順調に償還を進めている。
⑤ 料金水準等が適切であるかがわかる。一般会計からの繰入もないため健全な料金水準と判断できる。
⑥ 収益にあがった水量１㎥あたりどれだけの費用がかかているのかを表す。自己水源を使用しているため類似団体と比べ低くなっている。
⑦ 施設の規模が適正であるか、また効率的か等が判断できる。全国平均よりは低いが類似団体を上回っており適正に運用していると言える。
⑧ 購入又は浄水し配水している水道水が、収益に反映されている割合を表す。84％前後で推移しており、類似団体に比較し良好な数値であります。</t>
    <rPh sb="135" eb="137">
      <t>ルイジ</t>
    </rPh>
    <rPh sb="137" eb="139">
      <t>ダンタイ</t>
    </rPh>
    <rPh sb="140" eb="141">
      <t>クラ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</si>
</sst>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E3-47D9-8CB7-35D20E64C7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9CE3-47D9-8CB7-35D20E64C7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56.45</c:v>
                </c:pt>
                <c:pt idx="1">
                  <c:v>56.77</c:v>
                </c:pt>
                <c:pt idx="2">
                  <c:v>55.7</c:v>
                </c:pt>
                <c:pt idx="3">
                  <c:v>61.93</c:v>
                </c:pt>
                <c:pt idx="4">
                  <c:v>58.48</c:v>
                </c:pt>
              </c:numCache>
            </c:numRef>
          </c:val>
          <c:extLst>
            <c:ext xmlns:c16="http://schemas.microsoft.com/office/drawing/2014/chart" uri="{C3380CC4-5D6E-409C-BE32-E72D297353CC}">
              <c16:uniqueId val="{00000000-42E9-4A42-A14E-A14600C597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42E9-4A42-A14E-A14600C597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92.84</c:v>
                </c:pt>
                <c:pt idx="1">
                  <c:v>92.77</c:v>
                </c:pt>
                <c:pt idx="2">
                  <c:v>93.15</c:v>
                </c:pt>
                <c:pt idx="3">
                  <c:v>81.64</c:v>
                </c:pt>
                <c:pt idx="4">
                  <c:v>84.93</c:v>
                </c:pt>
              </c:numCache>
            </c:numRef>
          </c:val>
          <c:extLst>
            <c:ext xmlns:c16="http://schemas.microsoft.com/office/drawing/2014/chart" uri="{C3380CC4-5D6E-409C-BE32-E72D297353CC}">
              <c16:uniqueId val="{00000000-B211-48AA-87BE-57BCA9C8DF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B211-48AA-87BE-57BCA9C8DF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117.68</c:v>
                </c:pt>
                <c:pt idx="1">
                  <c:v>123.19</c:v>
                </c:pt>
                <c:pt idx="2">
                  <c:v>117.39</c:v>
                </c:pt>
                <c:pt idx="3">
                  <c:v>119.71</c:v>
                </c:pt>
                <c:pt idx="4">
                  <c:v>121.76</c:v>
                </c:pt>
              </c:numCache>
            </c:numRef>
          </c:val>
          <c:extLst>
            <c:ext xmlns:c16="http://schemas.microsoft.com/office/drawing/2014/chart" uri="{C3380CC4-5D6E-409C-BE32-E72D297353CC}">
              <c16:uniqueId val="{00000000-99E6-43D7-A0C8-E9B023ACB2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99E6-43D7-A0C8-E9B023ACB2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68.849999999999994</c:v>
                </c:pt>
                <c:pt idx="1">
                  <c:v>70.16</c:v>
                </c:pt>
                <c:pt idx="2">
                  <c:v>70.88</c:v>
                </c:pt>
                <c:pt idx="3">
                  <c:v>72.180000000000007</c:v>
                </c:pt>
                <c:pt idx="4">
                  <c:v>72.89</c:v>
                </c:pt>
              </c:numCache>
            </c:numRef>
          </c:val>
          <c:extLst>
            <c:ext xmlns:c16="http://schemas.microsoft.com/office/drawing/2014/chart" uri="{C3380CC4-5D6E-409C-BE32-E72D297353CC}">
              <c16:uniqueId val="{00000000-E40B-462A-897D-019F5BC6A0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E40B-462A-897D-019F5BC6A0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53.42</c:v>
                </c:pt>
                <c:pt idx="1">
                  <c:v>55.5</c:v>
                </c:pt>
                <c:pt idx="2">
                  <c:v>55.5</c:v>
                </c:pt>
                <c:pt idx="3">
                  <c:v>58.05</c:v>
                </c:pt>
                <c:pt idx="4">
                  <c:v>57.79</c:v>
                </c:pt>
              </c:numCache>
            </c:numRef>
          </c:val>
          <c:extLst>
            <c:ext xmlns:c16="http://schemas.microsoft.com/office/drawing/2014/chart" uri="{C3380CC4-5D6E-409C-BE32-E72D297353CC}">
              <c16:uniqueId val="{00000000-4902-4FF8-8667-93093507DC2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4902-4FF8-8667-93093507DC2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81-4C7D-873B-9782815F09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9F81-4C7D-873B-9782815F09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379.31</c:v>
                </c:pt>
                <c:pt idx="1">
                  <c:v>442.68</c:v>
                </c:pt>
                <c:pt idx="2">
                  <c:v>307.7</c:v>
                </c:pt>
                <c:pt idx="3">
                  <c:v>443.61</c:v>
                </c:pt>
                <c:pt idx="4">
                  <c:v>439.63</c:v>
                </c:pt>
              </c:numCache>
            </c:numRef>
          </c:val>
          <c:extLst>
            <c:ext xmlns:c16="http://schemas.microsoft.com/office/drawing/2014/chart" uri="{C3380CC4-5D6E-409C-BE32-E72D297353CC}">
              <c16:uniqueId val="{00000000-DC4E-4E3F-BF03-30DD75379F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DC4E-4E3F-BF03-30DD75379F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303.29000000000002</c:v>
                </c:pt>
                <c:pt idx="1">
                  <c:v>272.95</c:v>
                </c:pt>
                <c:pt idx="2">
                  <c:v>249.79</c:v>
                </c:pt>
                <c:pt idx="3">
                  <c:v>226.04</c:v>
                </c:pt>
                <c:pt idx="4">
                  <c:v>202.12</c:v>
                </c:pt>
              </c:numCache>
            </c:numRef>
          </c:val>
          <c:extLst>
            <c:ext xmlns:c16="http://schemas.microsoft.com/office/drawing/2014/chart" uri="{C3380CC4-5D6E-409C-BE32-E72D297353CC}">
              <c16:uniqueId val="{00000000-5A78-47F7-8F80-BDA187C349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5A78-47F7-8F80-BDA187C349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119.76</c:v>
                </c:pt>
                <c:pt idx="1">
                  <c:v>124.48</c:v>
                </c:pt>
                <c:pt idx="2">
                  <c:v>117.12</c:v>
                </c:pt>
                <c:pt idx="3">
                  <c:v>117.15</c:v>
                </c:pt>
                <c:pt idx="4">
                  <c:v>122.69</c:v>
                </c:pt>
              </c:numCache>
            </c:numRef>
          </c:val>
          <c:extLst>
            <c:ext xmlns:c16="http://schemas.microsoft.com/office/drawing/2014/chart" uri="{C3380CC4-5D6E-409C-BE32-E72D297353CC}">
              <c16:uniqueId val="{00000000-2FD3-448E-9101-B4F1ABC73C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2FD3-448E-9101-B4F1ABC73C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166.36</c:v>
                </c:pt>
                <c:pt idx="1">
                  <c:v>160.83000000000001</c:v>
                </c:pt>
                <c:pt idx="2">
                  <c:v>170.44</c:v>
                </c:pt>
                <c:pt idx="3">
                  <c:v>170.55</c:v>
                </c:pt>
                <c:pt idx="4">
                  <c:v>162.49</c:v>
                </c:pt>
              </c:numCache>
            </c:numRef>
          </c:val>
          <c:extLst>
            <c:ext xmlns:c16="http://schemas.microsoft.com/office/drawing/2014/chart" uri="{C3380CC4-5D6E-409C-BE32-E72D297353CC}">
              <c16:uniqueId val="{00000000-80F9-4476-8E60-AB1EC25CBE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80F9-4476-8E60-AB1EC25CBE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20" zoomScale="70" zoomScaleNormal="70" workbookViewId="0">
      <selection activeCell="BI35" sqref="BI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沖縄県　久米島町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自治体職員</v>
      </c>
      <c r="AE8" s="60"/>
      <c r="AF8" s="60"/>
      <c r="AG8" s="60"/>
      <c r="AH8" s="60"/>
      <c r="AI8" s="60"/>
      <c r="AJ8" s="60"/>
      <c r="AK8" s="4"/>
      <c r="AL8" s="61">
        <f>データ!$R$6</f>
        <v>7772</v>
      </c>
      <c r="AM8" s="61"/>
      <c r="AN8" s="61"/>
      <c r="AO8" s="61"/>
      <c r="AP8" s="61"/>
      <c r="AQ8" s="61"/>
      <c r="AR8" s="61"/>
      <c r="AS8" s="61"/>
      <c r="AT8" s="52">
        <f>データ!$S$6</f>
        <v>63.65</v>
      </c>
      <c r="AU8" s="53"/>
      <c r="AV8" s="53"/>
      <c r="AW8" s="53"/>
      <c r="AX8" s="53"/>
      <c r="AY8" s="53"/>
      <c r="AZ8" s="53"/>
      <c r="BA8" s="53"/>
      <c r="BB8" s="54">
        <f>データ!$T$6</f>
        <v>122.11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73.849999999999994</v>
      </c>
      <c r="J10" s="53"/>
      <c r="K10" s="53"/>
      <c r="L10" s="53"/>
      <c r="M10" s="53"/>
      <c r="N10" s="53"/>
      <c r="O10" s="64"/>
      <c r="P10" s="54">
        <f>データ!$P$6</f>
        <v>99.27</v>
      </c>
      <c r="Q10" s="54"/>
      <c r="R10" s="54"/>
      <c r="S10" s="54"/>
      <c r="T10" s="54"/>
      <c r="U10" s="54"/>
      <c r="V10" s="54"/>
      <c r="W10" s="61">
        <f>データ!$Q$6</f>
        <v>3218</v>
      </c>
      <c r="X10" s="61"/>
      <c r="Y10" s="61"/>
      <c r="Z10" s="61"/>
      <c r="AA10" s="61"/>
      <c r="AB10" s="61"/>
      <c r="AC10" s="61"/>
      <c r="AD10" s="2"/>
      <c r="AE10" s="2"/>
      <c r="AF10" s="2"/>
      <c r="AG10" s="2"/>
      <c r="AH10" s="4"/>
      <c r="AI10" s="4"/>
      <c r="AJ10" s="4"/>
      <c r="AK10" s="4"/>
      <c r="AL10" s="61">
        <f>データ!$U$6</f>
        <v>7642</v>
      </c>
      <c r="AM10" s="61"/>
      <c r="AN10" s="61"/>
      <c r="AO10" s="61"/>
      <c r="AP10" s="61"/>
      <c r="AQ10" s="61"/>
      <c r="AR10" s="61"/>
      <c r="AS10" s="61"/>
      <c r="AT10" s="52">
        <f>データ!$V$6</f>
        <v>13.21</v>
      </c>
      <c r="AU10" s="53"/>
      <c r="AV10" s="53"/>
      <c r="AW10" s="53"/>
      <c r="AX10" s="53"/>
      <c r="AY10" s="53"/>
      <c r="AZ10" s="53"/>
      <c r="BA10" s="53"/>
      <c r="BB10" s="54">
        <f>データ!$W$6</f>
        <v>578.5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i5wKQ/PvC43lTEDsZg99mK9v9T8CTBApGw+6pXvulhI9CM5/que9Recrvd/tG2F2T0dgWGXAVVqImFaVaEiBw==" saltValue="34LASn6feQDY3+SXc0h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473618</v>
      </c>
      <c r="D6" s="34">
        <f t="shared" si="3"/>
        <v>46</v>
      </c>
      <c r="E6" s="34">
        <f t="shared" si="3"/>
        <v>1</v>
      </c>
      <c r="F6" s="34">
        <f t="shared" si="3"/>
        <v>0</v>
      </c>
      <c r="G6" s="34">
        <f t="shared" si="3"/>
        <v>1</v>
      </c>
      <c r="H6" s="34" t="str">
        <f t="shared" si="3"/>
        <v>沖縄県　久米島町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73.849999999999994</v>
      </c>
      <c r="P6" s="35">
        <f t="shared" si="3"/>
        <v>99.27</v>
      </c>
      <c r="Q6" s="35">
        <f t="shared" si="3"/>
        <v>3218</v>
      </c>
      <c r="R6" s="35">
        <f t="shared" si="3"/>
        <v>7772</v>
      </c>
      <c r="S6" s="35">
        <f t="shared" si="3"/>
        <v>63.65</v>
      </c>
      <c r="T6" s="35">
        <f t="shared" si="3"/>
        <v>122.11</v>
      </c>
      <c r="U6" s="35">
        <f t="shared" si="3"/>
        <v>7642</v>
      </c>
      <c r="V6" s="35">
        <f t="shared" si="3"/>
        <v>13.21</v>
      </c>
      <c r="W6" s="35">
        <f t="shared" si="3"/>
        <v>578.5</v>
      </c>
      <c r="X6" s="36">
        <f>IF(X7="",NA(),X7)</f>
        <v>117.68</v>
      </c>
      <c r="Y6" s="36">
        <f t="shared" ref="Y6:AG6" si="4">IF(Y7="",NA(),Y7)</f>
        <v>123.19</v>
      </c>
      <c r="Z6" s="36">
        <f t="shared" si="4"/>
        <v>117.39</v>
      </c>
      <c r="AA6" s="36">
        <f t="shared" si="4"/>
        <v>119.71</v>
      </c>
      <c r="AB6" s="36">
        <f t="shared" si="4"/>
        <v>121.76</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379.31</v>
      </c>
      <c r="AU6" s="36">
        <f t="shared" ref="AU6:BC6" si="6">IF(AU7="",NA(),AU7)</f>
        <v>442.68</v>
      </c>
      <c r="AV6" s="36">
        <f t="shared" si="6"/>
        <v>307.7</v>
      </c>
      <c r="AW6" s="36">
        <f t="shared" si="6"/>
        <v>443.61</v>
      </c>
      <c r="AX6" s="36">
        <f t="shared" si="6"/>
        <v>439.63</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303.29000000000002</v>
      </c>
      <c r="BF6" s="36">
        <f t="shared" ref="BF6:BN6" si="7">IF(BF7="",NA(),BF7)</f>
        <v>272.95</v>
      </c>
      <c r="BG6" s="36">
        <f t="shared" si="7"/>
        <v>249.79</v>
      </c>
      <c r="BH6" s="36">
        <f t="shared" si="7"/>
        <v>226.04</v>
      </c>
      <c r="BI6" s="36">
        <f t="shared" si="7"/>
        <v>202.12</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119.76</v>
      </c>
      <c r="BQ6" s="36">
        <f t="shared" ref="BQ6:BY6" si="8">IF(BQ7="",NA(),BQ7)</f>
        <v>124.48</v>
      </c>
      <c r="BR6" s="36">
        <f t="shared" si="8"/>
        <v>117.12</v>
      </c>
      <c r="BS6" s="36">
        <f t="shared" si="8"/>
        <v>117.15</v>
      </c>
      <c r="BT6" s="36">
        <f t="shared" si="8"/>
        <v>122.69</v>
      </c>
      <c r="BU6" s="36">
        <f t="shared" si="8"/>
        <v>92.76</v>
      </c>
      <c r="BV6" s="36">
        <f t="shared" si="8"/>
        <v>93.28</v>
      </c>
      <c r="BW6" s="36">
        <f t="shared" si="8"/>
        <v>87.51</v>
      </c>
      <c r="BX6" s="36">
        <f t="shared" si="8"/>
        <v>84.77</v>
      </c>
      <c r="BY6" s="36">
        <f t="shared" si="8"/>
        <v>87.11</v>
      </c>
      <c r="BZ6" s="35" t="str">
        <f>IF(BZ7="","",IF(BZ7="-","【-】","【"&amp;SUBSTITUTE(TEXT(BZ7,"#,##0.00"),"-","△")&amp;"】"))</f>
        <v>【103.24】</v>
      </c>
      <c r="CA6" s="36">
        <f>IF(CA7="",NA(),CA7)</f>
        <v>166.36</v>
      </c>
      <c r="CB6" s="36">
        <f t="shared" ref="CB6:CJ6" si="9">IF(CB7="",NA(),CB7)</f>
        <v>160.83000000000001</v>
      </c>
      <c r="CC6" s="36">
        <f t="shared" si="9"/>
        <v>170.44</v>
      </c>
      <c r="CD6" s="36">
        <f t="shared" si="9"/>
        <v>170.55</v>
      </c>
      <c r="CE6" s="36">
        <f t="shared" si="9"/>
        <v>162.49</v>
      </c>
      <c r="CF6" s="36">
        <f t="shared" si="9"/>
        <v>208.67</v>
      </c>
      <c r="CG6" s="36">
        <f t="shared" si="9"/>
        <v>208.29</v>
      </c>
      <c r="CH6" s="36">
        <f t="shared" si="9"/>
        <v>218.42</v>
      </c>
      <c r="CI6" s="36">
        <f t="shared" si="9"/>
        <v>227.27</v>
      </c>
      <c r="CJ6" s="36">
        <f t="shared" si="9"/>
        <v>223.98</v>
      </c>
      <c r="CK6" s="35" t="str">
        <f>IF(CK7="","",IF(CK7="-","【-】","【"&amp;SUBSTITUTE(TEXT(CK7,"#,##0.00"),"-","△")&amp;"】"))</f>
        <v>【168.38】</v>
      </c>
      <c r="CL6" s="36">
        <f>IF(CL7="",NA(),CL7)</f>
        <v>56.45</v>
      </c>
      <c r="CM6" s="36">
        <f t="shared" ref="CM6:CU6" si="10">IF(CM7="",NA(),CM7)</f>
        <v>56.77</v>
      </c>
      <c r="CN6" s="36">
        <f t="shared" si="10"/>
        <v>55.7</v>
      </c>
      <c r="CO6" s="36">
        <f t="shared" si="10"/>
        <v>61.93</v>
      </c>
      <c r="CP6" s="36">
        <f t="shared" si="10"/>
        <v>58.48</v>
      </c>
      <c r="CQ6" s="36">
        <f t="shared" si="10"/>
        <v>49.08</v>
      </c>
      <c r="CR6" s="36">
        <f t="shared" si="10"/>
        <v>49.32</v>
      </c>
      <c r="CS6" s="36">
        <f t="shared" si="10"/>
        <v>50.24</v>
      </c>
      <c r="CT6" s="36">
        <f t="shared" si="10"/>
        <v>50.29</v>
      </c>
      <c r="CU6" s="36">
        <f t="shared" si="10"/>
        <v>49.64</v>
      </c>
      <c r="CV6" s="35" t="str">
        <f>IF(CV7="","",IF(CV7="-","【-】","【"&amp;SUBSTITUTE(TEXT(CV7,"#,##0.00"),"-","△")&amp;"】"))</f>
        <v>【60.00】</v>
      </c>
      <c r="CW6" s="36">
        <f>IF(CW7="",NA(),CW7)</f>
        <v>92.84</v>
      </c>
      <c r="CX6" s="36">
        <f t="shared" ref="CX6:DF6" si="11">IF(CX7="",NA(),CX7)</f>
        <v>92.77</v>
      </c>
      <c r="CY6" s="36">
        <f t="shared" si="11"/>
        <v>93.15</v>
      </c>
      <c r="CZ6" s="36">
        <f t="shared" si="11"/>
        <v>81.64</v>
      </c>
      <c r="DA6" s="36">
        <f t="shared" si="11"/>
        <v>84.93</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68.849999999999994</v>
      </c>
      <c r="DI6" s="36">
        <f t="shared" ref="DI6:DQ6" si="12">IF(DI7="",NA(),DI7)</f>
        <v>70.16</v>
      </c>
      <c r="DJ6" s="36">
        <f t="shared" si="12"/>
        <v>70.88</v>
      </c>
      <c r="DK6" s="36">
        <f t="shared" si="12"/>
        <v>72.180000000000007</v>
      </c>
      <c r="DL6" s="36">
        <f t="shared" si="12"/>
        <v>72.89</v>
      </c>
      <c r="DM6" s="36">
        <f t="shared" si="12"/>
        <v>47.44</v>
      </c>
      <c r="DN6" s="36">
        <f t="shared" si="12"/>
        <v>48.3</v>
      </c>
      <c r="DO6" s="36">
        <f t="shared" si="12"/>
        <v>45.14</v>
      </c>
      <c r="DP6" s="36">
        <f t="shared" si="12"/>
        <v>45.85</v>
      </c>
      <c r="DQ6" s="36">
        <f t="shared" si="12"/>
        <v>47.31</v>
      </c>
      <c r="DR6" s="35" t="str">
        <f>IF(DR7="","",IF(DR7="-","【-】","【"&amp;SUBSTITUTE(TEXT(DR7,"#,##0.00"),"-","△")&amp;"】"))</f>
        <v>【49.59】</v>
      </c>
      <c r="DS6" s="36">
        <f>IF(DS7="",NA(),DS7)</f>
        <v>53.42</v>
      </c>
      <c r="DT6" s="36">
        <f t="shared" ref="DT6:EB6" si="13">IF(DT7="",NA(),DT7)</f>
        <v>55.5</v>
      </c>
      <c r="DU6" s="36">
        <f t="shared" si="13"/>
        <v>55.5</v>
      </c>
      <c r="DV6" s="36">
        <f t="shared" si="13"/>
        <v>58.05</v>
      </c>
      <c r="DW6" s="36">
        <f t="shared" si="13"/>
        <v>57.79</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473618</v>
      </c>
      <c r="D7" s="38">
        <v>46</v>
      </c>
      <c r="E7" s="38">
        <v>1</v>
      </c>
      <c r="F7" s="38">
        <v>0</v>
      </c>
      <c r="G7" s="38">
        <v>1</v>
      </c>
      <c r="H7" s="38" t="s">
        <v>93</v>
      </c>
      <c r="I7" s="38" t="s">
        <v>94</v>
      </c>
      <c r="J7" s="38" t="s">
        <v>95</v>
      </c>
      <c r="K7" s="38" t="s">
        <v>96</v>
      </c>
      <c r="L7" s="38" t="s">
        <v>97</v>
      </c>
      <c r="M7" s="38" t="s">
        <v>98</v>
      </c>
      <c r="N7" s="39" t="s">
        <v>99</v>
      </c>
      <c r="O7" s="39">
        <v>73.849999999999994</v>
      </c>
      <c r="P7" s="39">
        <v>99.27</v>
      </c>
      <c r="Q7" s="39">
        <v>3218</v>
      </c>
      <c r="R7" s="39">
        <v>7772</v>
      </c>
      <c r="S7" s="39">
        <v>63.65</v>
      </c>
      <c r="T7" s="39">
        <v>122.11</v>
      </c>
      <c r="U7" s="39">
        <v>7642</v>
      </c>
      <c r="V7" s="39">
        <v>13.21</v>
      </c>
      <c r="W7" s="39">
        <v>578.5</v>
      </c>
      <c r="X7" s="39">
        <v>117.68</v>
      </c>
      <c r="Y7" s="39">
        <v>123.19</v>
      </c>
      <c r="Z7" s="39">
        <v>117.39</v>
      </c>
      <c r="AA7" s="39">
        <v>119.71</v>
      </c>
      <c r="AB7" s="39">
        <v>121.76</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379.31</v>
      </c>
      <c r="AU7" s="39">
        <v>442.68</v>
      </c>
      <c r="AV7" s="39">
        <v>307.7</v>
      </c>
      <c r="AW7" s="39">
        <v>443.61</v>
      </c>
      <c r="AX7" s="39">
        <v>439.63</v>
      </c>
      <c r="AY7" s="39">
        <v>416.14</v>
      </c>
      <c r="AZ7" s="39">
        <v>371.89</v>
      </c>
      <c r="BA7" s="39">
        <v>293.23</v>
      </c>
      <c r="BB7" s="39">
        <v>300.14</v>
      </c>
      <c r="BC7" s="39">
        <v>301.04000000000002</v>
      </c>
      <c r="BD7" s="39">
        <v>264.97000000000003</v>
      </c>
      <c r="BE7" s="39">
        <v>303.29000000000002</v>
      </c>
      <c r="BF7" s="39">
        <v>272.95</v>
      </c>
      <c r="BG7" s="39">
        <v>249.79</v>
      </c>
      <c r="BH7" s="39">
        <v>226.04</v>
      </c>
      <c r="BI7" s="39">
        <v>202.12</v>
      </c>
      <c r="BJ7" s="39">
        <v>487.22</v>
      </c>
      <c r="BK7" s="39">
        <v>483.11</v>
      </c>
      <c r="BL7" s="39">
        <v>542.29999999999995</v>
      </c>
      <c r="BM7" s="39">
        <v>566.65</v>
      </c>
      <c r="BN7" s="39">
        <v>551.62</v>
      </c>
      <c r="BO7" s="39">
        <v>266.61</v>
      </c>
      <c r="BP7" s="39">
        <v>119.76</v>
      </c>
      <c r="BQ7" s="39">
        <v>124.48</v>
      </c>
      <c r="BR7" s="39">
        <v>117.12</v>
      </c>
      <c r="BS7" s="39">
        <v>117.15</v>
      </c>
      <c r="BT7" s="39">
        <v>122.69</v>
      </c>
      <c r="BU7" s="39">
        <v>92.76</v>
      </c>
      <c r="BV7" s="39">
        <v>93.28</v>
      </c>
      <c r="BW7" s="39">
        <v>87.51</v>
      </c>
      <c r="BX7" s="39">
        <v>84.77</v>
      </c>
      <c r="BY7" s="39">
        <v>87.11</v>
      </c>
      <c r="BZ7" s="39">
        <v>103.24</v>
      </c>
      <c r="CA7" s="39">
        <v>166.36</v>
      </c>
      <c r="CB7" s="39">
        <v>160.83000000000001</v>
      </c>
      <c r="CC7" s="39">
        <v>170.44</v>
      </c>
      <c r="CD7" s="39">
        <v>170.55</v>
      </c>
      <c r="CE7" s="39">
        <v>162.49</v>
      </c>
      <c r="CF7" s="39">
        <v>208.67</v>
      </c>
      <c r="CG7" s="39">
        <v>208.29</v>
      </c>
      <c r="CH7" s="39">
        <v>218.42</v>
      </c>
      <c r="CI7" s="39">
        <v>227.27</v>
      </c>
      <c r="CJ7" s="39">
        <v>223.98</v>
      </c>
      <c r="CK7" s="39">
        <v>168.38</v>
      </c>
      <c r="CL7" s="39">
        <v>56.45</v>
      </c>
      <c r="CM7" s="39">
        <v>56.77</v>
      </c>
      <c r="CN7" s="39">
        <v>55.7</v>
      </c>
      <c r="CO7" s="39">
        <v>61.93</v>
      </c>
      <c r="CP7" s="39">
        <v>58.48</v>
      </c>
      <c r="CQ7" s="39">
        <v>49.08</v>
      </c>
      <c r="CR7" s="39">
        <v>49.32</v>
      </c>
      <c r="CS7" s="39">
        <v>50.24</v>
      </c>
      <c r="CT7" s="39">
        <v>50.29</v>
      </c>
      <c r="CU7" s="39">
        <v>49.64</v>
      </c>
      <c r="CV7" s="39">
        <v>60</v>
      </c>
      <c r="CW7" s="39">
        <v>92.84</v>
      </c>
      <c r="CX7" s="39">
        <v>92.77</v>
      </c>
      <c r="CY7" s="39">
        <v>93.15</v>
      </c>
      <c r="CZ7" s="39">
        <v>81.64</v>
      </c>
      <c r="DA7" s="39">
        <v>84.93</v>
      </c>
      <c r="DB7" s="39">
        <v>79.3</v>
      </c>
      <c r="DC7" s="39">
        <v>79.34</v>
      </c>
      <c r="DD7" s="39">
        <v>78.650000000000006</v>
      </c>
      <c r="DE7" s="39">
        <v>77.73</v>
      </c>
      <c r="DF7" s="39">
        <v>78.09</v>
      </c>
      <c r="DG7" s="39">
        <v>89.8</v>
      </c>
      <c r="DH7" s="39">
        <v>68.849999999999994</v>
      </c>
      <c r="DI7" s="39">
        <v>70.16</v>
      </c>
      <c r="DJ7" s="39">
        <v>70.88</v>
      </c>
      <c r="DK7" s="39">
        <v>72.180000000000007</v>
      </c>
      <c r="DL7" s="39">
        <v>72.89</v>
      </c>
      <c r="DM7" s="39">
        <v>47.44</v>
      </c>
      <c r="DN7" s="39">
        <v>48.3</v>
      </c>
      <c r="DO7" s="39">
        <v>45.14</v>
      </c>
      <c r="DP7" s="39">
        <v>45.85</v>
      </c>
      <c r="DQ7" s="39">
        <v>47.31</v>
      </c>
      <c r="DR7" s="39">
        <v>49.59</v>
      </c>
      <c r="DS7" s="39">
        <v>53.42</v>
      </c>
      <c r="DT7" s="39">
        <v>55.5</v>
      </c>
      <c r="DU7" s="39">
        <v>55.5</v>
      </c>
      <c r="DV7" s="39">
        <v>58.05</v>
      </c>
      <c r="DW7" s="39">
        <v>57.79</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2020-12-04T02:17:28Z</dcterms:created>
  <dcterms:modified xsi:type="dcterms:W3CDTF">2021-02-26T01:51:03Z</dcterms:modified>
  <cp:category/>
</cp:coreProperties>
</file>