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E:\①土木建設課【 Ｈ25～ 】\【令和元年度電子調査システム】\経営比較分析表（令和元年度決算）の分析等について（依頼）\報告分\"/>
    </mc:Choice>
  </mc:AlternateContent>
  <xr:revisionPtr revIDLastSave="0" documentId="13_ncr:1_{E743EC58-FB37-4A74-A012-43B9B2EA1768}" xr6:coauthVersionLast="36" xr6:coauthVersionMax="36" xr10:uidLastSave="{00000000-0000-0000-0000-000000000000}"/>
  <workbookProtection workbookAlgorithmName="SHA-512" workbookHashValue="j/iTfAIIf2wYrpHFrIczFXPB+bjedytmIIdyhFDVZpoItzwx5ndIWLSleqAMKP0351BWaQxsqBZZp6zcU3PglA==" workbookSaltValue="gBrL8B+S4soXspzBj+0Wo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<sst xmlns="http://schemas.openxmlformats.org/spreadsheetml/2006/main" count="236" uniqueCount="121">
  <si>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</si>
  <si>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</si>
  <si>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</si>
  <si>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</si>
  <si>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</si>
  <si>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</si>
  <si>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</si>
  <si>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</si>
  <si>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</si>
  <si>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</si>
  <si>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</si>
  <si>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</si>
  <si>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</si>
  <si>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</si>
  <si>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</si>
  <si>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</si>
  <si>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</si>
  <si>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</si>
  <si>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</si>
  <si>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</si>
  <si>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</si>
  <si>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</si>
  <si>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</si>
  <si>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</si>
  <si>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</si>
  <si>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</si>
  <si>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</si>
  <si>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</si>
  <si>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</si>
  <si>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</si>
  <si>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</si>
  <si>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</si>
  <si>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</si>
  <si>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</si>
  <si>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</si>
  <si>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</si>
  <si>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</si>
  <si>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</si>
  <si>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</si>
  <si>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</si>
  <si>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</si>
  <si>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</si>
  <si>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</si>
  <si>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</si>
  <si>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</si>
  <si>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</si>
  <si>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</si>
  <si>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</si>
  <si>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</si>
  <si>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</si>
  <si>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</si>
  <si>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</si>
  <si>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</si>
  <si>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</si>
  <si>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</si>
  <si>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</si>
  <si>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</si>
  <si>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</si>
  <si>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</si>
  <si>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</si>
  <si>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</si>
  <si>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</si>
  <si>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</si>
  <si>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</si>
  <si>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</si>
  <si>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</si>
  <si>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</si>
  <si>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</si>
  <si>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</si>
  <si>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</si>
  <si>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</si>
  <si>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</si>
  <si>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</si>
  <si>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</si>
  <si>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</si>
  <si>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</si>
  <si>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</si>
  <si>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</si>
  <si>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</si>
  <si>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</si>
  <si>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</si>
  <si>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</si>
  <si>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</si>
  <si>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</si>
  <si>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</si>
  <si>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</si>
  <si>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</si>
  <si>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</si>
  <si>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</si>
  <si>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</si>
  <si>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</si>
  <si>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</si>
  <si>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</si>
  <si>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</si>
  <si>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</si>
  <si>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</si>
  <si>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</si>
  <si>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</si>
  <si>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</si>
  <si>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</si>
  <si>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</si>
  <si>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</si>
  <si>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</si>
  <si>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</si>
  <si>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</si>
  <si>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</si>
  <si>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</si>
  <si>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</si>
  <si>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</si>
  <si>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</si>
  <si>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</si>
  <si>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</si>
  <si>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</si>
  <si>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</si>
  <si>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</si>
  <si>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</si>
  <si>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</si>
  <si>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</si>
  <si>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①「収益的収支比率」：77.28％と依然として赤字経営の状態となっている為、使用料収入の増や、維持管理費の縮減への取組が必要である。
④「企業債残高対事業規模比率」：当該年度は全国平均や類似団体と比較し、高い数値となっている為、使用料金の適正化を検討する必要がある。
⑤「経費回収率」：全国平均値並みではあるが、依然として50％台と低い数値となっており、繰入金に頼っている状態である為、使用料収入の増加に取組む必要がある。
⑥「汚水処理原価」：類似団体と比較し低い数値となっている為、この数値を継続し、更なる処理費の縮減に努める。
⑦「施設利用率」：施設利用率が30％台と全国平均や類似団体を大きく下回っている為、水洗化の普及促進への取組みによる有収水量の増加に努める。
⑧「水洗化率」：前年度と比較しても若干の増加に留まっており、全国平均及び類似団体と比較しても低い数値となっている為、当該数値の向上を図る為の水洗化の普及促進に努める。</t>
    <rPh sb="2" eb="5">
      <t>シュウエキテキ</t>
    </rPh>
    <rPh sb="5" eb="7">
      <t>シュウシ</t>
    </rPh>
    <rPh sb="7" eb="9">
      <t>ヒリツ</t>
    </rPh>
    <rPh sb="18" eb="20">
      <t>イゼン</t>
    </rPh>
    <rPh sb="23" eb="25">
      <t>アカジ</t>
    </rPh>
    <rPh sb="25" eb="27">
      <t>ケイエイ</t>
    </rPh>
    <rPh sb="28" eb="30">
      <t>ジョウタイ</t>
    </rPh>
    <rPh sb="36" eb="37">
      <t>タメ</t>
    </rPh>
    <rPh sb="38" eb="41">
      <t>シヨウリョウ</t>
    </rPh>
    <rPh sb="41" eb="43">
      <t>シュウニュウ</t>
    </rPh>
    <rPh sb="44" eb="45">
      <t>ゾウ</t>
    </rPh>
    <rPh sb="47" eb="49">
      <t>イジ</t>
    </rPh>
    <rPh sb="49" eb="52">
      <t>カンリヒ</t>
    </rPh>
    <rPh sb="53" eb="55">
      <t>シュクゲン</t>
    </rPh>
    <rPh sb="57" eb="59">
      <t>トリクミ</t>
    </rPh>
    <rPh sb="60" eb="62">
      <t>ヒツヨウ</t>
    </rPh>
    <rPh sb="70" eb="72">
      <t>キギョウ</t>
    </rPh>
    <rPh sb="72" eb="73">
      <t>サイ</t>
    </rPh>
    <rPh sb="73" eb="75">
      <t>ザンダカ</t>
    </rPh>
    <rPh sb="75" eb="76">
      <t>タイ</t>
    </rPh>
    <rPh sb="76" eb="78">
      <t>ジギョウ</t>
    </rPh>
    <rPh sb="78" eb="80">
      <t>キボ</t>
    </rPh>
    <rPh sb="80" eb="82">
      <t>ヒリツ</t>
    </rPh>
    <rPh sb="84" eb="86">
      <t>トウガイ</t>
    </rPh>
    <rPh sb="86" eb="88">
      <t>ネンド</t>
    </rPh>
    <rPh sb="89" eb="91">
      <t>ゼンコク</t>
    </rPh>
    <rPh sb="91" eb="93">
      <t>ヘイキン</t>
    </rPh>
    <rPh sb="94" eb="96">
      <t>ルイジ</t>
    </rPh>
    <rPh sb="96" eb="98">
      <t>ダンタイ</t>
    </rPh>
    <rPh sb="99" eb="101">
      <t>ヒカク</t>
    </rPh>
    <rPh sb="103" eb="104">
      <t>タカ</t>
    </rPh>
    <rPh sb="105" eb="107">
      <t>スウチ</t>
    </rPh>
    <rPh sb="113" eb="114">
      <t>タメ</t>
    </rPh>
    <rPh sb="115" eb="117">
      <t>シヨウ</t>
    </rPh>
    <rPh sb="117" eb="119">
      <t>リョウキン</t>
    </rPh>
    <rPh sb="120" eb="123">
      <t>テキセイカ</t>
    </rPh>
    <rPh sb="124" eb="126">
      <t>ケントウ</t>
    </rPh>
    <rPh sb="128" eb="130">
      <t>ヒツヨウ</t>
    </rPh>
    <rPh sb="138" eb="140">
      <t>ケイヒ</t>
    </rPh>
    <rPh sb="140" eb="142">
      <t>カイシュウ</t>
    </rPh>
    <rPh sb="142" eb="143">
      <t>リツ</t>
    </rPh>
    <rPh sb="145" eb="147">
      <t>ゼンコク</t>
    </rPh>
    <rPh sb="147" eb="150">
      <t>ヘイキンチ</t>
    </rPh>
    <rPh sb="150" eb="151">
      <t>ナ</t>
    </rPh>
    <rPh sb="158" eb="160">
      <t>イゼン</t>
    </rPh>
    <rPh sb="166" eb="167">
      <t>ダイ</t>
    </rPh>
    <rPh sb="168" eb="169">
      <t>ヒク</t>
    </rPh>
    <rPh sb="170" eb="172">
      <t>スウチ</t>
    </rPh>
    <rPh sb="179" eb="181">
      <t>クリイレ</t>
    </rPh>
    <rPh sb="181" eb="182">
      <t>キン</t>
    </rPh>
    <rPh sb="183" eb="184">
      <t>タヨ</t>
    </rPh>
    <rPh sb="188" eb="190">
      <t>ジョウタイ</t>
    </rPh>
    <rPh sb="193" eb="194">
      <t>タメ</t>
    </rPh>
    <rPh sb="195" eb="198">
      <t>シヨウリョウ</t>
    </rPh>
    <rPh sb="198" eb="200">
      <t>シュウニュウ</t>
    </rPh>
    <rPh sb="201" eb="203">
      <t>ゾウカ</t>
    </rPh>
    <rPh sb="204" eb="206">
      <t>トリク</t>
    </rPh>
    <rPh sb="207" eb="209">
      <t>ヒツヨウ</t>
    </rPh>
    <rPh sb="217" eb="219">
      <t>オスイ</t>
    </rPh>
    <rPh sb="219" eb="221">
      <t>ショリ</t>
    </rPh>
    <rPh sb="221" eb="223">
      <t>ゲンカ</t>
    </rPh>
    <rPh sb="225" eb="227">
      <t>ルイジ</t>
    </rPh>
    <rPh sb="227" eb="229">
      <t>ダンタイ</t>
    </rPh>
    <rPh sb="230" eb="232">
      <t>ヒカク</t>
    </rPh>
    <rPh sb="233" eb="234">
      <t>ヒク</t>
    </rPh>
    <rPh sb="235" eb="237">
      <t>スウチ</t>
    </rPh>
    <rPh sb="243" eb="244">
      <t>タメ</t>
    </rPh>
    <rPh sb="247" eb="249">
      <t>スウチ</t>
    </rPh>
    <rPh sb="250" eb="252">
      <t>ケイゾク</t>
    </rPh>
    <rPh sb="254" eb="255">
      <t>サラ</t>
    </rPh>
    <rPh sb="257" eb="259">
      <t>ショリ</t>
    </rPh>
    <rPh sb="259" eb="260">
      <t>ヒ</t>
    </rPh>
    <rPh sb="261" eb="263">
      <t>シュクゲン</t>
    </rPh>
    <rPh sb="264" eb="265">
      <t>ツト</t>
    </rPh>
    <rPh sb="272" eb="274">
      <t>シセツ</t>
    </rPh>
    <rPh sb="274" eb="276">
      <t>リヨウ</t>
    </rPh>
    <rPh sb="276" eb="277">
      <t>リツ</t>
    </rPh>
    <rPh sb="279" eb="281">
      <t>シセツ</t>
    </rPh>
    <rPh sb="281" eb="283">
      <t>リヨウ</t>
    </rPh>
    <rPh sb="283" eb="284">
      <t>リツ</t>
    </rPh>
    <rPh sb="288" eb="289">
      <t>ダイ</t>
    </rPh>
    <rPh sb="290" eb="292">
      <t>ゼンコク</t>
    </rPh>
    <rPh sb="292" eb="294">
      <t>ヘイキン</t>
    </rPh>
    <rPh sb="295" eb="297">
      <t>ルイジ</t>
    </rPh>
    <rPh sb="297" eb="299">
      <t>ダンタイ</t>
    </rPh>
    <rPh sb="300" eb="301">
      <t>オオ</t>
    </rPh>
    <rPh sb="303" eb="305">
      <t>シタマワ</t>
    </rPh>
    <rPh sb="309" eb="310">
      <t>タメ</t>
    </rPh>
    <rPh sb="311" eb="314">
      <t>スイセンカ</t>
    </rPh>
    <rPh sb="315" eb="317">
      <t>フキュウ</t>
    </rPh>
    <rPh sb="317" eb="319">
      <t>ソクシン</t>
    </rPh>
    <rPh sb="321" eb="323">
      <t>トリクミ</t>
    </rPh>
    <rPh sb="327" eb="328">
      <t>ア</t>
    </rPh>
    <phoneticPr fontId="4"/>
  </si>
  <si>
    <t>施設の供用開始から10年が経過したが、処理場や管渠等の大規模な老朽化は見受けられないが、中継ポンプなどの機器の修繕が生じてきている為、計画的な更新や長寿命化を見据えた予防保全等の検討が必要である。</t>
    <rPh sb="0" eb="2">
      <t>シセツ</t>
    </rPh>
    <rPh sb="3" eb="5">
      <t>キョウヨウ</t>
    </rPh>
    <rPh sb="5" eb="7">
      <t>カイシ</t>
    </rPh>
    <rPh sb="11" eb="12">
      <t>ネン</t>
    </rPh>
    <rPh sb="13" eb="15">
      <t>ケイカ</t>
    </rPh>
    <rPh sb="19" eb="22">
      <t>ショリジョウ</t>
    </rPh>
    <rPh sb="23" eb="25">
      <t>カンキョ</t>
    </rPh>
    <rPh sb="25" eb="26">
      <t>ナド</t>
    </rPh>
    <rPh sb="27" eb="30">
      <t>ダイキボ</t>
    </rPh>
    <rPh sb="31" eb="34">
      <t>ロウキュウカ</t>
    </rPh>
    <rPh sb="35" eb="37">
      <t>ミウ</t>
    </rPh>
    <rPh sb="44" eb="46">
      <t>チュウケイ</t>
    </rPh>
    <rPh sb="52" eb="54">
      <t>キキ</t>
    </rPh>
    <rPh sb="55" eb="57">
      <t>シュウゼン</t>
    </rPh>
    <rPh sb="58" eb="59">
      <t>ショウ</t>
    </rPh>
    <rPh sb="65" eb="66">
      <t>タメ</t>
    </rPh>
    <rPh sb="67" eb="70">
      <t>ケイカクテキ</t>
    </rPh>
    <rPh sb="71" eb="73">
      <t>コウシン</t>
    </rPh>
    <rPh sb="74" eb="78">
      <t>チョウジュミョウカ</t>
    </rPh>
    <rPh sb="79" eb="81">
      <t>ミス</t>
    </rPh>
    <rPh sb="83" eb="85">
      <t>ヨボウ</t>
    </rPh>
    <rPh sb="85" eb="87">
      <t>ホゼン</t>
    </rPh>
    <rPh sb="87" eb="88">
      <t>ナド</t>
    </rPh>
    <rPh sb="89" eb="91">
      <t>ケントウ</t>
    </rPh>
    <rPh sb="92" eb="94">
      <t>ヒツヨウ</t>
    </rPh>
    <phoneticPr fontId="4"/>
  </si>
  <si>
    <t>収益的収支比率が70％台と低い数値となっていることなどから、使用料金の改定や水洗化の普及促進活動による収入の増加に向けた取組を実施し、また、汚水処理原価の更なる縮減に努め、将来的な施設の更新費の捻出を見据えた経営の適正化を図る必要がある。</t>
    <rPh sb="0" eb="3">
      <t>シュウエキテキ</t>
    </rPh>
    <rPh sb="3" eb="5">
      <t>シュウシ</t>
    </rPh>
    <rPh sb="5" eb="7">
      <t>ヒリツ</t>
    </rPh>
    <rPh sb="11" eb="12">
      <t>ダイ</t>
    </rPh>
    <rPh sb="13" eb="14">
      <t>ヒク</t>
    </rPh>
    <rPh sb="15" eb="17">
      <t>スウチ</t>
    </rPh>
    <rPh sb="30" eb="32">
      <t>シヨウ</t>
    </rPh>
    <rPh sb="32" eb="34">
      <t>リョウキン</t>
    </rPh>
    <rPh sb="35" eb="37">
      <t>カイテイ</t>
    </rPh>
    <rPh sb="38" eb="41">
      <t>スイセンカ</t>
    </rPh>
    <rPh sb="42" eb="44">
      <t>フキュウ</t>
    </rPh>
    <rPh sb="44" eb="46">
      <t>ソクシン</t>
    </rPh>
    <rPh sb="46" eb="48">
      <t>カツドウ</t>
    </rPh>
    <rPh sb="51" eb="53">
      <t>シュウニュウ</t>
    </rPh>
    <rPh sb="54" eb="56">
      <t>ゾウカ</t>
    </rPh>
    <rPh sb="57" eb="58">
      <t>ム</t>
    </rPh>
    <rPh sb="60" eb="62">
      <t>トリクミ</t>
    </rPh>
    <rPh sb="63" eb="65">
      <t>ジッシ</t>
    </rPh>
    <rPh sb="70" eb="72">
      <t>オスイ</t>
    </rPh>
    <rPh sb="72" eb="74">
      <t>ショリ</t>
    </rPh>
    <rPh sb="74" eb="76">
      <t>ゲンカ</t>
    </rPh>
    <rPh sb="77" eb="78">
      <t>サラ</t>
    </rPh>
    <rPh sb="80" eb="82">
      <t>シュクゲン</t>
    </rPh>
    <rPh sb="83" eb="84">
      <t>ツト</t>
    </rPh>
    <rPh sb="86" eb="89">
      <t>ショウライテキ</t>
    </rPh>
    <rPh sb="90" eb="92">
      <t>シセツ</t>
    </rPh>
    <rPh sb="93" eb="96">
      <t>コウシンヒ</t>
    </rPh>
    <rPh sb="97" eb="99">
      <t>ネンシュツ</t>
    </rPh>
    <rPh sb="100" eb="102">
      <t>ミス</t>
    </rPh>
    <rPh sb="104" eb="106">
      <t>ケイエイ</t>
    </rPh>
    <rPh sb="107" eb="110">
      <t>テキセイカ</t>
    </rPh>
    <rPh sb="111" eb="112">
      <t>ハカ</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</si>
</sst>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0D-4D48-A722-C56F9B7A46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A30D-4D48-A722-C56F9B7A46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25.35</c:v>
                </c:pt>
                <c:pt idx="1">
                  <c:v>28.39</c:v>
                </c:pt>
                <c:pt idx="2">
                  <c:v>30.14</c:v>
                </c:pt>
                <c:pt idx="3">
                  <c:v>32.24</c:v>
                </c:pt>
                <c:pt idx="4">
                  <c:v>35.28</c:v>
                </c:pt>
              </c:numCache>
            </c:numRef>
          </c:val>
          <c:extLst>
            <c:ext xmlns:c16="http://schemas.microsoft.com/office/drawing/2014/chart" uri="{C3380CC4-5D6E-409C-BE32-E72D297353CC}">
              <c16:uniqueId val="{00000000-E9C3-4D27-B32B-77C5EAD1A9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E9C3-4D27-B32B-77C5EAD1A9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49.83</c:v>
                </c:pt>
                <c:pt idx="1">
                  <c:v>53.06</c:v>
                </c:pt>
                <c:pt idx="2">
                  <c:v>57.18</c:v>
                </c:pt>
                <c:pt idx="3">
                  <c:v>58.42</c:v>
                </c:pt>
                <c:pt idx="4">
                  <c:v>60.94</c:v>
                </c:pt>
              </c:numCache>
            </c:numRef>
          </c:val>
          <c:extLst>
            <c:ext xmlns:c16="http://schemas.microsoft.com/office/drawing/2014/chart" uri="{C3380CC4-5D6E-409C-BE32-E72D297353CC}">
              <c16:uniqueId val="{00000000-6D31-43ED-80A9-93756346FE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6D31-43ED-80A9-93756346FE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73.55</c:v>
                </c:pt>
                <c:pt idx="1">
                  <c:v>75.540000000000006</c:v>
                </c:pt>
                <c:pt idx="2">
                  <c:v>79.209999999999994</c:v>
                </c:pt>
                <c:pt idx="3">
                  <c:v>76.55</c:v>
                </c:pt>
                <c:pt idx="4">
                  <c:v>77.28</c:v>
                </c:pt>
              </c:numCache>
            </c:numRef>
          </c:val>
          <c:extLst>
            <c:ext xmlns:c16="http://schemas.microsoft.com/office/drawing/2014/chart" uri="{C3380CC4-5D6E-409C-BE32-E72D297353CC}">
              <c16:uniqueId val="{00000000-833E-49B7-AF5B-F5B78CF035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E-49B7-AF5B-F5B78CF035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D-446C-AD46-76DF077675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D-446C-AD46-76DF077675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4A-4A0F-8A01-D81728D711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4A-4A0F-8A01-D81728D711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4-434E-A663-F50BE35397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4-434E-A663-F50BE35397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4-4A63-8BA4-9C38323545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4-4A63-8BA4-9C38323545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2239.6999999999998</c:v>
                </c:pt>
                <c:pt idx="1">
                  <c:v>1869.73</c:v>
                </c:pt>
                <c:pt idx="2">
                  <c:v>1532.22</c:v>
                </c:pt>
                <c:pt idx="3">
                  <c:v>3660.03</c:v>
                </c:pt>
                <c:pt idx="4">
                  <c:v>3211.03</c:v>
                </c:pt>
              </c:numCache>
            </c:numRef>
          </c:val>
          <c:extLst>
            <c:ext xmlns:c16="http://schemas.microsoft.com/office/drawing/2014/chart" uri="{C3380CC4-5D6E-409C-BE32-E72D297353CC}">
              <c16:uniqueId val="{00000000-646E-4560-AEFC-E613BE982E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646E-4560-AEFC-E613BE982E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30.57</c:v>
                </c:pt>
                <c:pt idx="1">
                  <c:v>31.67</c:v>
                </c:pt>
                <c:pt idx="2">
                  <c:v>45.16</c:v>
                </c:pt>
                <c:pt idx="3">
                  <c:v>52.55</c:v>
                </c:pt>
                <c:pt idx="4">
                  <c:v>50.67</c:v>
                </c:pt>
              </c:numCache>
            </c:numRef>
          </c:val>
          <c:extLst>
            <c:ext xmlns:c16="http://schemas.microsoft.com/office/drawing/2014/chart" uri="{C3380CC4-5D6E-409C-BE32-E72D297353CC}">
              <c16:uniqueId val="{00000000-0DBD-4AA5-8043-98858357CB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0DBD-4AA5-8043-98858357CB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235.23</c:v>
                </c:pt>
                <c:pt idx="1">
                  <c:v>227.59</c:v>
                </c:pt>
                <c:pt idx="2">
                  <c:v>171.59</c:v>
                </c:pt>
                <c:pt idx="3">
                  <c:v>138.18</c:v>
                </c:pt>
                <c:pt idx="4">
                  <c:v>146.85</c:v>
                </c:pt>
              </c:numCache>
            </c:numRef>
          </c:val>
          <c:extLst>
            <c:ext xmlns:c16="http://schemas.microsoft.com/office/drawing/2014/chart" uri="{C3380CC4-5D6E-409C-BE32-E72D297353CC}">
              <c16:uniqueId val="{00000000-FEFC-4835-8219-42F6AE42BD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FEFC-4835-8219-42F6AE42BD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 zoomScaleNormal="100" workbookViewId="0">
      <selection activeCell="AQ6" sqref="AQ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八重瀬町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31537</v>
      </c>
      <c r="AM8" s="51"/>
      <c r="AN8" s="51"/>
      <c r="AO8" s="51"/>
      <c r="AP8" s="51"/>
      <c r="AQ8" s="51"/>
      <c r="AR8" s="51"/>
      <c r="AS8" s="51"/>
      <c r="AT8" s="46">
        <f>データ!T6</f>
        <v>26.96</v>
      </c>
      <c r="AU8" s="46"/>
      <c r="AV8" s="46"/>
      <c r="AW8" s="46"/>
      <c r="AX8" s="46"/>
      <c r="AY8" s="46"/>
      <c r="AZ8" s="46"/>
      <c r="BA8" s="46"/>
      <c r="BB8" s="46">
        <f>データ!U6</f>
        <v>1169.77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8.56</v>
      </c>
      <c r="Q10" s="46"/>
      <c r="R10" s="46"/>
      <c r="S10" s="46"/>
      <c r="T10" s="46"/>
      <c r="U10" s="46"/>
      <c r="V10" s="46"/>
      <c r="W10" s="46">
        <f>データ!Q6</f>
        <v>94.03</v>
      </c>
      <c r="X10" s="46"/>
      <c r="Y10" s="46"/>
      <c r="Z10" s="46"/>
      <c r="AA10" s="46"/>
      <c r="AB10" s="46"/>
      <c r="AC10" s="46"/>
      <c r="AD10" s="51">
        <f>データ!R6</f>
        <v>1385</v>
      </c>
      <c r="AE10" s="51"/>
      <c r="AF10" s="51"/>
      <c r="AG10" s="51"/>
      <c r="AH10" s="51"/>
      <c r="AI10" s="51"/>
      <c r="AJ10" s="51"/>
      <c r="AK10" s="2"/>
      <c r="AL10" s="51">
        <f>データ!V6</f>
        <v>2693</v>
      </c>
      <c r="AM10" s="51"/>
      <c r="AN10" s="51"/>
      <c r="AO10" s="51"/>
      <c r="AP10" s="51"/>
      <c r="AQ10" s="51"/>
      <c r="AR10" s="51"/>
      <c r="AS10" s="51"/>
      <c r="AT10" s="46">
        <f>データ!W6</f>
        <v>1.47</v>
      </c>
      <c r="AU10" s="46"/>
      <c r="AV10" s="46"/>
      <c r="AW10" s="46"/>
      <c r="AX10" s="46"/>
      <c r="AY10" s="46"/>
      <c r="AZ10" s="46"/>
      <c r="BA10" s="46"/>
      <c r="BB10" s="46">
        <f>データ!X6</f>
        <v>1831.97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TTI9FJUN7nC74QCcp59w83wlwt2EEnV8ntpuBavnYadzA8E4332YwB5gfSI/lezADo94VNjFBdhTNAnu4KGk7g==" saltValue="DidKsETGSNBBAUoaD+Yo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473626</v>
      </c>
      <c r="D6" s="33">
        <f t="shared" si="3"/>
        <v>47</v>
      </c>
      <c r="E6" s="33">
        <f t="shared" si="3"/>
        <v>17</v>
      </c>
      <c r="F6" s="33">
        <f t="shared" si="3"/>
        <v>5</v>
      </c>
      <c r="G6" s="33">
        <f t="shared" si="3"/>
        <v>0</v>
      </c>
      <c r="H6" s="33" t="str">
        <f t="shared" si="3"/>
        <v>沖縄県　八重瀬町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8.56</v>
      </c>
      <c r="Q6" s="34">
        <f t="shared" si="3"/>
        <v>94.03</v>
      </c>
      <c r="R6" s="34">
        <f t="shared" si="3"/>
        <v>1385</v>
      </c>
      <c r="S6" s="34">
        <f t="shared" si="3"/>
        <v>31537</v>
      </c>
      <c r="T6" s="34">
        <f t="shared" si="3"/>
        <v>26.96</v>
      </c>
      <c r="U6" s="34">
        <f t="shared" si="3"/>
        <v>1169.77</v>
      </c>
      <c r="V6" s="34">
        <f t="shared" si="3"/>
        <v>2693</v>
      </c>
      <c r="W6" s="34">
        <f t="shared" si="3"/>
        <v>1.47</v>
      </c>
      <c r="X6" s="34">
        <f t="shared" si="3"/>
        <v>1831.97</v>
      </c>
      <c r="Y6" s="35">
        <f>IF(Y7="",NA(),Y7)</f>
        <v>73.55</v>
      </c>
      <c r="Z6" s="35">
        <f t="shared" ref="Z6:AH6" si="4">IF(Z7="",NA(),Z7)</f>
        <v>75.540000000000006</v>
      </c>
      <c r="AA6" s="35">
        <f t="shared" si="4"/>
        <v>79.209999999999994</v>
      </c>
      <c r="AB6" s="35">
        <f t="shared" si="4"/>
        <v>76.55</v>
      </c>
      <c r="AC6" s="35">
        <f t="shared" si="4"/>
        <v>77.28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2239.6999999999998</v>
      </c>
      <c r="BG6" s="35">
        <f t="shared" ref="BG6:BO6" si="7">IF(BG7="",NA(),BG7)</f>
        <v>1869.73</v>
      </c>
      <c r="BH6" s="35">
        <f t="shared" si="7"/>
        <v>1532.22</v>
      </c>
      <c r="BI6" s="35">
        <f t="shared" si="7"/>
        <v>3660.03</v>
      </c>
      <c r="BJ6" s="35">
        <f t="shared" si="7"/>
        <v>3211.03</v>
      </c>
      <c r="BK6" s="35">
        <f t="shared" si="7"/>
        <v>979.89</v>
      </c>
      <c r="BL6" s="35">
        <f t="shared" si="7"/>
        <v>1051.43</v>
      </c>
      <c r="BM6" s="35">
        <f t="shared" si="7"/>
        <v>982.29</v>
      </c>
      <c r="BN6" s="35">
        <f t="shared" si="7"/>
        <v>713.28</v>
      </c>
      <c r="BO6" s="35">
        <f t="shared" si="7"/>
        <v>673.08</v>
      </c>
      <c r="BP6" s="34" t="str">
        <f>IF(BP7="","",IF(BP7="-","【-】","【"&amp;SUBSTITUTE(TEXT(BP7,"#,##0.00"),"-","△")&amp;"】"))</f>
        <v>【765.47】</v>
      </c>
      <c r="BQ6" s="35">
        <f>IF(BQ7="",NA(),BQ7)</f>
        <v>30.57</v>
      </c>
      <c r="BR6" s="35">
        <f t="shared" ref="BR6:BZ6" si="8">IF(BR7="",NA(),BR7)</f>
        <v>31.67</v>
      </c>
      <c r="BS6" s="35">
        <f t="shared" si="8"/>
        <v>45.16</v>
      </c>
      <c r="BT6" s="35">
        <f t="shared" si="8"/>
        <v>52.55</v>
      </c>
      <c r="BU6" s="35">
        <f t="shared" si="8"/>
        <v>50.67</v>
      </c>
      <c r="BV6" s="35">
        <f t="shared" si="8"/>
        <v>41.34</v>
      </c>
      <c r="BW6" s="35">
        <f t="shared" si="8"/>
        <v>40.06</v>
      </c>
      <c r="BX6" s="35">
        <f t="shared" si="8"/>
        <v>41.25</v>
      </c>
      <c r="BY6" s="35">
        <f t="shared" si="8"/>
        <v>40.75</v>
      </c>
      <c r="BZ6" s="35">
        <f t="shared" si="8"/>
        <v>42.44</v>
      </c>
      <c r="CA6" s="34" t="str">
        <f>IF(CA7="","",IF(CA7="-","【-】","【"&amp;SUBSTITUTE(TEXT(CA7,"#,##0.00"),"-","△")&amp;"】"))</f>
        <v>【59.59】</v>
      </c>
      <c r="CB6" s="35">
        <f>IF(CB7="",NA(),CB7)</f>
        <v>235.23</v>
      </c>
      <c r="CC6" s="35">
        <f t="shared" ref="CC6:CK6" si="9">IF(CC7="",NA(),CC7)</f>
        <v>227.59</v>
      </c>
      <c r="CD6" s="35">
        <f t="shared" si="9"/>
        <v>171.59</v>
      </c>
      <c r="CE6" s="35">
        <f t="shared" si="9"/>
        <v>138.18</v>
      </c>
      <c r="CF6" s="35">
        <f t="shared" si="9"/>
        <v>146.85</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25.35</v>
      </c>
      <c r="CN6" s="35">
        <f t="shared" ref="CN6:CV6" si="10">IF(CN7="",NA(),CN7)</f>
        <v>28.39</v>
      </c>
      <c r="CO6" s="35">
        <f t="shared" si="10"/>
        <v>30.14</v>
      </c>
      <c r="CP6" s="35">
        <f t="shared" si="10"/>
        <v>32.24</v>
      </c>
      <c r="CQ6" s="35">
        <f t="shared" si="10"/>
        <v>35.28</v>
      </c>
      <c r="CR6" s="35">
        <f t="shared" si="10"/>
        <v>44.69</v>
      </c>
      <c r="CS6" s="35">
        <f t="shared" si="10"/>
        <v>42.84</v>
      </c>
      <c r="CT6" s="35">
        <f t="shared" si="10"/>
        <v>40.93</v>
      </c>
      <c r="CU6" s="35">
        <f t="shared" si="10"/>
        <v>43.38</v>
      </c>
      <c r="CV6" s="35">
        <f t="shared" si="10"/>
        <v>42.33</v>
      </c>
      <c r="CW6" s="34" t="str">
        <f>IF(CW7="","",IF(CW7="-","【-】","【"&amp;SUBSTITUTE(TEXT(CW7,"#,##0.00"),"-","△")&amp;"】"))</f>
        <v>【51.30】</v>
      </c>
      <c r="CX6" s="35">
        <f>IF(CX7="",NA(),CX7)</f>
        <v>49.83</v>
      </c>
      <c r="CY6" s="35">
        <f t="shared" ref="CY6:DG6" si="11">IF(CY7="",NA(),CY7)</f>
        <v>53.06</v>
      </c>
      <c r="CZ6" s="35">
        <f t="shared" si="11"/>
        <v>57.18</v>
      </c>
      <c r="DA6" s="35">
        <f t="shared" si="11"/>
        <v>58.42</v>
      </c>
      <c r="DB6" s="35">
        <f t="shared" si="11"/>
        <v>60.94</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473626</v>
      </c>
      <c r="D7" s="37">
        <v>47</v>
      </c>
      <c r="E7" s="37">
        <v>17</v>
      </c>
      <c r="F7" s="37">
        <v>5</v>
      </c>
      <c r="G7" s="37">
        <v>0</v>
      </c>
      <c r="H7" s="37" t="s">
        <v>99</v>
      </c>
      <c r="I7" s="37" t="s">
        <v>100</v>
      </c>
      <c r="J7" s="37" t="s">
        <v>101</v>
      </c>
      <c r="K7" s="37" t="s">
        <v>102</v>
      </c>
      <c r="L7" s="37" t="s">
        <v>103</v>
      </c>
      <c r="M7" s="37" t="s">
        <v>104</v>
      </c>
      <c r="N7" s="38" t="s">
        <v>105</v>
      </c>
      <c r="O7" s="38" t="s">
        <v>106</v>
      </c>
      <c r="P7" s="38">
        <v>8.56</v>
      </c>
      <c r="Q7" s="38">
        <v>94.03</v>
      </c>
      <c r="R7" s="38">
        <v>1385</v>
      </c>
      <c r="S7" s="38">
        <v>31537</v>
      </c>
      <c r="T7" s="38">
        <v>26.96</v>
      </c>
      <c r="U7" s="38">
        <v>1169.77</v>
      </c>
      <c r="V7" s="38">
        <v>2693</v>
      </c>
      <c r="W7" s="38">
        <v>1.47</v>
      </c>
      <c r="X7" s="38">
        <v>1831.97</v>
      </c>
      <c r="Y7" s="38">
        <v>73.55</v>
      </c>
      <c r="Z7" s="38">
        <v>75.540000000000006</v>
      </c>
      <c r="AA7" s="38">
        <v>79.209999999999994</v>
      </c>
      <c r="AB7" s="38">
        <v>76.55</v>
      </c>
      <c r="AC7" s="38">
        <v>77.28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2239.6999999999998</v>
      </c>
      <c r="BG7" s="38">
        <v>1869.73</v>
      </c>
      <c r="BH7" s="38">
        <v>1532.22</v>
      </c>
      <c r="BI7" s="38">
        <v>3660.03</v>
      </c>
      <c r="BJ7" s="38">
        <v>3211.03</v>
      </c>
      <c r="BK7" s="38">
        <v>979.89</v>
      </c>
      <c r="BL7" s="38">
        <v>1051.43</v>
      </c>
      <c r="BM7" s="38">
        <v>982.29</v>
      </c>
      <c r="BN7" s="38">
        <v>713.28</v>
      </c>
      <c r="BO7" s="38">
        <v>673.08</v>
      </c>
      <c r="BP7" s="38">
        <v>765.47</v>
      </c>
      <c r="BQ7" s="38">
        <v>30.57</v>
      </c>
      <c r="BR7" s="38">
        <v>31.67</v>
      </c>
      <c r="BS7" s="38">
        <v>45.16</v>
      </c>
      <c r="BT7" s="38">
        <v>52.55</v>
      </c>
      <c r="BU7" s="38">
        <v>50.67</v>
      </c>
      <c r="BV7" s="38">
        <v>41.34</v>
      </c>
      <c r="BW7" s="38">
        <v>40.06</v>
      </c>
      <c r="BX7" s="38">
        <v>41.25</v>
      </c>
      <c r="BY7" s="38">
        <v>40.75</v>
      </c>
      <c r="BZ7" s="38">
        <v>42.44</v>
      </c>
      <c r="CA7" s="38">
        <v>59.59</v>
      </c>
      <c r="CB7" s="38">
        <v>235.23</v>
      </c>
      <c r="CC7" s="38">
        <v>227.59</v>
      </c>
      <c r="CD7" s="38">
        <v>171.59</v>
      </c>
      <c r="CE7" s="38">
        <v>138.18</v>
      </c>
      <c r="CF7" s="38">
        <v>146.85</v>
      </c>
      <c r="CG7" s="38">
        <v>357.49</v>
      </c>
      <c r="CH7" s="38">
        <v>355.22</v>
      </c>
      <c r="CI7" s="38">
        <v>334.48</v>
      </c>
      <c r="CJ7" s="38">
        <v>311.70999999999998</v>
      </c>
      <c r="CK7" s="38">
        <v>284.54000000000002</v>
      </c>
      <c r="CL7" s="38">
        <v>257.86</v>
      </c>
      <c r="CM7" s="38">
        <v>25.35</v>
      </c>
      <c r="CN7" s="38">
        <v>28.39</v>
      </c>
      <c r="CO7" s="38">
        <v>30.14</v>
      </c>
      <c r="CP7" s="38">
        <v>32.24</v>
      </c>
      <c r="CQ7" s="38">
        <v>35.28</v>
      </c>
      <c r="CR7" s="38">
        <v>44.69</v>
      </c>
      <c r="CS7" s="38">
        <v>42.84</v>
      </c>
      <c r="CT7" s="38">
        <v>40.93</v>
      </c>
      <c r="CU7" s="38">
        <v>43.38</v>
      </c>
      <c r="CV7" s="38">
        <v>42.33</v>
      </c>
      <c r="CW7" s="38">
        <v>51.3</v>
      </c>
      <c r="CX7" s="38">
        <v>49.83</v>
      </c>
      <c r="CY7" s="38">
        <v>53.06</v>
      </c>
      <c r="CZ7" s="38">
        <v>57.18</v>
      </c>
      <c r="DA7" s="38">
        <v>58.42</v>
      </c>
      <c r="DB7" s="38">
        <v>60.94</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2021-01-26T02:48:32Z</cp:lastPrinted>
  <dcterms:created xsi:type="dcterms:W3CDTF">2020-12-04T03:10:28Z</dcterms:created>
  <dcterms:modified xsi:type="dcterms:W3CDTF">2021-01-26T02:48:36Z</dcterms:modified>
  <cp:category/>
</cp:coreProperties>
</file>