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kunihiro\Desktop\公営企業に係わる経営比較分析表\"/>
    </mc:Choice>
  </mc:AlternateContent>
  <xr:revisionPtr revIDLastSave="0" documentId="13_ncr:1_{61294D92-5D5F-4405-A414-258809925FBC}" xr6:coauthVersionLast="36" xr6:coauthVersionMax="36" xr10:uidLastSave="{00000000-0000-0000-0000-000000000000}"/>
  <workbookProtection workbookAlgorithmName="SHA-512" workbookHashValue="RomKcYRf6wwnMCGh2TmPQHBF95klJbToXAfyW4WP4FtmzUj486NLAfc5jbXULGWCfnY2271bCgGDqIjl4qFQfQ==" workbookSaltValue="hbdpigAu0XUN9i1vINZqP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T10" i="4"/>
  <c r="AL10" i="4"/>
  <c r="P10"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<sst xmlns="http://schemas.openxmlformats.org/spreadsheetml/2006/main" count="236" uniqueCount="121">
  <si>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</si>
  <si>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</si>
  <si>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</si>
  <si>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</si>
  <si>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</si>
  <si>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</si>
  <si>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</si>
  <si>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</si>
  <si>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</si>
  <si>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</si>
  <si>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</si>
  <si>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</si>
  <si>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</si>
  <si>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</si>
  <si>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</si>
  <si>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</si>
  <si>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</si>
  <si>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</si>
  <si>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</si>
  <si>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</si>
  <si>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</si>
  <si>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</si>
  <si>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</si>
  <si>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</si>
  <si>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</si>
  <si>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</si>
  <si>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</si>
  <si>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</si>
  <si>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</si>
  <si>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</si>
  <si>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</si>
  <si>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</si>
  <si>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</si>
  <si>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</si>
  <si>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</si>
  <si>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</si>
  <si>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</si>
  <si>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</si>
  <si>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</si>
  <si>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</si>
  <si>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</si>
  <si>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</si>
  <si>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</si>
  <si>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</si>
  <si>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</si>
  <si>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</si>
  <si>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</si>
  <si>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</si>
  <si>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</si>
  <si>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</si>
  <si>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</si>
  <si>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</si>
  <si>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</si>
  <si>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</si>
  <si>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</si>
  <si>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</si>
  <si>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</si>
  <si>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</si>
  <si>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</si>
  <si>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</si>
  <si>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</si>
  <si>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</si>
  <si>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</si>
  <si>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</si>
  <si>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</si>
  <si>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</si>
  <si>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</si>
  <si>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</si>
  <si>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</si>
  <si>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</si>
  <si>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</si>
  <si>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</si>
  <si>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</si>
  <si>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</si>
  <si>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</si>
  <si>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</si>
  <si>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</si>
  <si>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</si>
  <si>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</si>
  <si>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</si>
  <si>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</si>
  <si>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</si>
  <si>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</si>
  <si>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</si>
  <si>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</si>
  <si>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</si>
  <si>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</si>
  <si>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</si>
  <si>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</si>
  <si>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</si>
  <si>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</si>
  <si>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</si>
  <si>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</si>
  <si>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</si>
  <si>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</si>
  <si>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</si>
  <si>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</si>
  <si>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</si>
  <si>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恩納村</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</si>
  <si>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</si>
  <si>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</si>
  <si>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</si>
  <si>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</si>
  <si>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</si>
  <si>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</si>
  <si>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</si>
  <si>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</si>
  <si>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</si>
  <si>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</si>
  <si>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</si>
  <si>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</si>
  <si>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</si>
  <si>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</si>
  <si>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</si>
  <si>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</si>
  <si>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</si>
  <si>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</si>
  <si>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</si>
  <si>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①該当数値なし
②該当数値なし
③管渠改善率
　恩納村の農業集落排水事業は供用開始からまだ10年余であり、現状では管渠等の改善の必要はないが、今後は、施設の機能診断や最適整備構想による維持管理費の平準化を図り、施設の長寿命化や、計画的な施設の更新対策を推進する必要がある。</t>
    <phoneticPr fontId="4"/>
  </si>
  <si>
    <t>今後は、施設の維持管理や未整備地区の整備に伴い多額の費用が必要となる。急激な変化に対応するため、適切な使用料収入の確保及び維持管理費の削減の検討や財政分析を行い、効率的な事業運営に取り組む必要がある。</t>
    <phoneticPr fontId="4"/>
  </si>
  <si>
    <t>①収益的収支比率
　収入については料金収入よりも一般会計からの繰入金等によるものが大きい。また100未満のため単年度の収支は赤字であるので、使用料収入の確保や経営改善に向けた取り組みが必要である。
④企業債残高対事業規模比率(％)　
　今後も継続して未整備地区の整備推進を行う中で、企業債残高の増加が想定されるので経営改善に向けた取り組みが必要である。
⑤経費回収率(％)　
　料金改定により平均値を上回り改善しているが、引続き適正な使用料収入額の検討及び改定を行いつつ、汚水処理費の削減を図り回収率向上に努める。
⑥汚水処理原価
　類似団体の平均値を下回っているが、今後も必要に応じて投資の効率化や維持管理費の削減、接続率の向上を図るため普及啓蒙活動の強化が必要である。
⑦施設利用率(％)　
　恩納地区が事業継続中であることが低い原因と考えられるが、事業を推進し接続率の向上を促す啓蒙活動に努める。
⑧水洗化率(％)
　恩納地区が供用開始から間もないことが低い原因と考えられるが、数値は徐々に増加傾向にあり今後も事業推進と接続率の向上の普及啓蒙活動の強化を図る。</t>
    <rPh sb="189" eb="191">
      <t>リョウキン</t>
    </rPh>
    <rPh sb="191" eb="193">
      <t>カイテイ</t>
    </rPh>
    <rPh sb="196" eb="199">
      <t>ヘイキンチ</t>
    </rPh>
    <rPh sb="200" eb="202">
      <t>ウワマワ</t>
    </rPh>
    <rPh sb="203" eb="205">
      <t>カイゼン</t>
    </rPh>
    <rPh sb="211" eb="213">
      <t>ヒキツヅ</t>
    </rPh>
    <rPh sb="222" eb="223">
      <t>ガク</t>
    </rPh>
    <rPh sb="224" eb="226">
      <t>ケントウ</t>
    </rPh>
    <rPh sb="226" eb="227">
      <t>オヨ</t>
    </rPh>
    <rPh sb="228" eb="230">
      <t>カイテイ</t>
    </rPh>
    <rPh sb="231" eb="232">
      <t>オコナ</t>
    </rPh>
    <rPh sb="245" eb="246">
      <t>ハカ</t>
    </rPh>
    <rPh sb="247" eb="250">
      <t>カイシュウリツ</t>
    </rPh>
    <rPh sb="250" eb="252">
      <t>コウジョウ</t>
    </rPh>
    <rPh sb="253" eb="254">
      <t>ツト</t>
    </rPh>
    <rPh sb="390" eb="391">
      <t>ウナガ</t>
    </rPh>
    <rPh sb="392" eb="394">
      <t>ケイモウ</t>
    </rPh>
    <rPh sb="394" eb="396">
      <t>カツドウ</t>
    </rPh>
    <rPh sb="397" eb="39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</si>
</sst>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56-4E97-B950-F53360242F7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0.04</c:v>
                </c:pt>
                <c:pt idx="4" formatCode="#,##0.00;&quot;△&quot;#,##0.00">
                  <c:v>0</c:v>
                </c:pt>
              </c:numCache>
            </c:numRef>
          </c:val>
          <c:smooth val="0"/>
          <c:extLst>
            <c:ext xmlns:c16="http://schemas.microsoft.com/office/drawing/2014/chart" uri="{C3380CC4-5D6E-409C-BE32-E72D297353CC}">
              <c16:uniqueId val="{00000001-8D56-4E97-B950-F53360242F7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63.54</c:v>
                </c:pt>
                <c:pt idx="1">
                  <c:v>20.47</c:v>
                </c:pt>
                <c:pt idx="2">
                  <c:v>24.66</c:v>
                </c:pt>
                <c:pt idx="3">
                  <c:v>27.41</c:v>
                </c:pt>
                <c:pt idx="4">
                  <c:v>25.9</c:v>
                </c:pt>
              </c:numCache>
            </c:numRef>
          </c:val>
          <c:extLst>
            <c:ext xmlns:c16="http://schemas.microsoft.com/office/drawing/2014/chart" uri="{C3380CC4-5D6E-409C-BE32-E72D297353CC}">
              <c16:uniqueId val="{00000000-8956-43FC-BCAF-0600690F578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43.38</c:v>
                </c:pt>
                <c:pt idx="4">
                  <c:v>42.33</c:v>
                </c:pt>
              </c:numCache>
            </c:numRef>
          </c:val>
          <c:smooth val="0"/>
          <c:extLst>
            <c:ext xmlns:c16="http://schemas.microsoft.com/office/drawing/2014/chart" uri="{C3380CC4-5D6E-409C-BE32-E72D297353CC}">
              <c16:uniqueId val="{00000001-8956-43FC-BCAF-0600690F578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77.069999999999993</c:v>
                </c:pt>
                <c:pt idx="1">
                  <c:v>51.3</c:v>
                </c:pt>
                <c:pt idx="2">
                  <c:v>55.57</c:v>
                </c:pt>
                <c:pt idx="3">
                  <c:v>61.36</c:v>
                </c:pt>
                <c:pt idx="4">
                  <c:v>62.89</c:v>
                </c:pt>
              </c:numCache>
            </c:numRef>
          </c:val>
          <c:extLst>
            <c:ext xmlns:c16="http://schemas.microsoft.com/office/drawing/2014/chart" uri="{C3380CC4-5D6E-409C-BE32-E72D297353CC}">
              <c16:uniqueId val="{00000000-5A56-4E22-97B2-82375F854A3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62.02</c:v>
                </c:pt>
                <c:pt idx="4">
                  <c:v>62.5</c:v>
                </c:pt>
              </c:numCache>
            </c:numRef>
          </c:val>
          <c:smooth val="0"/>
          <c:extLst>
            <c:ext xmlns:c16="http://schemas.microsoft.com/office/drawing/2014/chart" uri="{C3380CC4-5D6E-409C-BE32-E72D297353CC}">
              <c16:uniqueId val="{00000001-5A56-4E22-97B2-82375F854A3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92.14</c:v>
                </c:pt>
                <c:pt idx="1">
                  <c:v>81.040000000000006</c:v>
                </c:pt>
                <c:pt idx="2">
                  <c:v>88.17</c:v>
                </c:pt>
                <c:pt idx="3">
                  <c:v>84.02</c:v>
                </c:pt>
                <c:pt idx="4">
                  <c:v>88.82</c:v>
                </c:pt>
              </c:numCache>
            </c:numRef>
          </c:val>
          <c:extLst>
            <c:ext xmlns:c16="http://schemas.microsoft.com/office/drawing/2014/chart" uri="{C3380CC4-5D6E-409C-BE32-E72D297353CC}">
              <c16:uniqueId val="{00000000-1004-49DD-8AEF-3427D93D62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04-49DD-8AEF-3427D93D62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8B-4757-806B-A726E8671AA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8B-4757-806B-A726E8671AA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75-4130-B6E8-BBD2E975B93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75-4130-B6E8-BBD2E975B93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CD-4B28-9A4A-A93F5DF6CD6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CD-4B28-9A4A-A93F5DF6CD6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AA-4033-BAC0-C1D91945D59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AA-4033-BAC0-C1D91945D59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88-4932-AD51-75D40D897C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713.28</c:v>
                </c:pt>
                <c:pt idx="4">
                  <c:v>673.08</c:v>
                </c:pt>
              </c:numCache>
            </c:numRef>
          </c:val>
          <c:smooth val="0"/>
          <c:extLst>
            <c:ext xmlns:c16="http://schemas.microsoft.com/office/drawing/2014/chart" uri="{C3380CC4-5D6E-409C-BE32-E72D297353CC}">
              <c16:uniqueId val="{00000001-EB88-4932-AD51-75D40D897C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43.65</c:v>
                </c:pt>
                <c:pt idx="1">
                  <c:v>44.04</c:v>
                </c:pt>
                <c:pt idx="2">
                  <c:v>26.21</c:v>
                </c:pt>
                <c:pt idx="3">
                  <c:v>34.840000000000003</c:v>
                </c:pt>
                <c:pt idx="4">
                  <c:v>58.13</c:v>
                </c:pt>
              </c:numCache>
            </c:numRef>
          </c:val>
          <c:extLst>
            <c:ext xmlns:c16="http://schemas.microsoft.com/office/drawing/2014/chart" uri="{C3380CC4-5D6E-409C-BE32-E72D297353CC}">
              <c16:uniqueId val="{00000000-1682-4269-B2CE-2844BA771F7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40.75</c:v>
                </c:pt>
                <c:pt idx="4">
                  <c:v>42.44</c:v>
                </c:pt>
              </c:numCache>
            </c:numRef>
          </c:val>
          <c:smooth val="0"/>
          <c:extLst>
            <c:ext xmlns:c16="http://schemas.microsoft.com/office/drawing/2014/chart" uri="{C3380CC4-5D6E-409C-BE32-E72D297353CC}">
              <c16:uniqueId val="{00000001-1682-4269-B2CE-2844BA771F7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171.8</c:v>
                </c:pt>
                <c:pt idx="1">
                  <c:v>171.05</c:v>
                </c:pt>
                <c:pt idx="2">
                  <c:v>281.95999999999998</c:v>
                </c:pt>
                <c:pt idx="3">
                  <c:v>209.03</c:v>
                </c:pt>
                <c:pt idx="4">
                  <c:v>152.04</c:v>
                </c:pt>
              </c:numCache>
            </c:numRef>
          </c:val>
          <c:extLst>
            <c:ext xmlns:c16="http://schemas.microsoft.com/office/drawing/2014/chart" uri="{C3380CC4-5D6E-409C-BE32-E72D297353CC}">
              <c16:uniqueId val="{00000000-BFD8-42F3-9E35-A693938BCCA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311.70999999999998</c:v>
                </c:pt>
                <c:pt idx="4">
                  <c:v>284.54000000000002</c:v>
                </c:pt>
              </c:numCache>
            </c:numRef>
          </c:val>
          <c:smooth val="0"/>
          <c:extLst>
            <c:ext xmlns:c16="http://schemas.microsoft.com/office/drawing/2014/chart" uri="{C3380CC4-5D6E-409C-BE32-E72D297353CC}">
              <c16:uniqueId val="{00000001-BFD8-42F3-9E35-A693938BCCA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52" zoomScale="98" zoomScaleNormal="98" workbookViewId="0">
      <selection activeCell="BL45" sqref="BL45:BZ4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恩納村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F3</v>
      </c>
      <c r="X8" s="49"/>
      <c r="Y8" s="49"/>
      <c r="Z8" s="49"/>
      <c r="AA8" s="49"/>
      <c r="AB8" s="49"/>
      <c r="AC8" s="49"/>
      <c r="AD8" s="50" t="str">
        <f>データ!$M$6</f>
        <v>非設置</v>
      </c>
      <c r="AE8" s="50"/>
      <c r="AF8" s="50"/>
      <c r="AG8" s="50"/>
      <c r="AH8" s="50"/>
      <c r="AI8" s="50"/>
      <c r="AJ8" s="50"/>
      <c r="AK8" s="3"/>
      <c r="AL8" s="51">
        <f>データ!S6</f>
        <v>11064</v>
      </c>
      <c r="AM8" s="51"/>
      <c r="AN8" s="51"/>
      <c r="AO8" s="51"/>
      <c r="AP8" s="51"/>
      <c r="AQ8" s="51"/>
      <c r="AR8" s="51"/>
      <c r="AS8" s="51"/>
      <c r="AT8" s="46">
        <f>データ!T6</f>
        <v>50.83</v>
      </c>
      <c r="AU8" s="46"/>
      <c r="AV8" s="46"/>
      <c r="AW8" s="46"/>
      <c r="AX8" s="46"/>
      <c r="AY8" s="46"/>
      <c r="AZ8" s="46"/>
      <c r="BA8" s="46"/>
      <c r="BB8" s="46">
        <f>データ!U6</f>
        <v>217.67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44.98</v>
      </c>
      <c r="Q10" s="46"/>
      <c r="R10" s="46"/>
      <c r="S10" s="46"/>
      <c r="T10" s="46"/>
      <c r="U10" s="46"/>
      <c r="V10" s="46"/>
      <c r="W10" s="46">
        <f>データ!Q6</f>
        <v>107.71</v>
      </c>
      <c r="X10" s="46"/>
      <c r="Y10" s="46"/>
      <c r="Z10" s="46"/>
      <c r="AA10" s="46"/>
      <c r="AB10" s="46"/>
      <c r="AC10" s="46"/>
      <c r="AD10" s="51">
        <f>データ!R6</f>
        <v>1650</v>
      </c>
      <c r="AE10" s="51"/>
      <c r="AF10" s="51"/>
      <c r="AG10" s="51"/>
      <c r="AH10" s="51"/>
      <c r="AI10" s="51"/>
      <c r="AJ10" s="51"/>
      <c r="AK10" s="2"/>
      <c r="AL10" s="51">
        <f>データ!V6</f>
        <v>4977</v>
      </c>
      <c r="AM10" s="51"/>
      <c r="AN10" s="51"/>
      <c r="AO10" s="51"/>
      <c r="AP10" s="51"/>
      <c r="AQ10" s="51"/>
      <c r="AR10" s="51"/>
      <c r="AS10" s="51"/>
      <c r="AT10" s="46">
        <f>データ!W6</f>
        <v>2.75</v>
      </c>
      <c r="AU10" s="46"/>
      <c r="AV10" s="46"/>
      <c r="AW10" s="46"/>
      <c r="AX10" s="46"/>
      <c r="AY10" s="46"/>
      <c r="AZ10" s="46"/>
      <c r="BA10" s="46"/>
      <c r="BB10" s="46">
        <f>データ!X6</f>
        <v>1809.82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l244XLOSEFAc/G1cU1N7a/NvP7wAg+PX8Gb6wjYaKO4kBUZsNJpgxAsNrgH3N+ee3ET0ZC6eOMbypzPptvmlog==" saltValue="3z4E61uQTz9GFcp1oiAd/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473111</v>
      </c>
      <c r="D6" s="33">
        <f t="shared" si="3"/>
        <v>47</v>
      </c>
      <c r="E6" s="33">
        <f t="shared" si="3"/>
        <v>17</v>
      </c>
      <c r="F6" s="33">
        <f t="shared" si="3"/>
        <v>5</v>
      </c>
      <c r="G6" s="33">
        <f t="shared" si="3"/>
        <v>0</v>
      </c>
      <c r="H6" s="33" t="str">
        <f t="shared" si="3"/>
        <v>沖縄県　恩納村</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44.98</v>
      </c>
      <c r="Q6" s="34">
        <f t="shared" si="3"/>
        <v>107.71</v>
      </c>
      <c r="R6" s="34">
        <f t="shared" si="3"/>
        <v>1650</v>
      </c>
      <c r="S6" s="34">
        <f t="shared" si="3"/>
        <v>11064</v>
      </c>
      <c r="T6" s="34">
        <f t="shared" si="3"/>
        <v>50.83</v>
      </c>
      <c r="U6" s="34">
        <f t="shared" si="3"/>
        <v>217.67</v>
      </c>
      <c r="V6" s="34">
        <f t="shared" si="3"/>
        <v>4977</v>
      </c>
      <c r="W6" s="34">
        <f t="shared" si="3"/>
        <v>2.75</v>
      </c>
      <c r="X6" s="34">
        <f t="shared" si="3"/>
        <v>1809.82</v>
      </c>
      <c r="Y6" s="35">
        <f>IF(Y7="",NA(),Y7)</f>
        <v>92.14</v>
      </c>
      <c r="Z6" s="35">
        <f t="shared" ref="Z6:AH6" si="4">IF(Z7="",NA(),Z7)</f>
        <v>81.040000000000006</v>
      </c>
      <c r="AA6" s="35">
        <f t="shared" si="4"/>
        <v>88.17</v>
      </c>
      <c r="AB6" s="35">
        <f t="shared" si="4"/>
        <v>84.02</v>
      </c>
      <c r="AC6" s="35">
        <f t="shared" si="4"/>
        <v>88.82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979.89</v>
      </c>
      <c r="BL6" s="35">
        <f t="shared" si="7"/>
        <v>1051.43</v>
      </c>
      <c r="BM6" s="35">
        <f t="shared" si="7"/>
        <v>982.29</v>
      </c>
      <c r="BN6" s="35">
        <f t="shared" si="7"/>
        <v>713.28</v>
      </c>
      <c r="BO6" s="35">
        <f t="shared" si="7"/>
        <v>673.08</v>
      </c>
      <c r="BP6" s="34" t="str">
        <f>IF(BP7="","",IF(BP7="-","【-】","【"&amp;SUBSTITUTE(TEXT(BP7,"#,##0.00"),"-","△")&amp;"】"))</f>
        <v>【765.47】</v>
      </c>
      <c r="BQ6" s="35">
        <f>IF(BQ7="",NA(),BQ7)</f>
        <v>43.65</v>
      </c>
      <c r="BR6" s="35">
        <f t="shared" ref="BR6:BZ6" si="8">IF(BR7="",NA(),BR7)</f>
        <v>44.04</v>
      </c>
      <c r="BS6" s="35">
        <f t="shared" si="8"/>
        <v>26.21</v>
      </c>
      <c r="BT6" s="35">
        <f t="shared" si="8"/>
        <v>34.840000000000003</v>
      </c>
      <c r="BU6" s="35">
        <f t="shared" si="8"/>
        <v>58.13</v>
      </c>
      <c r="BV6" s="35">
        <f t="shared" si="8"/>
        <v>41.34</v>
      </c>
      <c r="BW6" s="35">
        <f t="shared" si="8"/>
        <v>40.06</v>
      </c>
      <c r="BX6" s="35">
        <f t="shared" si="8"/>
        <v>41.25</v>
      </c>
      <c r="BY6" s="35">
        <f t="shared" si="8"/>
        <v>40.75</v>
      </c>
      <c r="BZ6" s="35">
        <f t="shared" si="8"/>
        <v>42.44</v>
      </c>
      <c r="CA6" s="34" t="str">
        <f>IF(CA7="","",IF(CA7="-","【-】","【"&amp;SUBSTITUTE(TEXT(CA7,"#,##0.00"),"-","△")&amp;"】"))</f>
        <v>【59.59】</v>
      </c>
      <c r="CB6" s="35">
        <f>IF(CB7="",NA(),CB7)</f>
        <v>171.8</v>
      </c>
      <c r="CC6" s="35">
        <f t="shared" ref="CC6:CK6" si="9">IF(CC7="",NA(),CC7)</f>
        <v>171.05</v>
      </c>
      <c r="CD6" s="35">
        <f t="shared" si="9"/>
        <v>281.95999999999998</v>
      </c>
      <c r="CE6" s="35">
        <f t="shared" si="9"/>
        <v>209.03</v>
      </c>
      <c r="CF6" s="35">
        <f t="shared" si="9"/>
        <v>152.04</v>
      </c>
      <c r="CG6" s="35">
        <f t="shared" si="9"/>
        <v>357.49</v>
      </c>
      <c r="CH6" s="35">
        <f t="shared" si="9"/>
        <v>355.22</v>
      </c>
      <c r="CI6" s="35">
        <f t="shared" si="9"/>
        <v>334.48</v>
      </c>
      <c r="CJ6" s="35">
        <f t="shared" si="9"/>
        <v>311.70999999999998</v>
      </c>
      <c r="CK6" s="35">
        <f t="shared" si="9"/>
        <v>284.54000000000002</v>
      </c>
      <c r="CL6" s="34" t="str">
        <f>IF(CL7="","",IF(CL7="-","【-】","【"&amp;SUBSTITUTE(TEXT(CL7,"#,##0.00"),"-","△")&amp;"】"))</f>
        <v>【257.86】</v>
      </c>
      <c r="CM6" s="35">
        <f>IF(CM7="",NA(),CM7)</f>
        <v>63.54</v>
      </c>
      <c r="CN6" s="35">
        <f t="shared" ref="CN6:CV6" si="10">IF(CN7="",NA(),CN7)</f>
        <v>20.47</v>
      </c>
      <c r="CO6" s="35">
        <f t="shared" si="10"/>
        <v>24.66</v>
      </c>
      <c r="CP6" s="35">
        <f t="shared" si="10"/>
        <v>27.41</v>
      </c>
      <c r="CQ6" s="35">
        <f t="shared" si="10"/>
        <v>25.9</v>
      </c>
      <c r="CR6" s="35">
        <f t="shared" si="10"/>
        <v>44.69</v>
      </c>
      <c r="CS6" s="35">
        <f t="shared" si="10"/>
        <v>42.84</v>
      </c>
      <c r="CT6" s="35">
        <f t="shared" si="10"/>
        <v>40.93</v>
      </c>
      <c r="CU6" s="35">
        <f t="shared" si="10"/>
        <v>43.38</v>
      </c>
      <c r="CV6" s="35">
        <f t="shared" si="10"/>
        <v>42.33</v>
      </c>
      <c r="CW6" s="34" t="str">
        <f>IF(CW7="","",IF(CW7="-","【-】","【"&amp;SUBSTITUTE(TEXT(CW7,"#,##0.00"),"-","△")&amp;"】"))</f>
        <v>【51.30】</v>
      </c>
      <c r="CX6" s="35">
        <f>IF(CX7="",NA(),CX7)</f>
        <v>77.069999999999993</v>
      </c>
      <c r="CY6" s="35">
        <f t="shared" ref="CY6:DG6" si="11">IF(CY7="",NA(),CY7)</f>
        <v>51.3</v>
      </c>
      <c r="CZ6" s="35">
        <f t="shared" si="11"/>
        <v>55.57</v>
      </c>
      <c r="DA6" s="35">
        <f t="shared" si="11"/>
        <v>61.36</v>
      </c>
      <c r="DB6" s="35">
        <f t="shared" si="11"/>
        <v>62.89</v>
      </c>
      <c r="DC6" s="35">
        <f t="shared" si="11"/>
        <v>69.67</v>
      </c>
      <c r="DD6" s="35">
        <f t="shared" si="11"/>
        <v>66.3</v>
      </c>
      <c r="DE6" s="35">
        <f t="shared" si="11"/>
        <v>62.73</v>
      </c>
      <c r="DF6" s="35">
        <f t="shared" si="11"/>
        <v>62.02</v>
      </c>
      <c r="DG6" s="35">
        <f t="shared" si="11"/>
        <v>62.5</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4">
        <f t="shared" si="14"/>
        <v>0</v>
      </c>
      <c r="EM6" s="35">
        <f t="shared" si="14"/>
        <v>0.04</v>
      </c>
      <c r="EN6" s="34">
        <f t="shared" si="14"/>
        <v>0</v>
      </c>
      <c r="EO6" s="34" t="str">
        <f>IF(EO7="","",IF(EO7="-","【-】","【"&amp;SUBSTITUTE(TEXT(EO7,"#,##0.00"),"-","△")&amp;"】"))</f>
        <v>【0.02】</v>
      </c>
    </row>
    <row r="7" spans="1:145" s="36" customFormat="1" x14ac:dyDescent="0.15">
      <c r="A7" s="28"/>
      <c r="B7" s="37">
        <v>2019</v>
      </c>
      <c r="C7" s="37">
        <v>473111</v>
      </c>
      <c r="D7" s="37">
        <v>47</v>
      </c>
      <c r="E7" s="37">
        <v>17</v>
      </c>
      <c r="F7" s="37">
        <v>5</v>
      </c>
      <c r="G7" s="37">
        <v>0</v>
      </c>
      <c r="H7" s="37" t="s">
        <v>98</v>
      </c>
      <c r="I7" s="37" t="s">
        <v>99</v>
      </c>
      <c r="J7" s="37" t="s">
        <v>100</v>
      </c>
      <c r="K7" s="37" t="s">
        <v>101</v>
      </c>
      <c r="L7" s="37" t="s">
        <v>102</v>
      </c>
      <c r="M7" s="37" t="s">
        <v>103</v>
      </c>
      <c r="N7" s="38" t="s">
        <v>104</v>
      </c>
      <c r="O7" s="38" t="s">
        <v>105</v>
      </c>
      <c r="P7" s="38">
        <v>44.98</v>
      </c>
      <c r="Q7" s="38">
        <v>107.71</v>
      </c>
      <c r="R7" s="38">
        <v>1650</v>
      </c>
      <c r="S7" s="38">
        <v>11064</v>
      </c>
      <c r="T7" s="38">
        <v>50.83</v>
      </c>
      <c r="U7" s="38">
        <v>217.67</v>
      </c>
      <c r="V7" s="38">
        <v>4977</v>
      </c>
      <c r="W7" s="38">
        <v>2.75</v>
      </c>
      <c r="X7" s="38">
        <v>1809.82</v>
      </c>
      <c r="Y7" s="38">
        <v>92.14</v>
      </c>
      <c r="Z7" s="38">
        <v>81.040000000000006</v>
      </c>
      <c r="AA7" s="38">
        <v>88.17</v>
      </c>
      <c r="AB7" s="38">
        <v>84.02</v>
      </c>
      <c r="AC7" s="38">
        <v>88.82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979.89</v>
      </c>
      <c r="BL7" s="38">
        <v>1051.43</v>
      </c>
      <c r="BM7" s="38">
        <v>982.29</v>
      </c>
      <c r="BN7" s="38">
        <v>713.28</v>
      </c>
      <c r="BO7" s="38">
        <v>673.08</v>
      </c>
      <c r="BP7" s="38">
        <v>765.47</v>
      </c>
      <c r="BQ7" s="38">
        <v>43.65</v>
      </c>
      <c r="BR7" s="38">
        <v>44.04</v>
      </c>
      <c r="BS7" s="38">
        <v>26.21</v>
      </c>
      <c r="BT7" s="38">
        <v>34.840000000000003</v>
      </c>
      <c r="BU7" s="38">
        <v>58.13</v>
      </c>
      <c r="BV7" s="38">
        <v>41.34</v>
      </c>
      <c r="BW7" s="38">
        <v>40.06</v>
      </c>
      <c r="BX7" s="38">
        <v>41.25</v>
      </c>
      <c r="BY7" s="38">
        <v>40.75</v>
      </c>
      <c r="BZ7" s="38">
        <v>42.44</v>
      </c>
      <c r="CA7" s="38">
        <v>59.59</v>
      </c>
      <c r="CB7" s="38">
        <v>171.8</v>
      </c>
      <c r="CC7" s="38">
        <v>171.05</v>
      </c>
      <c r="CD7" s="38">
        <v>281.95999999999998</v>
      </c>
      <c r="CE7" s="38">
        <v>209.03</v>
      </c>
      <c r="CF7" s="38">
        <v>152.04</v>
      </c>
      <c r="CG7" s="38">
        <v>357.49</v>
      </c>
      <c r="CH7" s="38">
        <v>355.22</v>
      </c>
      <c r="CI7" s="38">
        <v>334.48</v>
      </c>
      <c r="CJ7" s="38">
        <v>311.70999999999998</v>
      </c>
      <c r="CK7" s="38">
        <v>284.54000000000002</v>
      </c>
      <c r="CL7" s="38">
        <v>257.86</v>
      </c>
      <c r="CM7" s="38">
        <v>63.54</v>
      </c>
      <c r="CN7" s="38">
        <v>20.47</v>
      </c>
      <c r="CO7" s="38">
        <v>24.66</v>
      </c>
      <c r="CP7" s="38">
        <v>27.41</v>
      </c>
      <c r="CQ7" s="38">
        <v>25.9</v>
      </c>
      <c r="CR7" s="38">
        <v>44.69</v>
      </c>
      <c r="CS7" s="38">
        <v>42.84</v>
      </c>
      <c r="CT7" s="38">
        <v>40.93</v>
      </c>
      <c r="CU7" s="38">
        <v>43.38</v>
      </c>
      <c r="CV7" s="38">
        <v>42.33</v>
      </c>
      <c r="CW7" s="38">
        <v>51.3</v>
      </c>
      <c r="CX7" s="38">
        <v>77.069999999999993</v>
      </c>
      <c r="CY7" s="38">
        <v>51.3</v>
      </c>
      <c r="CZ7" s="38">
        <v>55.57</v>
      </c>
      <c r="DA7" s="38">
        <v>61.36</v>
      </c>
      <c r="DB7" s="38">
        <v>62.89</v>
      </c>
      <c r="DC7" s="38">
        <v>69.67</v>
      </c>
      <c r="DD7" s="38">
        <v>66.3</v>
      </c>
      <c r="DE7" s="38">
        <v>62.73</v>
      </c>
      <c r="DF7" s="38">
        <v>62.02</v>
      </c>
      <c r="DG7" s="38">
        <v>62.5</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v>
      </c>
      <c r="EM7" s="38">
        <v>0.04</v>
      </c>
      <c r="EN7" s="38">
        <v>0</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當山 国博</cp:lastModifiedBy>
  <cp:lastPrinted>2021-01-18T02:31:40Z</cp:lastPrinted>
  <dcterms:created xsi:type="dcterms:W3CDTF">2020-12-04T03:10:15Z</dcterms:created>
  <dcterms:modified xsi:type="dcterms:W3CDTF">2021-01-25T04:30:44Z</dcterms:modified>
  <cp:category/>
</cp:coreProperties>
</file>