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水道\●調査報告物等\●市町村課\●経営比較分析表\令和３年度提出\業務47（法非適）\業務47（法非適）\水道事業\"/>
    </mc:Choice>
  </mc:AlternateContent>
  <xr:revisionPtr revIDLastSave="0" documentId="13_ncr:1_{E6C56B85-8CF6-42B4-AE97-ABEA57DE599A}" xr6:coauthVersionLast="44" xr6:coauthVersionMax="44" xr10:uidLastSave="{00000000-0000-0000-0000-000000000000}"/>
  <workbookProtection workbookAlgorithmName="SHA-512" workbookHashValue="8YhEyyNJqFN4WJ+oh2hKU2vOeK+LevGGP3HWlC8+xmsQR6pvFCxA+DVXMTZO05Nh1LqnycGSpJActHeReHT9dA==" workbookSaltValue="2R152cyM7UIOXXvG83D0hw==" workbookSpinCount="100000" lockStructure="1"/>
  <bookViews>
    <workbookView xWindow="-120" yWindow="-120" windowWidth="29040" windowHeight="1584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H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<sst xmlns="http://schemas.openxmlformats.org/spreadsheetml/2006/main" count="233" uniqueCount="120">
  <si>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</si>
  <si>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</si>
  <si>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</si>
  <si>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</si>
  <si>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</si>
  <si>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</si>
  <si>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</si>
  <si>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</si>
  <si>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</si>
  <si>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</si>
  <si>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</si>
  <si>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</si>
  <si>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</si>
  <si>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</si>
  <si>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</si>
  <si>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</si>
  <si>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</si>
  <si>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</si>
  <si>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</si>
  <si>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</si>
  <si>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</si>
  <si>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</si>
  <si>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</si>
  <si>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</si>
  <si>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</si>
  <si>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</si>
  <si>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</si>
  <si>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</si>
  <si>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</si>
  <si>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</si>
  <si>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</si>
  <si>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</si>
  <si>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</si>
  <si>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</si>
  <si>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</si>
  <si>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</si>
  <si>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</si>
  <si>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</si>
  <si>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</si>
  <si>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</si>
  <si>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</si>
  <si>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</si>
  <si>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</si>
  <si>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</si>
  <si>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</si>
  <si>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</si>
  <si>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</si>
  <si>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</si>
  <si>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</si>
  <si>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</si>
  <si>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</si>
  <si>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</si>
  <si>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</si>
  <si>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</si>
  <si>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</si>
  <si>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</si>
  <si>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</si>
  <si>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</si>
  <si>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</si>
  <si>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</si>
  <si>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</si>
  <si>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</si>
  <si>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</si>
  <si>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</si>
  <si>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</si>
  <si>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</si>
  <si>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</si>
  <si>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</si>
  <si>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</si>
  <si>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</si>
  <si>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</si>
  <si>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</si>
  <si>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</si>
  <si>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</si>
  <si>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</si>
  <si>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</si>
  <si>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</si>
  <si>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</si>
  <si>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</si>
  <si>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</si>
  <si>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</si>
  <si>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</si>
  <si>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</si>
  <si>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</si>
  <si>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</si>
  <si>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</si>
  <si>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</si>
  <si>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</si>
  <si>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</si>
  <si>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</si>
  <si>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</si>
  <si>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</si>
  <si>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</si>
  <si>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</si>
  <si>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</si>
  <si>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</si>
  <si>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</si>
  <si>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大宜味村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</si>
  <si>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</si>
  <si>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</si>
  <si>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</si>
  <si>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</si>
  <si>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</si>
  <si>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</si>
  <si>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</si>
  <si>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</si>
  <si>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</si>
  <si>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</si>
  <si>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</si>
  <si>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</si>
  <si>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</si>
  <si>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</si>
  <si>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</si>
  <si>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</si>
  <si>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</si>
  <si>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</si>
  <si>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</si>
  <si>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昭和に布設された管路の老朽化が進行しており、更新時期を迎えてきている状況である。管路の更新計画を策定し、効率的かつ計画的な施設更新を推進していく。また、管種については大規模災害に備え、耐震管等を推奨していく必要がある。</t>
    <phoneticPr fontId="4"/>
  </si>
  <si>
    <t>今後の事業運営においては、水需要動向で給水収益が減少傾向で推移するものと見込まれる。企業債償還金が総費用の主な割合を占めていることから、経営状況は依然として厳しいものと考えられる。厳しい経営収支の見通しを踏まえつつ、事業全般にわたり経営の効率化による経費の節減等を徹底し、財政基盤の安定化を図り、一層の経営努力を重ねるとともにお客様サービスの向上に努めていくべきと考えている。施設整備については、安全・良質な水の安定供給を行うために計画的な施設の更新・整備、効率的な事業運営計画を検討する必要がある。企業債償還金が経営を圧迫しないよう将来負担の適正化を考慮しながら運営していかなければならない。</t>
    <phoneticPr fontId="4"/>
  </si>
  <si>
    <r>
      <t>①収益的収支比率：総収益の40％を一般会計繰入金で賄っている状況であり、要因としては総費用の主な割合を占めている企業債償還金である。今後も施設の老朽化等により更新を行っていくにあたっては、償還金によって経営を圧迫しないように努めなければならない。　　　　　　　　　　　　　　　　　　　　　　　　　　　　　　　　　　　　　　　　　　　　　　　　　　　　　　　　　　　　　　　　　　　　　　　　　　　　　　　　　　　　　　　　　④企業債残高対給水収益比率：平均値より低い水準であり、要因としては初期投資における企業債償還の終了により減少している。今後の施設の更新では、将来負担の適正化を図りながら計画的な投資を行う必要がある。　　　　　　　　　　　　　　　　　　　　　⑤料金回収率：前年度は新型コロナの影響により徴収が行えず、平均値を下回ってしまった。今年度はコロナの状況を見ながら通常の徴収業務を行い回収率が平均値を上回ったが、60％台と低水準である。また、企業債償還金を料金収入で賄えず一般会計繰入金より補填していることも重なり数値が低い状態である。　　　　　　　　　　　　　　　　　　　　　　　　　　　　　　⑥給水原価：類似団体より低い傾向にあるが、令和元年度においては前年度からの繰越事業の影響により支出が増大し、平均値を上回っている。</t>
    </r>
    <r>
      <rPr>
        <sz val="9"/>
        <rFont val="ＭＳ ゴシック"/>
        <family val="3"/>
        <charset val="128"/>
      </rPr>
      <t>企業債償還金が総費用の主な割合を占めているため、償還金が減少していくことにより給水原価は低くなると考えられる。</t>
    </r>
    <r>
      <rPr>
        <sz val="9"/>
        <color theme="1"/>
        <rFont val="ＭＳ ゴシック"/>
        <family val="3"/>
        <charset val="128"/>
      </rPr>
      <t>　　　　　　　　　　　　　　　　　  　　　　　　　　　　⑦施設利用率：利用率は高い傾向にあるが、給水人口が減少する中で有収率７０％台であることから、漏水による配水量も多くなっていると考えられる。漏水部分を差し引くことにより利用率は今よりも低くなるとみられ、今後の水需要動向によっては効率的な事業運営計画を検討する必要がある。　　　　　　　　　　　　　　　　　　　　　　　　　　　　⑧有収率：類似団体平均と同水準ではあるが、平均的に７０％台として高い傾向ではない。無効水量の多くは地下埋設部での漏水と考えられ、継続的な漏水調査を実施することにより、速やかな発見・修繕といった適正な維持管理に今後も努めていく。管路においては老朽化により劣化していくことから、更新も含めて検討する必要がある。</t>
    </r>
    <rPh sb="30" eb="32">
      <t>ジョウキョウ</t>
    </rPh>
    <rPh sb="339" eb="342">
      <t>コンネンド</t>
    </rPh>
    <rPh sb="343" eb="345">
      <t>ツウジョウ</t>
    </rPh>
    <rPh sb="346" eb="348">
      <t>チョウシュウ</t>
    </rPh>
    <rPh sb="348" eb="350">
      <t>ギョウム</t>
    </rPh>
    <rPh sb="351" eb="352">
      <t>オコナ</t>
    </rPh>
    <rPh sb="354" eb="355">
      <t>ア</t>
    </rPh>
    <rPh sb="382" eb="384">
      <t>ジョウキョウ</t>
    </rPh>
    <rPh sb="385" eb="386">
      <t>ミ</t>
    </rPh>
    <rPh sb="403" eb="406">
      <t>ヘイキンチ</t>
    </rPh>
    <rPh sb="407" eb="409">
      <t>ウワマワ</t>
    </rPh>
    <rPh sb="416" eb="417">
      <t>ダイ</t>
    </rPh>
    <rPh sb="418" eb="421">
      <t>テイスイジュン</t>
    </rPh>
    <rPh sb="559" eb="562">
      <t>ヘイキンチ</t>
    </rPh>
    <rPh sb="563" eb="565">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</si>
</sst>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formatCode="#,##0.00;&quot;△&quot;#,##0.00;&quot;-&quot;">
                  <c:v>7.0000000000000007E-2</c:v>
                </c:pt>
                <c:pt idx="3" formatCode="#,##0.00;&quot;△&quot;#,##0.00;&quot;-&quot;">
                  <c:v>0.94</c:v>
                </c:pt>
                <c:pt idx="4" formatCode="#,##0.00;&quot;△&quot;#,##0.00;&quot;-&quot;">
                  <c:v>0.45</c:v>
                </c:pt>
              </c:numCache>
            </c:numRef>
          </c:val>
          <c:extLst>
            <c:ext xmlns:c16="http://schemas.microsoft.com/office/drawing/2014/chart" uri="{C3380CC4-5D6E-409C-BE32-E72D297353CC}">
              <c16:uniqueId val="{00000000-758B-4A12-B252-E57182A6195D}"/>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0.72</c:v>
                </c:pt>
                <c:pt idx="2">
                  <c:v>0.53</c:v>
                </c:pt>
                <c:pt idx="3">
                  <c:v>0.71</c:v>
                </c:pt>
                <c:pt idx="4">
                  <c:v>0.72</c:v>
                </c:pt>
              </c:numCache>
            </c:numRef>
          </c:val>
          <c:smooth val="0"/>
          <c:extLst>
            <c:ext xmlns:c16="http://schemas.microsoft.com/office/drawing/2014/chart" uri="{C3380CC4-5D6E-409C-BE32-E72D297353CC}">
              <c16:uniqueId val="{00000001-758B-4A12-B252-E57182A6195D}"/>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68.290000000000006</c:v>
                </c:pt>
                <c:pt idx="1">
                  <c:v>74.5</c:v>
                </c:pt>
                <c:pt idx="2">
                  <c:v>69.989999999999995</c:v>
                </c:pt>
                <c:pt idx="3">
                  <c:v>69.39</c:v>
                </c:pt>
                <c:pt idx="4">
                  <c:v>70.87</c:v>
                </c:pt>
              </c:numCache>
            </c:numRef>
          </c:val>
          <c:extLst>
            <c:ext xmlns:c16="http://schemas.microsoft.com/office/drawing/2014/chart" uri="{C3380CC4-5D6E-409C-BE32-E72D297353CC}">
              <c16:uniqueId val="{00000000-BF40-4777-8781-AEDF67E4F32A}"/>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57.3</c:v>
                </c:pt>
                <c:pt idx="2">
                  <c:v>56.76</c:v>
                </c:pt>
                <c:pt idx="3">
                  <c:v>56.04</c:v>
                </c:pt>
                <c:pt idx="4">
                  <c:v>58.52</c:v>
                </c:pt>
              </c:numCache>
            </c:numRef>
          </c:val>
          <c:smooth val="0"/>
          <c:extLst>
            <c:ext xmlns:c16="http://schemas.microsoft.com/office/drawing/2014/chart" uri="{C3380CC4-5D6E-409C-BE32-E72D297353CC}">
              <c16:uniqueId val="{00000001-BF40-4777-8781-AEDF67E4F32A}"/>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82.48</c:v>
                </c:pt>
                <c:pt idx="1">
                  <c:v>74.72</c:v>
                </c:pt>
                <c:pt idx="2">
                  <c:v>77.709999999999994</c:v>
                </c:pt>
                <c:pt idx="3">
                  <c:v>76.44</c:v>
                </c:pt>
                <c:pt idx="4">
                  <c:v>76.510000000000005</c:v>
                </c:pt>
              </c:numCache>
            </c:numRef>
          </c:val>
          <c:extLst>
            <c:ext xmlns:c16="http://schemas.microsoft.com/office/drawing/2014/chart" uri="{C3380CC4-5D6E-409C-BE32-E72D297353CC}">
              <c16:uniqueId val="{00000000-AE3E-4A0A-8A36-FF9C23A3BDF9}"/>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72.42</c:v>
                </c:pt>
                <c:pt idx="2">
                  <c:v>73.069999999999993</c:v>
                </c:pt>
                <c:pt idx="3">
                  <c:v>72.78</c:v>
                </c:pt>
                <c:pt idx="4">
                  <c:v>71.33</c:v>
                </c:pt>
              </c:numCache>
            </c:numRef>
          </c:val>
          <c:smooth val="0"/>
          <c:extLst>
            <c:ext xmlns:c16="http://schemas.microsoft.com/office/drawing/2014/chart" uri="{C3380CC4-5D6E-409C-BE32-E72D297353CC}">
              <c16:uniqueId val="{00000001-AE3E-4A0A-8A36-FF9C23A3BDF9}"/>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63.39</c:v>
                </c:pt>
                <c:pt idx="1">
                  <c:v>66.12</c:v>
                </c:pt>
                <c:pt idx="2">
                  <c:v>89.83</c:v>
                </c:pt>
                <c:pt idx="3">
                  <c:v>55.6</c:v>
                </c:pt>
                <c:pt idx="4">
                  <c:v>74.569999999999993</c:v>
                </c:pt>
              </c:numCache>
            </c:numRef>
          </c:val>
          <c:extLst>
            <c:ext xmlns:c16="http://schemas.microsoft.com/office/drawing/2014/chart" uri="{C3380CC4-5D6E-409C-BE32-E72D297353CC}">
              <c16:uniqueId val="{00000000-EEEF-465F-B5F5-8F22BEEE97DB}"/>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78.510000000000005</c:v>
                </c:pt>
                <c:pt idx="2">
                  <c:v>77.91</c:v>
                </c:pt>
                <c:pt idx="3">
                  <c:v>79.099999999999994</c:v>
                </c:pt>
                <c:pt idx="4">
                  <c:v>79.33</c:v>
                </c:pt>
              </c:numCache>
            </c:numRef>
          </c:val>
          <c:smooth val="0"/>
          <c:extLst>
            <c:ext xmlns:c16="http://schemas.microsoft.com/office/drawing/2014/chart" uri="{C3380CC4-5D6E-409C-BE32-E72D297353CC}">
              <c16:uniqueId val="{00000001-EEEF-465F-B5F5-8F22BEEE97DB}"/>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FAB-4D01-AE86-AA27CAE45A87}"/>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AB-4D01-AE86-AA27CAE45A87}"/>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15-467E-A538-3E54F547CFE8}"/>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15-467E-A538-3E54F547CFE8}"/>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C5C-4D37-92C9-9C514229E8C9}"/>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5C-4D37-92C9-9C514229E8C9}"/>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4DB-43B0-BADC-211D93F088E2}"/>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DB-43B0-BADC-211D93F088E2}"/>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589.28</c:v>
                </c:pt>
                <c:pt idx="1">
                  <c:v>559.03</c:v>
                </c:pt>
                <c:pt idx="2">
                  <c:v>535.77</c:v>
                </c:pt>
                <c:pt idx="3">
                  <c:v>508.18</c:v>
                </c:pt>
                <c:pt idx="4">
                  <c:v>505.16</c:v>
                </c:pt>
              </c:numCache>
            </c:numRef>
          </c:val>
          <c:extLst>
            <c:ext xmlns:c16="http://schemas.microsoft.com/office/drawing/2014/chart" uri="{C3380CC4-5D6E-409C-BE32-E72D297353CC}">
              <c16:uniqueId val="{00000000-61B9-4EA1-BA3F-E81B1961A28E}"/>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1061.58</c:v>
                </c:pt>
                <c:pt idx="2">
                  <c:v>1007.7</c:v>
                </c:pt>
                <c:pt idx="3">
                  <c:v>1018.52</c:v>
                </c:pt>
                <c:pt idx="4">
                  <c:v>949.61</c:v>
                </c:pt>
              </c:numCache>
            </c:numRef>
          </c:val>
          <c:smooth val="0"/>
          <c:extLst>
            <c:ext xmlns:c16="http://schemas.microsoft.com/office/drawing/2014/chart" uri="{C3380CC4-5D6E-409C-BE32-E72D297353CC}">
              <c16:uniqueId val="{00000001-61B9-4EA1-BA3F-E81B1961A28E}"/>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60.67</c:v>
                </c:pt>
                <c:pt idx="1">
                  <c:v>66.010000000000005</c:v>
                </c:pt>
                <c:pt idx="2">
                  <c:v>70.55</c:v>
                </c:pt>
                <c:pt idx="3">
                  <c:v>55.54</c:v>
                </c:pt>
                <c:pt idx="4">
                  <c:v>68.55</c:v>
                </c:pt>
              </c:numCache>
            </c:numRef>
          </c:val>
          <c:extLst>
            <c:ext xmlns:c16="http://schemas.microsoft.com/office/drawing/2014/chart" uri="{C3380CC4-5D6E-409C-BE32-E72D297353CC}">
              <c16:uniqueId val="{00000000-9CB9-4151-96B1-153E10E1488D}"/>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58.52</c:v>
                </c:pt>
                <c:pt idx="2">
                  <c:v>59.22</c:v>
                </c:pt>
                <c:pt idx="3">
                  <c:v>58.79</c:v>
                </c:pt>
                <c:pt idx="4">
                  <c:v>58.41</c:v>
                </c:pt>
              </c:numCache>
            </c:numRef>
          </c:val>
          <c:smooth val="0"/>
          <c:extLst>
            <c:ext xmlns:c16="http://schemas.microsoft.com/office/drawing/2014/chart" uri="{C3380CC4-5D6E-409C-BE32-E72D297353CC}">
              <c16:uniqueId val="{00000001-9CB9-4151-96B1-153E10E1488D}"/>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302.69</c:v>
                </c:pt>
                <c:pt idx="1">
                  <c:v>282.33999999999997</c:v>
                </c:pt>
                <c:pt idx="2">
                  <c:v>262.58999999999997</c:v>
                </c:pt>
                <c:pt idx="3">
                  <c:v>339.03</c:v>
                </c:pt>
                <c:pt idx="4">
                  <c:v>273.06</c:v>
                </c:pt>
              </c:numCache>
            </c:numRef>
          </c:val>
          <c:extLst>
            <c:ext xmlns:c16="http://schemas.microsoft.com/office/drawing/2014/chart" uri="{C3380CC4-5D6E-409C-BE32-E72D297353CC}">
              <c16:uniqueId val="{00000000-5F5F-490E-908B-027C69CF92A3}"/>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296.3</c:v>
                </c:pt>
                <c:pt idx="2">
                  <c:v>292.89999999999998</c:v>
                </c:pt>
                <c:pt idx="3">
                  <c:v>298.25</c:v>
                </c:pt>
                <c:pt idx="4">
                  <c:v>303.27999999999997</c:v>
                </c:pt>
              </c:numCache>
            </c:numRef>
          </c:val>
          <c:smooth val="0"/>
          <c:extLst>
            <c:ext xmlns:c16="http://schemas.microsoft.com/office/drawing/2014/chart" uri="{C3380CC4-5D6E-409C-BE32-E72D297353CC}">
              <c16:uniqueId val="{00000001-5F5F-490E-908B-027C69CF92A3}"/>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沖縄県　大宜味村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D3</v>
      </c>
      <c r="X8" s="50"/>
      <c r="Y8" s="50"/>
      <c r="Z8" s="50"/>
      <c r="AA8" s="50"/>
      <c r="AB8" s="50"/>
      <c r="AC8" s="50"/>
      <c r="AD8" s="50" t="str">
        <f>データ!$M$6</f>
        <v>非設置</v>
      </c>
      <c r="AE8" s="50"/>
      <c r="AF8" s="50"/>
      <c r="AG8" s="50"/>
      <c r="AH8" s="50"/>
      <c r="AI8" s="50"/>
      <c r="AJ8" s="50"/>
      <c r="AK8" s="2"/>
      <c r="AL8" s="51">
        <f>データ!$R$6</f>
        <v>3074</v>
      </c>
      <c r="AM8" s="51"/>
      <c r="AN8" s="51"/>
      <c r="AO8" s="51"/>
      <c r="AP8" s="51"/>
      <c r="AQ8" s="51"/>
      <c r="AR8" s="51"/>
      <c r="AS8" s="51"/>
      <c r="AT8" s="47">
        <f>データ!$S$6</f>
        <v>63.55</v>
      </c>
      <c r="AU8" s="47"/>
      <c r="AV8" s="47"/>
      <c r="AW8" s="47"/>
      <c r="AX8" s="47"/>
      <c r="AY8" s="47"/>
      <c r="AZ8" s="47"/>
      <c r="BA8" s="47"/>
      <c r="BB8" s="47">
        <f>データ!$T$6</f>
        <v>48.37</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99.9</v>
      </c>
      <c r="Q10" s="47"/>
      <c r="R10" s="47"/>
      <c r="S10" s="47"/>
      <c r="T10" s="47"/>
      <c r="U10" s="47"/>
      <c r="V10" s="47"/>
      <c r="W10" s="51">
        <f>データ!$Q$6</f>
        <v>2527</v>
      </c>
      <c r="X10" s="51"/>
      <c r="Y10" s="51"/>
      <c r="Z10" s="51"/>
      <c r="AA10" s="51"/>
      <c r="AB10" s="51"/>
      <c r="AC10" s="51"/>
      <c r="AD10" s="2"/>
      <c r="AE10" s="2"/>
      <c r="AF10" s="2"/>
      <c r="AG10" s="2"/>
      <c r="AH10" s="2"/>
      <c r="AI10" s="2"/>
      <c r="AJ10" s="2"/>
      <c r="AK10" s="2"/>
      <c r="AL10" s="51">
        <f>データ!$U$6</f>
        <v>3068</v>
      </c>
      <c r="AM10" s="51"/>
      <c r="AN10" s="51"/>
      <c r="AO10" s="51"/>
      <c r="AP10" s="51"/>
      <c r="AQ10" s="51"/>
      <c r="AR10" s="51"/>
      <c r="AS10" s="51"/>
      <c r="AT10" s="47">
        <f>データ!$V$6</f>
        <v>13.94</v>
      </c>
      <c r="AU10" s="47"/>
      <c r="AV10" s="47"/>
      <c r="AW10" s="47"/>
      <c r="AX10" s="47"/>
      <c r="AY10" s="47"/>
      <c r="AZ10" s="47"/>
      <c r="BA10" s="47"/>
      <c r="BB10" s="47">
        <f>データ!$W$6</f>
        <v>220.09</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119</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117</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118</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42</v>
      </c>
      <c r="N85" s="27" t="s">
        <v>43</v>
      </c>
      <c r="O85" s="27" t="str">
        <f>データ!EN6</f>
        <v>【0.80】</v>
      </c>
    </row>
  </sheetData>
  <sheetProtection algorithmName="SHA-512" hashValue="GefA6KTMSRIUQMK4qPpHIIUaW3ndcIrpsk/Y28AQRpF/OjS6bFN0jcF7ooZliud3jewtEyipPhVchukpmf+k6g==" saltValue="cBQqb67OL73HwL8NCIkOF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46</v>
      </c>
      <c r="B3" s="30" t="s">
        <v>47</v>
      </c>
      <c r="C3" s="30" t="s">
        <v>48</v>
      </c>
      <c r="D3" s="30" t="s">
        <v>49</v>
      </c>
      <c r="E3" s="30" t="s">
        <v>50</v>
      </c>
      <c r="F3" s="30" t="s">
        <v>51</v>
      </c>
      <c r="G3" s="30" t="s">
        <v>52</v>
      </c>
      <c r="H3" s="83" t="s">
        <v>53</v>
      </c>
      <c r="I3" s="84"/>
      <c r="J3" s="84"/>
      <c r="K3" s="84"/>
      <c r="L3" s="84"/>
      <c r="M3" s="84"/>
      <c r="N3" s="84"/>
      <c r="O3" s="84"/>
      <c r="P3" s="84"/>
      <c r="Q3" s="84"/>
      <c r="R3" s="84"/>
      <c r="S3" s="84"/>
      <c r="T3" s="84"/>
      <c r="U3" s="84"/>
      <c r="V3" s="84"/>
      <c r="W3" s="85"/>
      <c r="X3" s="89" t="s">
        <v>54</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55</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29" t="s">
        <v>56</v>
      </c>
      <c r="B4" s="31"/>
      <c r="C4" s="31"/>
      <c r="D4" s="31"/>
      <c r="E4" s="31"/>
      <c r="F4" s="31"/>
      <c r="G4" s="31"/>
      <c r="H4" s="86"/>
      <c r="I4" s="87"/>
      <c r="J4" s="87"/>
      <c r="K4" s="87"/>
      <c r="L4" s="87"/>
      <c r="M4" s="87"/>
      <c r="N4" s="87"/>
      <c r="O4" s="87"/>
      <c r="P4" s="87"/>
      <c r="Q4" s="87"/>
      <c r="R4" s="87"/>
      <c r="S4" s="87"/>
      <c r="T4" s="87"/>
      <c r="U4" s="87"/>
      <c r="V4" s="87"/>
      <c r="W4" s="88"/>
      <c r="X4" s="82" t="s">
        <v>57</v>
      </c>
      <c r="Y4" s="82"/>
      <c r="Z4" s="82"/>
      <c r="AA4" s="82"/>
      <c r="AB4" s="82"/>
      <c r="AC4" s="82"/>
      <c r="AD4" s="82"/>
      <c r="AE4" s="82"/>
      <c r="AF4" s="82"/>
      <c r="AG4" s="82"/>
      <c r="AH4" s="82"/>
      <c r="AI4" s="82" t="s">
        <v>58</v>
      </c>
      <c r="AJ4" s="82"/>
      <c r="AK4" s="82"/>
      <c r="AL4" s="82"/>
      <c r="AM4" s="82"/>
      <c r="AN4" s="82"/>
      <c r="AO4" s="82"/>
      <c r="AP4" s="82"/>
      <c r="AQ4" s="82"/>
      <c r="AR4" s="82"/>
      <c r="AS4" s="82"/>
      <c r="AT4" s="82" t="s">
        <v>59</v>
      </c>
      <c r="AU4" s="82"/>
      <c r="AV4" s="82"/>
      <c r="AW4" s="82"/>
      <c r="AX4" s="82"/>
      <c r="AY4" s="82"/>
      <c r="AZ4" s="82"/>
      <c r="BA4" s="82"/>
      <c r="BB4" s="82"/>
      <c r="BC4" s="82"/>
      <c r="BD4" s="82"/>
      <c r="BE4" s="82" t="s">
        <v>60</v>
      </c>
      <c r="BF4" s="82"/>
      <c r="BG4" s="82"/>
      <c r="BH4" s="82"/>
      <c r="BI4" s="82"/>
      <c r="BJ4" s="82"/>
      <c r="BK4" s="82"/>
      <c r="BL4" s="82"/>
      <c r="BM4" s="82"/>
      <c r="BN4" s="82"/>
      <c r="BO4" s="82"/>
      <c r="BP4" s="82" t="s">
        <v>61</v>
      </c>
      <c r="BQ4" s="82"/>
      <c r="BR4" s="82"/>
      <c r="BS4" s="82"/>
      <c r="BT4" s="82"/>
      <c r="BU4" s="82"/>
      <c r="BV4" s="82"/>
      <c r="BW4" s="82"/>
      <c r="BX4" s="82"/>
      <c r="BY4" s="82"/>
      <c r="BZ4" s="82"/>
      <c r="CA4" s="82" t="s">
        <v>62</v>
      </c>
      <c r="CB4" s="82"/>
      <c r="CC4" s="82"/>
      <c r="CD4" s="82"/>
      <c r="CE4" s="82"/>
      <c r="CF4" s="82"/>
      <c r="CG4" s="82"/>
      <c r="CH4" s="82"/>
      <c r="CI4" s="82"/>
      <c r="CJ4" s="82"/>
      <c r="CK4" s="82"/>
      <c r="CL4" s="82" t="s">
        <v>63</v>
      </c>
      <c r="CM4" s="82"/>
      <c r="CN4" s="82"/>
      <c r="CO4" s="82"/>
      <c r="CP4" s="82"/>
      <c r="CQ4" s="82"/>
      <c r="CR4" s="82"/>
      <c r="CS4" s="82"/>
      <c r="CT4" s="82"/>
      <c r="CU4" s="82"/>
      <c r="CV4" s="82"/>
      <c r="CW4" s="82" t="s">
        <v>64</v>
      </c>
      <c r="CX4" s="82"/>
      <c r="CY4" s="82"/>
      <c r="CZ4" s="82"/>
      <c r="DA4" s="82"/>
      <c r="DB4" s="82"/>
      <c r="DC4" s="82"/>
      <c r="DD4" s="82"/>
      <c r="DE4" s="82"/>
      <c r="DF4" s="82"/>
      <c r="DG4" s="82"/>
      <c r="DH4" s="82" t="s">
        <v>65</v>
      </c>
      <c r="DI4" s="82"/>
      <c r="DJ4" s="82"/>
      <c r="DK4" s="82"/>
      <c r="DL4" s="82"/>
      <c r="DM4" s="82"/>
      <c r="DN4" s="82"/>
      <c r="DO4" s="82"/>
      <c r="DP4" s="82"/>
      <c r="DQ4" s="82"/>
      <c r="DR4" s="82"/>
      <c r="DS4" s="82" t="s">
        <v>66</v>
      </c>
      <c r="DT4" s="82"/>
      <c r="DU4" s="82"/>
      <c r="DV4" s="82"/>
      <c r="DW4" s="82"/>
      <c r="DX4" s="82"/>
      <c r="DY4" s="82"/>
      <c r="DZ4" s="82"/>
      <c r="EA4" s="82"/>
      <c r="EB4" s="82"/>
      <c r="EC4" s="82"/>
      <c r="ED4" s="82" t="s">
        <v>67</v>
      </c>
      <c r="EE4" s="82"/>
      <c r="EF4" s="82"/>
      <c r="EG4" s="82"/>
      <c r="EH4" s="82"/>
      <c r="EI4" s="82"/>
      <c r="EJ4" s="82"/>
      <c r="EK4" s="82"/>
      <c r="EL4" s="82"/>
      <c r="EM4" s="82"/>
      <c r="EN4" s="82"/>
    </row>
    <row r="5" spans="1:144" x14ac:dyDescent="0.15">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15">
      <c r="A6" s="29" t="s">
        <v>96</v>
      </c>
      <c r="B6" s="34">
        <f>B7</f>
        <v>2020</v>
      </c>
      <c r="C6" s="34">
        <f t="shared" ref="C6:W6" si="3">C7</f>
        <v>473022</v>
      </c>
      <c r="D6" s="34">
        <f t="shared" si="3"/>
        <v>47</v>
      </c>
      <c r="E6" s="34">
        <f t="shared" si="3"/>
        <v>1</v>
      </c>
      <c r="F6" s="34">
        <f t="shared" si="3"/>
        <v>0</v>
      </c>
      <c r="G6" s="34">
        <f t="shared" si="3"/>
        <v>0</v>
      </c>
      <c r="H6" s="34" t="str">
        <f t="shared" si="3"/>
        <v>沖縄県　大宜味村</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99.9</v>
      </c>
      <c r="Q6" s="35">
        <f t="shared" si="3"/>
        <v>2527</v>
      </c>
      <c r="R6" s="35">
        <f t="shared" si="3"/>
        <v>3074</v>
      </c>
      <c r="S6" s="35">
        <f t="shared" si="3"/>
        <v>63.55</v>
      </c>
      <c r="T6" s="35">
        <f t="shared" si="3"/>
        <v>48.37</v>
      </c>
      <c r="U6" s="35">
        <f t="shared" si="3"/>
        <v>3068</v>
      </c>
      <c r="V6" s="35">
        <f t="shared" si="3"/>
        <v>13.94</v>
      </c>
      <c r="W6" s="35">
        <f t="shared" si="3"/>
        <v>220.09</v>
      </c>
      <c r="X6" s="36">
        <f>IF(X7="",NA(),X7)</f>
        <v>63.39</v>
      </c>
      <c r="Y6" s="36">
        <f t="shared" ref="Y6:AG6" si="4">IF(Y7="",NA(),Y7)</f>
        <v>66.12</v>
      </c>
      <c r="Z6" s="36">
        <f t="shared" si="4"/>
        <v>89.83</v>
      </c>
      <c r="AA6" s="36">
        <f t="shared" si="4"/>
        <v>55.6</v>
      </c>
      <c r="AB6" s="36">
        <f t="shared" si="4"/>
        <v>74.569999999999993</v>
      </c>
      <c r="AC6" s="36">
        <f t="shared" si="4"/>
        <v>77.56</v>
      </c>
      <c r="AD6" s="36">
        <f t="shared" si="4"/>
        <v>78.510000000000005</v>
      </c>
      <c r="AE6" s="36">
        <f t="shared" si="4"/>
        <v>77.91</v>
      </c>
      <c r="AF6" s="36">
        <f t="shared" si="4"/>
        <v>79.099999999999994</v>
      </c>
      <c r="AG6" s="36">
        <f t="shared" si="4"/>
        <v>79.33</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589.28</v>
      </c>
      <c r="BF6" s="36">
        <f t="shared" ref="BF6:BN6" si="7">IF(BF7="",NA(),BF7)</f>
        <v>559.03</v>
      </c>
      <c r="BG6" s="36">
        <f t="shared" si="7"/>
        <v>535.77</v>
      </c>
      <c r="BH6" s="36">
        <f t="shared" si="7"/>
        <v>508.18</v>
      </c>
      <c r="BI6" s="36">
        <f t="shared" si="7"/>
        <v>505.16</v>
      </c>
      <c r="BJ6" s="36">
        <f t="shared" si="7"/>
        <v>1144.79</v>
      </c>
      <c r="BK6" s="36">
        <f t="shared" si="7"/>
        <v>1061.58</v>
      </c>
      <c r="BL6" s="36">
        <f t="shared" si="7"/>
        <v>1007.7</v>
      </c>
      <c r="BM6" s="36">
        <f t="shared" si="7"/>
        <v>1018.52</v>
      </c>
      <c r="BN6" s="36">
        <f t="shared" si="7"/>
        <v>949.61</v>
      </c>
      <c r="BO6" s="35" t="str">
        <f>IF(BO7="","",IF(BO7="-","【-】","【"&amp;SUBSTITUTE(TEXT(BO7,"#,##0.00"),"-","△")&amp;"】"))</f>
        <v>【949.15】</v>
      </c>
      <c r="BP6" s="36">
        <f>IF(BP7="",NA(),BP7)</f>
        <v>60.67</v>
      </c>
      <c r="BQ6" s="36">
        <f t="shared" ref="BQ6:BY6" si="8">IF(BQ7="",NA(),BQ7)</f>
        <v>66.010000000000005</v>
      </c>
      <c r="BR6" s="36">
        <f t="shared" si="8"/>
        <v>70.55</v>
      </c>
      <c r="BS6" s="36">
        <f t="shared" si="8"/>
        <v>55.54</v>
      </c>
      <c r="BT6" s="36">
        <f t="shared" si="8"/>
        <v>68.55</v>
      </c>
      <c r="BU6" s="36">
        <f t="shared" si="8"/>
        <v>56.04</v>
      </c>
      <c r="BV6" s="36">
        <f t="shared" si="8"/>
        <v>58.52</v>
      </c>
      <c r="BW6" s="36">
        <f t="shared" si="8"/>
        <v>59.22</v>
      </c>
      <c r="BX6" s="36">
        <f t="shared" si="8"/>
        <v>58.79</v>
      </c>
      <c r="BY6" s="36">
        <f t="shared" si="8"/>
        <v>58.41</v>
      </c>
      <c r="BZ6" s="35" t="str">
        <f>IF(BZ7="","",IF(BZ7="-","【-】","【"&amp;SUBSTITUTE(TEXT(BZ7,"#,##0.00"),"-","△")&amp;"】"))</f>
        <v>【55.87】</v>
      </c>
      <c r="CA6" s="36">
        <f>IF(CA7="",NA(),CA7)</f>
        <v>302.69</v>
      </c>
      <c r="CB6" s="36">
        <f t="shared" ref="CB6:CJ6" si="9">IF(CB7="",NA(),CB7)</f>
        <v>282.33999999999997</v>
      </c>
      <c r="CC6" s="36">
        <f t="shared" si="9"/>
        <v>262.58999999999997</v>
      </c>
      <c r="CD6" s="36">
        <f t="shared" si="9"/>
        <v>339.03</v>
      </c>
      <c r="CE6" s="36">
        <f t="shared" si="9"/>
        <v>273.06</v>
      </c>
      <c r="CF6" s="36">
        <f t="shared" si="9"/>
        <v>304.35000000000002</v>
      </c>
      <c r="CG6" s="36">
        <f t="shared" si="9"/>
        <v>296.3</v>
      </c>
      <c r="CH6" s="36">
        <f t="shared" si="9"/>
        <v>292.89999999999998</v>
      </c>
      <c r="CI6" s="36">
        <f t="shared" si="9"/>
        <v>298.25</v>
      </c>
      <c r="CJ6" s="36">
        <f t="shared" si="9"/>
        <v>303.27999999999997</v>
      </c>
      <c r="CK6" s="35" t="str">
        <f>IF(CK7="","",IF(CK7="-","【-】","【"&amp;SUBSTITUTE(TEXT(CK7,"#,##0.00"),"-","△")&amp;"】"))</f>
        <v>【288.19】</v>
      </c>
      <c r="CL6" s="36">
        <f>IF(CL7="",NA(),CL7)</f>
        <v>68.290000000000006</v>
      </c>
      <c r="CM6" s="36">
        <f t="shared" ref="CM6:CU6" si="10">IF(CM7="",NA(),CM7)</f>
        <v>74.5</v>
      </c>
      <c r="CN6" s="36">
        <f t="shared" si="10"/>
        <v>69.989999999999995</v>
      </c>
      <c r="CO6" s="36">
        <f t="shared" si="10"/>
        <v>69.39</v>
      </c>
      <c r="CP6" s="36">
        <f t="shared" si="10"/>
        <v>70.87</v>
      </c>
      <c r="CQ6" s="36">
        <f t="shared" si="10"/>
        <v>55.9</v>
      </c>
      <c r="CR6" s="36">
        <f t="shared" si="10"/>
        <v>57.3</v>
      </c>
      <c r="CS6" s="36">
        <f t="shared" si="10"/>
        <v>56.76</v>
      </c>
      <c r="CT6" s="36">
        <f t="shared" si="10"/>
        <v>56.04</v>
      </c>
      <c r="CU6" s="36">
        <f t="shared" si="10"/>
        <v>58.52</v>
      </c>
      <c r="CV6" s="35" t="str">
        <f>IF(CV7="","",IF(CV7="-","【-】","【"&amp;SUBSTITUTE(TEXT(CV7,"#,##0.00"),"-","△")&amp;"】"))</f>
        <v>【56.31】</v>
      </c>
      <c r="CW6" s="36">
        <f>IF(CW7="",NA(),CW7)</f>
        <v>82.48</v>
      </c>
      <c r="CX6" s="36">
        <f t="shared" ref="CX6:DF6" si="11">IF(CX7="",NA(),CX7)</f>
        <v>74.72</v>
      </c>
      <c r="CY6" s="36">
        <f t="shared" si="11"/>
        <v>77.709999999999994</v>
      </c>
      <c r="CZ6" s="36">
        <f t="shared" si="11"/>
        <v>76.44</v>
      </c>
      <c r="DA6" s="36">
        <f t="shared" si="11"/>
        <v>76.510000000000005</v>
      </c>
      <c r="DB6" s="36">
        <f t="shared" si="11"/>
        <v>73.28</v>
      </c>
      <c r="DC6" s="36">
        <f t="shared" si="11"/>
        <v>72.42</v>
      </c>
      <c r="DD6" s="36">
        <f t="shared" si="11"/>
        <v>73.069999999999993</v>
      </c>
      <c r="DE6" s="36">
        <f t="shared" si="11"/>
        <v>72.78</v>
      </c>
      <c r="DF6" s="36">
        <f t="shared" si="11"/>
        <v>71.33</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6">
        <f t="shared" si="14"/>
        <v>7.0000000000000007E-2</v>
      </c>
      <c r="EG6" s="36">
        <f t="shared" si="14"/>
        <v>0.94</v>
      </c>
      <c r="EH6" s="36">
        <f t="shared" si="14"/>
        <v>0.45</v>
      </c>
      <c r="EI6" s="36">
        <f t="shared" si="14"/>
        <v>0.53</v>
      </c>
      <c r="EJ6" s="36">
        <f t="shared" si="14"/>
        <v>0.72</v>
      </c>
      <c r="EK6" s="36">
        <f t="shared" si="14"/>
        <v>0.53</v>
      </c>
      <c r="EL6" s="36">
        <f t="shared" si="14"/>
        <v>0.71</v>
      </c>
      <c r="EM6" s="36">
        <f t="shared" si="14"/>
        <v>0.72</v>
      </c>
      <c r="EN6" s="35" t="str">
        <f>IF(EN7="","",IF(EN7="-","【-】","【"&amp;SUBSTITUTE(TEXT(EN7,"#,##0.00"),"-","△")&amp;"】"))</f>
        <v>【0.80】</v>
      </c>
    </row>
    <row r="7" spans="1:144" s="37" customFormat="1" x14ac:dyDescent="0.15">
      <c r="A7" s="29"/>
      <c r="B7" s="38">
        <v>2020</v>
      </c>
      <c r="C7" s="38">
        <v>473022</v>
      </c>
      <c r="D7" s="38">
        <v>47</v>
      </c>
      <c r="E7" s="38">
        <v>1</v>
      </c>
      <c r="F7" s="38">
        <v>0</v>
      </c>
      <c r="G7" s="38">
        <v>0</v>
      </c>
      <c r="H7" s="38" t="s">
        <v>97</v>
      </c>
      <c r="I7" s="38" t="s">
        <v>98</v>
      </c>
      <c r="J7" s="38" t="s">
        <v>99</v>
      </c>
      <c r="K7" s="38" t="s">
        <v>100</v>
      </c>
      <c r="L7" s="38" t="s">
        <v>101</v>
      </c>
      <c r="M7" s="38" t="s">
        <v>102</v>
      </c>
      <c r="N7" s="39" t="s">
        <v>103</v>
      </c>
      <c r="O7" s="39" t="s">
        <v>104</v>
      </c>
      <c r="P7" s="39">
        <v>99.9</v>
      </c>
      <c r="Q7" s="39">
        <v>2527</v>
      </c>
      <c r="R7" s="39">
        <v>3074</v>
      </c>
      <c r="S7" s="39">
        <v>63.55</v>
      </c>
      <c r="T7" s="39">
        <v>48.37</v>
      </c>
      <c r="U7" s="39">
        <v>3068</v>
      </c>
      <c r="V7" s="39">
        <v>13.94</v>
      </c>
      <c r="W7" s="39">
        <v>220.09</v>
      </c>
      <c r="X7" s="39">
        <v>63.39</v>
      </c>
      <c r="Y7" s="39">
        <v>66.12</v>
      </c>
      <c r="Z7" s="39">
        <v>89.83</v>
      </c>
      <c r="AA7" s="39">
        <v>55.6</v>
      </c>
      <c r="AB7" s="39">
        <v>74.569999999999993</v>
      </c>
      <c r="AC7" s="39">
        <v>77.56</v>
      </c>
      <c r="AD7" s="39">
        <v>78.510000000000005</v>
      </c>
      <c r="AE7" s="39">
        <v>77.91</v>
      </c>
      <c r="AF7" s="39">
        <v>79.099999999999994</v>
      </c>
      <c r="AG7" s="39">
        <v>79.33</v>
      </c>
      <c r="AH7" s="39">
        <v>78.36</v>
      </c>
      <c r="AI7" s="39"/>
      <c r="AJ7" s="39"/>
      <c r="AK7" s="39"/>
      <c r="AL7" s="39"/>
      <c r="AM7" s="39"/>
      <c r="AN7" s="39"/>
      <c r="AO7" s="39"/>
      <c r="AP7" s="39"/>
      <c r="AQ7" s="39"/>
      <c r="AR7" s="39"/>
      <c r="AS7" s="39"/>
      <c r="AT7" s="39"/>
      <c r="AU7" s="39"/>
      <c r="AV7" s="39"/>
      <c r="AW7" s="39"/>
      <c r="AX7" s="39"/>
      <c r="AY7" s="39"/>
      <c r="AZ7" s="39"/>
      <c r="BA7" s="39"/>
      <c r="BB7" s="39"/>
      <c r="BC7" s="39"/>
      <c r="BD7" s="39"/>
      <c r="BE7" s="39">
        <v>589.28</v>
      </c>
      <c r="BF7" s="39">
        <v>559.03</v>
      </c>
      <c r="BG7" s="39">
        <v>535.77</v>
      </c>
      <c r="BH7" s="39">
        <v>508.18</v>
      </c>
      <c r="BI7" s="39">
        <v>505.16</v>
      </c>
      <c r="BJ7" s="39">
        <v>1144.79</v>
      </c>
      <c r="BK7" s="39">
        <v>1061.58</v>
      </c>
      <c r="BL7" s="39">
        <v>1007.7</v>
      </c>
      <c r="BM7" s="39">
        <v>1018.52</v>
      </c>
      <c r="BN7" s="39">
        <v>949.61</v>
      </c>
      <c r="BO7" s="39">
        <v>949.15</v>
      </c>
      <c r="BP7" s="39">
        <v>60.67</v>
      </c>
      <c r="BQ7" s="39">
        <v>66.010000000000005</v>
      </c>
      <c r="BR7" s="39">
        <v>70.55</v>
      </c>
      <c r="BS7" s="39">
        <v>55.54</v>
      </c>
      <c r="BT7" s="39">
        <v>68.55</v>
      </c>
      <c r="BU7" s="39">
        <v>56.04</v>
      </c>
      <c r="BV7" s="39">
        <v>58.52</v>
      </c>
      <c r="BW7" s="39">
        <v>59.22</v>
      </c>
      <c r="BX7" s="39">
        <v>58.79</v>
      </c>
      <c r="BY7" s="39">
        <v>58.41</v>
      </c>
      <c r="BZ7" s="39">
        <v>55.87</v>
      </c>
      <c r="CA7" s="39">
        <v>302.69</v>
      </c>
      <c r="CB7" s="39">
        <v>282.33999999999997</v>
      </c>
      <c r="CC7" s="39">
        <v>262.58999999999997</v>
      </c>
      <c r="CD7" s="39">
        <v>339.03</v>
      </c>
      <c r="CE7" s="39">
        <v>273.06</v>
      </c>
      <c r="CF7" s="39">
        <v>304.35000000000002</v>
      </c>
      <c r="CG7" s="39">
        <v>296.3</v>
      </c>
      <c r="CH7" s="39">
        <v>292.89999999999998</v>
      </c>
      <c r="CI7" s="39">
        <v>298.25</v>
      </c>
      <c r="CJ7" s="39">
        <v>303.27999999999997</v>
      </c>
      <c r="CK7" s="39">
        <v>288.19</v>
      </c>
      <c r="CL7" s="39">
        <v>68.290000000000006</v>
      </c>
      <c r="CM7" s="39">
        <v>74.5</v>
      </c>
      <c r="CN7" s="39">
        <v>69.989999999999995</v>
      </c>
      <c r="CO7" s="39">
        <v>69.39</v>
      </c>
      <c r="CP7" s="39">
        <v>70.87</v>
      </c>
      <c r="CQ7" s="39">
        <v>55.9</v>
      </c>
      <c r="CR7" s="39">
        <v>57.3</v>
      </c>
      <c r="CS7" s="39">
        <v>56.76</v>
      </c>
      <c r="CT7" s="39">
        <v>56.04</v>
      </c>
      <c r="CU7" s="39">
        <v>58.52</v>
      </c>
      <c r="CV7" s="39">
        <v>56.31</v>
      </c>
      <c r="CW7" s="39">
        <v>82.48</v>
      </c>
      <c r="CX7" s="39">
        <v>74.72</v>
      </c>
      <c r="CY7" s="39">
        <v>77.709999999999994</v>
      </c>
      <c r="CZ7" s="39">
        <v>76.44</v>
      </c>
      <c r="DA7" s="39">
        <v>76.510000000000005</v>
      </c>
      <c r="DB7" s="39">
        <v>73.28</v>
      </c>
      <c r="DC7" s="39">
        <v>72.42</v>
      </c>
      <c r="DD7" s="39">
        <v>73.069999999999993</v>
      </c>
      <c r="DE7" s="39">
        <v>72.78</v>
      </c>
      <c r="DF7" s="39">
        <v>71.33</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7.0000000000000007E-2</v>
      </c>
      <c r="EG7" s="39">
        <v>0.94</v>
      </c>
      <c r="EH7" s="39">
        <v>0.45</v>
      </c>
      <c r="EI7" s="39">
        <v>0.53</v>
      </c>
      <c r="EJ7" s="39">
        <v>0.72</v>
      </c>
      <c r="EK7" s="39">
        <v>0.53</v>
      </c>
      <c r="EL7" s="39">
        <v>0.71</v>
      </c>
      <c r="EM7" s="39">
        <v>0.72</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47</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110</v>
      </c>
    </row>
    <row r="12" spans="1:144" x14ac:dyDescent="0.15">
      <c r="B12">
        <v>1</v>
      </c>
      <c r="C12">
        <v>1</v>
      </c>
      <c r="D12">
        <v>1</v>
      </c>
      <c r="E12">
        <v>1</v>
      </c>
      <c r="F12">
        <v>2</v>
      </c>
      <c r="G12" t="s">
        <v>111</v>
      </c>
    </row>
    <row r="13" spans="1:144" x14ac:dyDescent="0.15">
      <c r="B13" t="s">
        <v>112</v>
      </c>
      <c r="C13" t="s">
        <v>113</v>
      </c>
      <c r="D13" t="s">
        <v>112</v>
      </c>
      <c r="E13" t="s">
        <v>114</v>
      </c>
      <c r="F13" t="s">
        <v>115</v>
      </c>
      <c r="G13" t="s">
        <v>116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ogimi</cp:lastModifiedBy>
  <dcterms:created xsi:type="dcterms:W3CDTF">2021-12-03T07:05:49Z</dcterms:created>
  <dcterms:modified xsi:type="dcterms:W3CDTF">2022-01-18T02:04:21Z</dcterms:modified>
  <cp:category/>
</cp:coreProperties>
</file>