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690\Desktop\経営比較分析表　【提出用】\"/>
    </mc:Choice>
  </mc:AlternateContent>
  <workbookProtection workbookAlgorithmName="SHA-512" workbookHashValue="U4Ai4TqKW/DKcQHGceLMOCbrGMn5ud7HKGfybQlOGQqBgAx3OHRaELuPaBShMlESaAJ7jwqvTYc4UdsLU6hh2Q==" workbookSaltValue="InyLZvv2QuwuIAAVgPJtt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<sst xmlns="http://schemas.openxmlformats.org/spreadsheetml/2006/main" count="228" uniqueCount="113">
  <si>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</si>
  <si>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</si>
  <si>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</si>
  <si>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</si>
  <si>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</si>
  <si>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</si>
  <si>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</si>
  <si>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</si>
  <si>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</si>
  <si>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</si>
  <si>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</si>
  <si>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</si>
  <si>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</si>
  <si>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</si>
  <si>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</si>
  <si>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</si>
  <si>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</si>
  <si>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</si>
  <si>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</si>
  <si>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</si>
  <si>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</si>
  <si>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</si>
  <si>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</si>
  <si>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</si>
  <si>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</si>
  <si>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</si>
  <si>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</si>
  <si>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</si>
  <si>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</si>
  <si>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</si>
  <si>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</si>
  <si>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</si>
  <si>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</si>
  <si>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</si>
  <si>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</si>
  <si>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</si>
  <si>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</si>
  <si>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</si>
  <si>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</si>
  <si>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</si>
  <si>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</si>
  <si>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</si>
  <si>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</si>
  <si>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</si>
  <si>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</si>
  <si>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</si>
  <si>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</si>
  <si>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</si>
  <si>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</si>
  <si>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</si>
  <si>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</si>
  <si>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</si>
  <si>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</si>
  <si>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</si>
  <si>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</si>
  <si>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</si>
  <si>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</si>
  <si>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</si>
  <si>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</si>
  <si>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</si>
  <si>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</si>
  <si>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</si>
  <si>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</si>
  <si>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</si>
  <si>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</si>
  <si>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</si>
  <si>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</si>
  <si>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</si>
  <si>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</si>
  <si>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</si>
  <si>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</si>
  <si>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</si>
  <si>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</si>
  <si>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</si>
  <si>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</si>
  <si>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</si>
  <si>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</si>
  <si>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</si>
  <si>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</si>
  <si>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</si>
  <si>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</si>
  <si>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</si>
  <si>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</si>
  <si>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</si>
  <si>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</si>
  <si>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</si>
  <si>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</si>
  <si>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</si>
  <si>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</si>
  <si>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</si>
  <si>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</si>
  <si>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</si>
  <si>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</si>
  <si>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宮古島市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</si>
  <si>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</si>
  <si>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</si>
  <si>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</si>
  <si>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</si>
  <si>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</si>
  <si>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</si>
  <si>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</si>
  <si>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</si>
  <si>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</si>
  <si>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</si>
  <si>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</si>
  <si>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</si>
  <si>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</si>
  <si>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</si>
  <si>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</si>
  <si>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</si>
  <si>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健全性・効率性については、単年度黒字を続け、概ね健全な経営状況と判断できるが、近年のリゾート開発等による水需要の増加に伴う水源開発、浄水施設の増設等に併せ、老朽化した施設整備･管路の更新を行う必要があり、多額の経費が見込まれことから財源確保が課題となる。　　　　　　　　　　    このことから、施設更新計画や経営計画の見直しを行い、経費の削減と、収益の確保に努め、効率的・効果的な企業経営に努める必要がある。</t>
    <phoneticPr fontId="4"/>
  </si>
  <si>
    <t>①経常収支比率は、単年度収支が100%以上と黒字となっており、全国及び類似団体平均値を若干下回っていますが健全な経営状況である。今後の施設投資等に係る資金を確保するため、更なる軽費節減に取り組む必要がある。                                                                            ②累積欠損金比率については、累積欠損金は発生しておらず、健全な経営状況である。　　　　　　　　　　　　　③流動比率は、短期的(1年以内)な債務に対する支払い能力を表す指標で、当該値は100%を上回っており支払能力は健全であるが、類似団体平均値と比較して、下回っている状況になっており、単年度の支払い能力を高めるためにも経営改善を進めていく必要がある。　　　　　　　　　　　　　　　　　　④企業債残高対給水収益比率は、公的資金補償金免除繰上の取り組みの結果、年々減少傾向でしたが施設更新等が有り前年度より増。　　　　　　　　　　　　　　　　　　　⑤料金回収率は、類似団体・全国平均の平均値を上回っており、経営に必要な経費を料金で賄えている状況である。　　　　　　　　　　　　　　　　　　　　　　　　　　⑥給水原価は、全国平均及び類似団体平均値を上回っており、費用の削減が必要である。　　　　　　　　　　　　　　　　　　⑦施設利用率は、類似団体・全国平均より上回っており有効に活用されている。　　　　　　　　　　　　　　　　⑧有収率は、前年度に比べ約1.0％弱下がって、類似団体及び全国平均を下回っております。今後も配・給水管の更新及び漏水防止対策等に取り組み、有収率向上を図る必要がある。</t>
    <rPh sb="45" eb="46">
      <t>シタ</t>
    </rPh>
    <rPh sb="417" eb="419">
      <t>シセツ</t>
    </rPh>
    <rPh sb="419" eb="421">
      <t>コウシン</t>
    </rPh>
    <rPh sb="421" eb="422">
      <t>トウ</t>
    </rPh>
    <rPh sb="423" eb="424">
      <t>アリ</t>
    </rPh>
    <rPh sb="425" eb="428">
      <t>ゼンネンド</t>
    </rPh>
    <rPh sb="651" eb="652">
      <t>ヤク</t>
    </rPh>
    <rPh sb="656" eb="657">
      <t>ジャク</t>
    </rPh>
    <rPh sb="657" eb="658">
      <t>サ</t>
    </rPh>
    <phoneticPr fontId="4"/>
  </si>
  <si>
    <t>①有形固定資産減価償却率は、年々増加傾向に有り、類似団体・全国平均を上回っており、施設更新が必要である。　　　　　　　　　　　　　　　　②管路経年化率は今後、法定耐用年数を超える管路が増大することが予測されることから、計画的に管路の更新が必要である。　　　　　　　　　　　　　　　　　　　　　③管路更新率は、類似団体平均値を上回っておりますが、今後も老朽管路を計画的に更新する必要がある。</t>
    <rPh sb="162" eb="164">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</si>
</sst>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0.13</c:v>
                </c:pt>
                <c:pt idx="1">
                  <c:v>0.25</c:v>
                </c:pt>
                <c:pt idx="2">
                  <c:v>0.15</c:v>
                </c:pt>
                <c:pt idx="3">
                  <c:v>0.48</c:v>
                </c:pt>
                <c:pt idx="4">
                  <c:v>0.87</c:v>
                </c:pt>
              </c:numCache>
            </c:numRef>
          </c:val>
          <c:extLst>
            <c:ext xmlns:c16="http://schemas.microsoft.com/office/drawing/2014/chart" uri="{C3380CC4-5D6E-409C-BE32-E72D297353CC}">
              <c16:uniqueId val="{00000000-09D6-4134-B0BB-040BB56E4DA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09D6-4134-B0BB-040BB56E4DA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60.75</c:v>
                </c:pt>
                <c:pt idx="1">
                  <c:v>70.44</c:v>
                </c:pt>
                <c:pt idx="2">
                  <c:v>71.89</c:v>
                </c:pt>
                <c:pt idx="3">
                  <c:v>72.73</c:v>
                </c:pt>
                <c:pt idx="4">
                  <c:v>70.61</c:v>
                </c:pt>
              </c:numCache>
            </c:numRef>
          </c:val>
          <c:extLst>
            <c:ext xmlns:c16="http://schemas.microsoft.com/office/drawing/2014/chart" uri="{C3380CC4-5D6E-409C-BE32-E72D297353CC}">
              <c16:uniqueId val="{00000000-4BDF-4618-96BC-11513A1FD6B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4BDF-4618-96BC-11513A1FD6B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87.36</c:v>
                </c:pt>
                <c:pt idx="1">
                  <c:v>84.97</c:v>
                </c:pt>
                <c:pt idx="2">
                  <c:v>84.34</c:v>
                </c:pt>
                <c:pt idx="3">
                  <c:v>86.07</c:v>
                </c:pt>
                <c:pt idx="4">
                  <c:v>85.43</c:v>
                </c:pt>
              </c:numCache>
            </c:numRef>
          </c:val>
          <c:extLst>
            <c:ext xmlns:c16="http://schemas.microsoft.com/office/drawing/2014/chart" uri="{C3380CC4-5D6E-409C-BE32-E72D297353CC}">
              <c16:uniqueId val="{00000000-C5DD-49D0-BCC5-15D5A76EBC4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C5DD-49D0-BCC5-15D5A76EBC4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118.52</c:v>
                </c:pt>
                <c:pt idx="1">
                  <c:v>122.13</c:v>
                </c:pt>
                <c:pt idx="2">
                  <c:v>115.42</c:v>
                </c:pt>
                <c:pt idx="3">
                  <c:v>112.53</c:v>
                </c:pt>
                <c:pt idx="4">
                  <c:v>108.39</c:v>
                </c:pt>
              </c:numCache>
            </c:numRef>
          </c:val>
          <c:extLst>
            <c:ext xmlns:c16="http://schemas.microsoft.com/office/drawing/2014/chart" uri="{C3380CC4-5D6E-409C-BE32-E72D297353CC}">
              <c16:uniqueId val="{00000000-4EC1-4272-B950-E12B3EF5D10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4EC1-4272-B950-E12B3EF5D10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54.5</c:v>
                </c:pt>
                <c:pt idx="1">
                  <c:v>55.68</c:v>
                </c:pt>
                <c:pt idx="2">
                  <c:v>55.97</c:v>
                </c:pt>
                <c:pt idx="3">
                  <c:v>57.16</c:v>
                </c:pt>
                <c:pt idx="4">
                  <c:v>57.76</c:v>
                </c:pt>
              </c:numCache>
            </c:numRef>
          </c:val>
          <c:extLst>
            <c:ext xmlns:c16="http://schemas.microsoft.com/office/drawing/2014/chart" uri="{C3380CC4-5D6E-409C-BE32-E72D297353CC}">
              <c16:uniqueId val="{00000000-BDAD-41F6-A7BA-9277761A21F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BDAD-41F6-A7BA-9277761A21F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26-4A7C-A8AB-917FBB6885A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0326-4A7C-A8AB-917FBB6885A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A6-4CAB-B4B5-BCF3D24891A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0CA6-4CAB-B4B5-BCF3D24891A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200.17</c:v>
                </c:pt>
                <c:pt idx="1">
                  <c:v>210.77</c:v>
                </c:pt>
                <c:pt idx="2">
                  <c:v>167.71</c:v>
                </c:pt>
                <c:pt idx="3">
                  <c:v>174</c:v>
                </c:pt>
                <c:pt idx="4">
                  <c:v>171.71</c:v>
                </c:pt>
              </c:numCache>
            </c:numRef>
          </c:val>
          <c:extLst>
            <c:ext xmlns:c16="http://schemas.microsoft.com/office/drawing/2014/chart" uri="{C3380CC4-5D6E-409C-BE32-E72D297353CC}">
              <c16:uniqueId val="{00000000-468C-4294-9886-520B0A15537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468C-4294-9886-520B0A15537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275.44</c:v>
                </c:pt>
                <c:pt idx="1">
                  <c:v>249.68</c:v>
                </c:pt>
                <c:pt idx="2">
                  <c:v>225.54</c:v>
                </c:pt>
                <c:pt idx="3">
                  <c:v>208.49</c:v>
                </c:pt>
                <c:pt idx="4">
                  <c:v>224.67</c:v>
                </c:pt>
              </c:numCache>
            </c:numRef>
          </c:val>
          <c:extLst>
            <c:ext xmlns:c16="http://schemas.microsoft.com/office/drawing/2014/chart" uri="{C3380CC4-5D6E-409C-BE32-E72D297353CC}">
              <c16:uniqueId val="{00000000-9E4E-406E-A03B-D2138B89358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9E4E-406E-A03B-D2138B89358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119.75</c:v>
                </c:pt>
                <c:pt idx="1">
                  <c:v>118.15</c:v>
                </c:pt>
                <c:pt idx="2">
                  <c:v>113.45</c:v>
                </c:pt>
                <c:pt idx="3">
                  <c:v>108.68</c:v>
                </c:pt>
                <c:pt idx="4">
                  <c:v>102.9</c:v>
                </c:pt>
              </c:numCache>
            </c:numRef>
          </c:val>
          <c:extLst>
            <c:ext xmlns:c16="http://schemas.microsoft.com/office/drawing/2014/chart" uri="{C3380CC4-5D6E-409C-BE32-E72D297353CC}">
              <c16:uniqueId val="{00000000-4AD4-4564-AAF3-E5D60EFFA92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4AD4-4564-AAF3-E5D60EFFA92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186.22</c:v>
                </c:pt>
                <c:pt idx="1">
                  <c:v>189.68</c:v>
                </c:pt>
                <c:pt idx="2">
                  <c:v>198.73</c:v>
                </c:pt>
                <c:pt idx="3">
                  <c:v>209.2</c:v>
                </c:pt>
                <c:pt idx="4">
                  <c:v>214.67</c:v>
                </c:pt>
              </c:numCache>
            </c:numRef>
          </c:val>
          <c:extLst>
            <c:ext xmlns:c16="http://schemas.microsoft.com/office/drawing/2014/chart" uri="{C3380CC4-5D6E-409C-BE32-E72D297353CC}">
              <c16:uniqueId val="{00000000-A1F5-46D1-BC1E-915D48338FB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A1F5-46D1-BC1E-915D48338FB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9"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沖縄県　宮古島市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55577</v>
      </c>
      <c r="AM8" s="71"/>
      <c r="AN8" s="71"/>
      <c r="AO8" s="71"/>
      <c r="AP8" s="71"/>
      <c r="AQ8" s="71"/>
      <c r="AR8" s="71"/>
      <c r="AS8" s="71"/>
      <c r="AT8" s="67">
        <f>データ!$S$6</f>
        <v>204.27</v>
      </c>
      <c r="AU8" s="68"/>
      <c r="AV8" s="68"/>
      <c r="AW8" s="68"/>
      <c r="AX8" s="68"/>
      <c r="AY8" s="68"/>
      <c r="AZ8" s="68"/>
      <c r="BA8" s="68"/>
      <c r="BB8" s="70">
        <f>データ!$T$6</f>
        <v>272.08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69.42</v>
      </c>
      <c r="J10" s="68"/>
      <c r="K10" s="68"/>
      <c r="L10" s="68"/>
      <c r="M10" s="68"/>
      <c r="N10" s="68"/>
      <c r="O10" s="69"/>
      <c r="P10" s="70">
        <f>データ!$P$6</f>
        <v>99.95</v>
      </c>
      <c r="Q10" s="70"/>
      <c r="R10" s="70"/>
      <c r="S10" s="70"/>
      <c r="T10" s="70"/>
      <c r="U10" s="70"/>
      <c r="V10" s="70"/>
      <c r="W10" s="71">
        <f>データ!$Q$6</f>
        <v>3623</v>
      </c>
      <c r="X10" s="71"/>
      <c r="Y10" s="71"/>
      <c r="Z10" s="71"/>
      <c r="AA10" s="71"/>
      <c r="AB10" s="71"/>
      <c r="AC10" s="71"/>
      <c r="AD10" s="2"/>
      <c r="AE10" s="2"/>
      <c r="AF10" s="2"/>
      <c r="AG10" s="2"/>
      <c r="AH10" s="4"/>
      <c r="AI10" s="4"/>
      <c r="AJ10" s="4"/>
      <c r="AK10" s="4"/>
      <c r="AL10" s="71">
        <f>データ!$U$6</f>
        <v>54816</v>
      </c>
      <c r="AM10" s="71"/>
      <c r="AN10" s="71"/>
      <c r="AO10" s="71"/>
      <c r="AP10" s="71"/>
      <c r="AQ10" s="71"/>
      <c r="AR10" s="71"/>
      <c r="AS10" s="71"/>
      <c r="AT10" s="67">
        <f>データ!$V$6</f>
        <v>204.2</v>
      </c>
      <c r="AU10" s="68"/>
      <c r="AV10" s="68"/>
      <c r="AW10" s="68"/>
      <c r="AX10" s="68"/>
      <c r="AY10" s="68"/>
      <c r="AZ10" s="68"/>
      <c r="BA10" s="68"/>
      <c r="BB10" s="70">
        <f>データ!$W$6</f>
        <v>268.44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4fi3PzGab4iwG2cWiQPwfxg/lpcmU2HFUZi+YxLO+IQFQaAwtOlhD+nWeOEG+nfREwQJMlL9dJBGv6ruuM6+3Q==" saltValue="Xh0nWe+jiSyyG4NHoh4HI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472140</v>
      </c>
      <c r="D6" s="34">
        <f t="shared" si="3"/>
        <v>46</v>
      </c>
      <c r="E6" s="34">
        <f t="shared" si="3"/>
        <v>1</v>
      </c>
      <c r="F6" s="34">
        <f t="shared" si="3"/>
        <v>0</v>
      </c>
      <c r="G6" s="34">
        <f t="shared" si="3"/>
        <v>1</v>
      </c>
      <c r="H6" s="34" t="str">
        <f t="shared" si="3"/>
        <v>沖縄県　宮古島市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69.42</v>
      </c>
      <c r="P6" s="35">
        <f t="shared" si="3"/>
        <v>99.95</v>
      </c>
      <c r="Q6" s="35">
        <f t="shared" si="3"/>
        <v>3623</v>
      </c>
      <c r="R6" s="35">
        <f t="shared" si="3"/>
        <v>55577</v>
      </c>
      <c r="S6" s="35">
        <f t="shared" si="3"/>
        <v>204.27</v>
      </c>
      <c r="T6" s="35">
        <f t="shared" si="3"/>
        <v>272.08</v>
      </c>
      <c r="U6" s="35">
        <f t="shared" si="3"/>
        <v>54816</v>
      </c>
      <c r="V6" s="35">
        <f t="shared" si="3"/>
        <v>204.2</v>
      </c>
      <c r="W6" s="35">
        <f t="shared" si="3"/>
        <v>268.44</v>
      </c>
      <c r="X6" s="36">
        <f>IF(X7="",NA(),X7)</f>
        <v>118.52</v>
      </c>
      <c r="Y6" s="36">
        <f t="shared" ref="Y6:AG6" si="4">IF(Y7="",NA(),Y7)</f>
        <v>122.13</v>
      </c>
      <c r="Z6" s="36">
        <f t="shared" si="4"/>
        <v>115.42</v>
      </c>
      <c r="AA6" s="36">
        <f t="shared" si="4"/>
        <v>112.53</v>
      </c>
      <c r="AB6" s="36">
        <f t="shared" si="4"/>
        <v>108.39</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200.17</v>
      </c>
      <c r="AU6" s="36">
        <f t="shared" ref="AU6:BC6" si="6">IF(AU7="",NA(),AU7)</f>
        <v>210.77</v>
      </c>
      <c r="AV6" s="36">
        <f t="shared" si="6"/>
        <v>167.71</v>
      </c>
      <c r="AW6" s="36">
        <f t="shared" si="6"/>
        <v>174</v>
      </c>
      <c r="AX6" s="36">
        <f t="shared" si="6"/>
        <v>171.71</v>
      </c>
      <c r="AY6" s="36">
        <f t="shared" si="6"/>
        <v>357.82</v>
      </c>
      <c r="AZ6" s="36">
        <f t="shared" si="6"/>
        <v>355.5</v>
      </c>
      <c r="BA6" s="36">
        <f t="shared" si="6"/>
        <v>349.83</v>
      </c>
      <c r="BB6" s="36">
        <f t="shared" si="6"/>
        <v>360.86</v>
      </c>
      <c r="BC6" s="36">
        <f t="shared" si="6"/>
        <v>350.79</v>
      </c>
      <c r="BD6" s="35" t="str">
        <f>IF(BD7="","",IF(BD7="-","【-】","【"&amp;SUBSTITUTE(TEXT(BD7,"#,##0.00"),"-","△")&amp;"】"))</f>
        <v>【260.31】</v>
      </c>
      <c r="BE6" s="36">
        <f>IF(BE7="",NA(),BE7)</f>
        <v>275.44</v>
      </c>
      <c r="BF6" s="36">
        <f t="shared" ref="BF6:BN6" si="7">IF(BF7="",NA(),BF7)</f>
        <v>249.68</v>
      </c>
      <c r="BG6" s="36">
        <f t="shared" si="7"/>
        <v>225.54</v>
      </c>
      <c r="BH6" s="36">
        <f t="shared" si="7"/>
        <v>208.49</v>
      </c>
      <c r="BI6" s="36">
        <f t="shared" si="7"/>
        <v>224.67</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119.75</v>
      </c>
      <c r="BQ6" s="36">
        <f t="shared" ref="BQ6:BY6" si="8">IF(BQ7="",NA(),BQ7)</f>
        <v>118.15</v>
      </c>
      <c r="BR6" s="36">
        <f t="shared" si="8"/>
        <v>113.45</v>
      </c>
      <c r="BS6" s="36">
        <f t="shared" si="8"/>
        <v>108.68</v>
      </c>
      <c r="BT6" s="36">
        <f t="shared" si="8"/>
        <v>102.9</v>
      </c>
      <c r="BU6" s="36">
        <f t="shared" si="8"/>
        <v>106.01</v>
      </c>
      <c r="BV6" s="36">
        <f t="shared" si="8"/>
        <v>104.57</v>
      </c>
      <c r="BW6" s="36">
        <f t="shared" si="8"/>
        <v>103.54</v>
      </c>
      <c r="BX6" s="36">
        <f t="shared" si="8"/>
        <v>103.32</v>
      </c>
      <c r="BY6" s="36">
        <f t="shared" si="8"/>
        <v>100.85</v>
      </c>
      <c r="BZ6" s="35" t="str">
        <f>IF(BZ7="","",IF(BZ7="-","【-】","【"&amp;SUBSTITUTE(TEXT(BZ7,"#,##0.00"),"-","△")&amp;"】"))</f>
        <v>【100.05】</v>
      </c>
      <c r="CA6" s="36">
        <f>IF(CA7="",NA(),CA7)</f>
        <v>186.22</v>
      </c>
      <c r="CB6" s="36">
        <f t="shared" ref="CB6:CJ6" si="9">IF(CB7="",NA(),CB7)</f>
        <v>189.68</v>
      </c>
      <c r="CC6" s="36">
        <f t="shared" si="9"/>
        <v>198.73</v>
      </c>
      <c r="CD6" s="36">
        <f t="shared" si="9"/>
        <v>209.2</v>
      </c>
      <c r="CE6" s="36">
        <f t="shared" si="9"/>
        <v>214.67</v>
      </c>
      <c r="CF6" s="36">
        <f t="shared" si="9"/>
        <v>162.24</v>
      </c>
      <c r="CG6" s="36">
        <f t="shared" si="9"/>
        <v>165.47</v>
      </c>
      <c r="CH6" s="36">
        <f t="shared" si="9"/>
        <v>167.46</v>
      </c>
      <c r="CI6" s="36">
        <f t="shared" si="9"/>
        <v>168.56</v>
      </c>
      <c r="CJ6" s="36">
        <f t="shared" si="9"/>
        <v>167.1</v>
      </c>
      <c r="CK6" s="35" t="str">
        <f>IF(CK7="","",IF(CK7="-","【-】","【"&amp;SUBSTITUTE(TEXT(CK7,"#,##0.00"),"-","△")&amp;"】"))</f>
        <v>【166.40】</v>
      </c>
      <c r="CL6" s="36">
        <f>IF(CL7="",NA(),CL7)</f>
        <v>60.75</v>
      </c>
      <c r="CM6" s="36">
        <f t="shared" ref="CM6:CU6" si="10">IF(CM7="",NA(),CM7)</f>
        <v>70.44</v>
      </c>
      <c r="CN6" s="36">
        <f t="shared" si="10"/>
        <v>71.89</v>
      </c>
      <c r="CO6" s="36">
        <f t="shared" si="10"/>
        <v>72.73</v>
      </c>
      <c r="CP6" s="36">
        <f t="shared" si="10"/>
        <v>70.61</v>
      </c>
      <c r="CQ6" s="36">
        <f t="shared" si="10"/>
        <v>59.11</v>
      </c>
      <c r="CR6" s="36">
        <f t="shared" si="10"/>
        <v>59.74</v>
      </c>
      <c r="CS6" s="36">
        <f t="shared" si="10"/>
        <v>59.46</v>
      </c>
      <c r="CT6" s="36">
        <f t="shared" si="10"/>
        <v>59.51</v>
      </c>
      <c r="CU6" s="36">
        <f t="shared" si="10"/>
        <v>59.91</v>
      </c>
      <c r="CV6" s="35" t="str">
        <f>IF(CV7="","",IF(CV7="-","【-】","【"&amp;SUBSTITUTE(TEXT(CV7,"#,##0.00"),"-","△")&amp;"】"))</f>
        <v>【60.69】</v>
      </c>
      <c r="CW6" s="36">
        <f>IF(CW7="",NA(),CW7)</f>
        <v>87.36</v>
      </c>
      <c r="CX6" s="36">
        <f t="shared" ref="CX6:DF6" si="11">IF(CX7="",NA(),CX7)</f>
        <v>84.97</v>
      </c>
      <c r="CY6" s="36">
        <f t="shared" si="11"/>
        <v>84.34</v>
      </c>
      <c r="CZ6" s="36">
        <f t="shared" si="11"/>
        <v>86.07</v>
      </c>
      <c r="DA6" s="36">
        <f t="shared" si="11"/>
        <v>85.43</v>
      </c>
      <c r="DB6" s="36">
        <f t="shared" si="11"/>
        <v>87.91</v>
      </c>
      <c r="DC6" s="36">
        <f t="shared" si="11"/>
        <v>87.28</v>
      </c>
      <c r="DD6" s="36">
        <f t="shared" si="11"/>
        <v>87.41</v>
      </c>
      <c r="DE6" s="36">
        <f t="shared" si="11"/>
        <v>87.08</v>
      </c>
      <c r="DF6" s="36">
        <f t="shared" si="11"/>
        <v>87.26</v>
      </c>
      <c r="DG6" s="35" t="str">
        <f>IF(DG7="","",IF(DG7="-","【-】","【"&amp;SUBSTITUTE(TEXT(DG7,"#,##0.00"),"-","△")&amp;"】"))</f>
        <v>【89.82】</v>
      </c>
      <c r="DH6" s="36">
        <f>IF(DH7="",NA(),DH7)</f>
        <v>54.5</v>
      </c>
      <c r="DI6" s="36">
        <f t="shared" ref="DI6:DQ6" si="12">IF(DI7="",NA(),DI7)</f>
        <v>55.68</v>
      </c>
      <c r="DJ6" s="36">
        <f t="shared" si="12"/>
        <v>55.97</v>
      </c>
      <c r="DK6" s="36">
        <f t="shared" si="12"/>
        <v>57.16</v>
      </c>
      <c r="DL6" s="36">
        <f t="shared" si="12"/>
        <v>57.76</v>
      </c>
      <c r="DM6" s="36">
        <f t="shared" si="12"/>
        <v>46.88</v>
      </c>
      <c r="DN6" s="36">
        <f t="shared" si="12"/>
        <v>46.94</v>
      </c>
      <c r="DO6" s="36">
        <f t="shared" si="12"/>
        <v>47.62</v>
      </c>
      <c r="DP6" s="36">
        <f t="shared" si="12"/>
        <v>48.55</v>
      </c>
      <c r="DQ6" s="36">
        <f t="shared" si="12"/>
        <v>49.2</v>
      </c>
      <c r="DR6" s="35" t="str">
        <f>IF(DR7="","",IF(DR7="-","【-】","【"&amp;SUBSTITUTE(TEXT(DR7,"#,##0.00"),"-","△")&amp;"】"))</f>
        <v>【50.19】</v>
      </c>
      <c r="DS6" s="35">
        <f>IF(DS7="",NA(),DS7)</f>
        <v>0</v>
      </c>
      <c r="DT6" s="35">
        <f t="shared" ref="DT6:EB6" si="13">IF(DT7="",NA(),DT7)</f>
        <v>0</v>
      </c>
      <c r="DU6" s="35">
        <f t="shared" si="13"/>
        <v>0</v>
      </c>
      <c r="DV6" s="35">
        <f t="shared" si="13"/>
        <v>0</v>
      </c>
      <c r="DW6" s="35">
        <f t="shared" si="13"/>
        <v>0</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0.13</v>
      </c>
      <c r="EE6" s="36">
        <f t="shared" ref="EE6:EM6" si="14">IF(EE7="",NA(),EE7)</f>
        <v>0.25</v>
      </c>
      <c r="EF6" s="36">
        <f t="shared" si="14"/>
        <v>0.15</v>
      </c>
      <c r="EG6" s="36">
        <f t="shared" si="14"/>
        <v>0.48</v>
      </c>
      <c r="EH6" s="36">
        <f t="shared" si="14"/>
        <v>0.87</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472140</v>
      </c>
      <c r="D7" s="38">
        <v>46</v>
      </c>
      <c r="E7" s="38">
        <v>1</v>
      </c>
      <c r="F7" s="38">
        <v>0</v>
      </c>
      <c r="G7" s="38">
        <v>1</v>
      </c>
      <c r="H7" s="38" t="s">
        <v>93</v>
      </c>
      <c r="I7" s="38" t="s">
        <v>94</v>
      </c>
      <c r="J7" s="38" t="s">
        <v>95</v>
      </c>
      <c r="K7" s="38" t="s">
        <v>96</v>
      </c>
      <c r="L7" s="38" t="s">
        <v>97</v>
      </c>
      <c r="M7" s="38" t="s">
        <v>98</v>
      </c>
      <c r="N7" s="39" t="s">
        <v>99</v>
      </c>
      <c r="O7" s="39">
        <v>69.42</v>
      </c>
      <c r="P7" s="39">
        <v>99.95</v>
      </c>
      <c r="Q7" s="39">
        <v>3623</v>
      </c>
      <c r="R7" s="39">
        <v>55577</v>
      </c>
      <c r="S7" s="39">
        <v>204.27</v>
      </c>
      <c r="T7" s="39">
        <v>272.08</v>
      </c>
      <c r="U7" s="39">
        <v>54816</v>
      </c>
      <c r="V7" s="39">
        <v>204.2</v>
      </c>
      <c r="W7" s="39">
        <v>268.44</v>
      </c>
      <c r="X7" s="39">
        <v>118.52</v>
      </c>
      <c r="Y7" s="39">
        <v>122.13</v>
      </c>
      <c r="Z7" s="39">
        <v>115.42</v>
      </c>
      <c r="AA7" s="39">
        <v>112.53</v>
      </c>
      <c r="AB7" s="39">
        <v>108.39</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200.17</v>
      </c>
      <c r="AU7" s="39">
        <v>210.77</v>
      </c>
      <c r="AV7" s="39">
        <v>167.71</v>
      </c>
      <c r="AW7" s="39">
        <v>174</v>
      </c>
      <c r="AX7" s="39">
        <v>171.71</v>
      </c>
      <c r="AY7" s="39">
        <v>357.82</v>
      </c>
      <c r="AZ7" s="39">
        <v>355.5</v>
      </c>
      <c r="BA7" s="39">
        <v>349.83</v>
      </c>
      <c r="BB7" s="39">
        <v>360.86</v>
      </c>
      <c r="BC7" s="39">
        <v>350.79</v>
      </c>
      <c r="BD7" s="39">
        <v>260.31</v>
      </c>
      <c r="BE7" s="39">
        <v>275.44</v>
      </c>
      <c r="BF7" s="39">
        <v>249.68</v>
      </c>
      <c r="BG7" s="39">
        <v>225.54</v>
      </c>
      <c r="BH7" s="39">
        <v>208.49</v>
      </c>
      <c r="BI7" s="39">
        <v>224.67</v>
      </c>
      <c r="BJ7" s="39">
        <v>307.45999999999998</v>
      </c>
      <c r="BK7" s="39">
        <v>312.58</v>
      </c>
      <c r="BL7" s="39">
        <v>314.87</v>
      </c>
      <c r="BM7" s="39">
        <v>309.27999999999997</v>
      </c>
      <c r="BN7" s="39">
        <v>322.92</v>
      </c>
      <c r="BO7" s="39">
        <v>275.67</v>
      </c>
      <c r="BP7" s="39">
        <v>119.75</v>
      </c>
      <c r="BQ7" s="39">
        <v>118.15</v>
      </c>
      <c r="BR7" s="39">
        <v>113.45</v>
      </c>
      <c r="BS7" s="39">
        <v>108.68</v>
      </c>
      <c r="BT7" s="39">
        <v>102.9</v>
      </c>
      <c r="BU7" s="39">
        <v>106.01</v>
      </c>
      <c r="BV7" s="39">
        <v>104.57</v>
      </c>
      <c r="BW7" s="39">
        <v>103.54</v>
      </c>
      <c r="BX7" s="39">
        <v>103.32</v>
      </c>
      <c r="BY7" s="39">
        <v>100.85</v>
      </c>
      <c r="BZ7" s="39">
        <v>100.05</v>
      </c>
      <c r="CA7" s="39">
        <v>186.22</v>
      </c>
      <c r="CB7" s="39">
        <v>189.68</v>
      </c>
      <c r="CC7" s="39">
        <v>198.73</v>
      </c>
      <c r="CD7" s="39">
        <v>209.2</v>
      </c>
      <c r="CE7" s="39">
        <v>214.67</v>
      </c>
      <c r="CF7" s="39">
        <v>162.24</v>
      </c>
      <c r="CG7" s="39">
        <v>165.47</v>
      </c>
      <c r="CH7" s="39">
        <v>167.46</v>
      </c>
      <c r="CI7" s="39">
        <v>168.56</v>
      </c>
      <c r="CJ7" s="39">
        <v>167.1</v>
      </c>
      <c r="CK7" s="39">
        <v>166.4</v>
      </c>
      <c r="CL7" s="39">
        <v>60.75</v>
      </c>
      <c r="CM7" s="39">
        <v>70.44</v>
      </c>
      <c r="CN7" s="39">
        <v>71.89</v>
      </c>
      <c r="CO7" s="39">
        <v>72.73</v>
      </c>
      <c r="CP7" s="39">
        <v>70.61</v>
      </c>
      <c r="CQ7" s="39">
        <v>59.11</v>
      </c>
      <c r="CR7" s="39">
        <v>59.74</v>
      </c>
      <c r="CS7" s="39">
        <v>59.46</v>
      </c>
      <c r="CT7" s="39">
        <v>59.51</v>
      </c>
      <c r="CU7" s="39">
        <v>59.91</v>
      </c>
      <c r="CV7" s="39">
        <v>60.69</v>
      </c>
      <c r="CW7" s="39">
        <v>87.36</v>
      </c>
      <c r="CX7" s="39">
        <v>84.97</v>
      </c>
      <c r="CY7" s="39">
        <v>84.34</v>
      </c>
      <c r="CZ7" s="39">
        <v>86.07</v>
      </c>
      <c r="DA7" s="39">
        <v>85.43</v>
      </c>
      <c r="DB7" s="39">
        <v>87.91</v>
      </c>
      <c r="DC7" s="39">
        <v>87.28</v>
      </c>
      <c r="DD7" s="39">
        <v>87.41</v>
      </c>
      <c r="DE7" s="39">
        <v>87.08</v>
      </c>
      <c r="DF7" s="39">
        <v>87.26</v>
      </c>
      <c r="DG7" s="39">
        <v>89.82</v>
      </c>
      <c r="DH7" s="39">
        <v>54.5</v>
      </c>
      <c r="DI7" s="39">
        <v>55.68</v>
      </c>
      <c r="DJ7" s="39">
        <v>55.97</v>
      </c>
      <c r="DK7" s="39">
        <v>57.16</v>
      </c>
      <c r="DL7" s="39">
        <v>57.76</v>
      </c>
      <c r="DM7" s="39">
        <v>46.88</v>
      </c>
      <c r="DN7" s="39">
        <v>46.94</v>
      </c>
      <c r="DO7" s="39">
        <v>47.62</v>
      </c>
      <c r="DP7" s="39">
        <v>48.55</v>
      </c>
      <c r="DQ7" s="39">
        <v>49.2</v>
      </c>
      <c r="DR7" s="39">
        <v>50.19</v>
      </c>
      <c r="DS7" s="39">
        <v>0</v>
      </c>
      <c r="DT7" s="39">
        <v>0</v>
      </c>
      <c r="DU7" s="39">
        <v>0</v>
      </c>
      <c r="DV7" s="39">
        <v>0</v>
      </c>
      <c r="DW7" s="39">
        <v>0</v>
      </c>
      <c r="DX7" s="39">
        <v>13.39</v>
      </c>
      <c r="DY7" s="39">
        <v>14.48</v>
      </c>
      <c r="DZ7" s="39">
        <v>16.27</v>
      </c>
      <c r="EA7" s="39">
        <v>17.11</v>
      </c>
      <c r="EB7" s="39">
        <v>18.329999999999998</v>
      </c>
      <c r="EC7" s="39">
        <v>20.63</v>
      </c>
      <c r="ED7" s="39">
        <v>0.13</v>
      </c>
      <c r="EE7" s="39">
        <v>0.25</v>
      </c>
      <c r="EF7" s="39">
        <v>0.15</v>
      </c>
      <c r="EG7" s="39">
        <v>0.48</v>
      </c>
      <c r="EH7" s="39">
        <v>0.87</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幸地　孝</cp:lastModifiedBy>
  <cp:lastPrinted>2022-01-17T01:11:08Z</cp:lastPrinted>
  <dcterms:created xsi:type="dcterms:W3CDTF">2021-12-03T07:00:09Z</dcterms:created>
  <dcterms:modified xsi:type="dcterms:W3CDTF">2022-01-18T04:33:52Z</dcterms:modified>
  <cp:category/>
</cp:coreProperties>
</file>