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4\30_公営企業に係る経営比較分析表（令和３年度決算）の分析等について\04_市町村→県\41_与那国町●\"/>
    </mc:Choice>
  </mc:AlternateContent>
  <workbookProtection workbookAlgorithmName="SHA-512" workbookHashValue="AvNbnZFhzjlcTD5oFLOeK9mQTgrANZAAX0cPenNYnmqkW4Xciq/LaX681qZ/J2oAwVo0KRNrb12HAaLBhChTUw==" workbookSaltValue="aapdZAhOHX9HQBcVQ51fwA==" workbookSpinCount="100000" lockStructure="1"/>
  <bookViews>
    <workbookView xWindow="-105" yWindow="-105" windowWidth="23250" windowHeight="1257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AT10" i="4"/>
  <c r="AL10" i="4"/>
  <c r="P10" i="4"/>
  <c r="B10" i="4"/>
  <c r="BB8" i="4"/>
  <c r="AT8" i="4"/>
  <c r="AL8" i="4"/>
  <c r="AD8" i="4"/>
  <c r="W8" i="4"/>
  <c r="P8" i="4"/>
  <c r="I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<sst xmlns="http://schemas.openxmlformats.org/spreadsheetml/2006/main" count="233" uniqueCount="117">
  <si>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</si>
  <si>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</si>
  <si>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</si>
  <si>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</si>
  <si>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</si>
  <si>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</si>
  <si>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</si>
  <si>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</si>
  <si>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</si>
  <si>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</si>
  <si>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</si>
  <si>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</si>
  <si>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</si>
  <si>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</si>
  <si>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</si>
  <si>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</si>
  <si>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</si>
  <si>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</si>
  <si>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</si>
  <si>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</si>
  <si>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</si>
  <si>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</si>
  <si>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</si>
  <si>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</si>
  <si>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</si>
  <si>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</si>
  <si>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</si>
  <si>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</si>
  <si>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</si>
  <si>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</si>
  <si>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</si>
  <si>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</si>
  <si>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</si>
  <si>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</si>
  <si>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</si>
  <si>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</si>
  <si>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</si>
  <si>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</si>
  <si>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</si>
  <si>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</si>
  <si>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</si>
  <si>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</si>
  <si>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</si>
  <si>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</si>
  <si>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</si>
  <si>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</si>
  <si>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</si>
  <si>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</si>
  <si>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</si>
  <si>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</si>
  <si>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</si>
  <si>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</si>
  <si>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</si>
  <si>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</si>
  <si>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</si>
  <si>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</si>
  <si>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</si>
  <si>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</si>
  <si>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</si>
  <si>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</si>
  <si>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</si>
  <si>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</si>
  <si>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</si>
  <si>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</si>
  <si>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</si>
  <si>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</si>
  <si>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</si>
  <si>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</si>
  <si>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</si>
  <si>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</si>
  <si>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</si>
  <si>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</si>
  <si>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</si>
  <si>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</si>
  <si>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</si>
  <si>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</si>
  <si>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</si>
  <si>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</si>
  <si>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</si>
  <si>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</si>
  <si>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</si>
  <si>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</si>
  <si>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</si>
  <si>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</si>
  <si>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</si>
  <si>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</si>
  <si>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</si>
  <si>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</si>
  <si>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</si>
  <si>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</si>
  <si>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</si>
  <si>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</si>
  <si>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</si>
  <si>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</si>
  <si>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</si>
  <si>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</si>
  <si>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</si>
  <si>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</si>
  <si>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</si>
  <si>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</si>
  <si>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</si>
  <si>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</si>
  <si>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</si>
  <si>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</si>
  <si>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</si>
  <si>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</si>
  <si>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</si>
  <si>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</si>
  <si>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</si>
  <si>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</si>
  <si>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</si>
  <si>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</si>
  <si>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</si>
  <si>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</si>
  <si>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状況の収益性等は昨年度から、下降してきており、今後も維持管理費の増額が見込まれるので厳しい状況が予想される。さらに簡易水道施設の老朽化及び管路の更新を行う必要が、現在の財政事情では短期間で整備をするのは困難であり長期計画で実施していくために、経費の削減等に努めていく。</t>
    <phoneticPr fontId="4"/>
  </si>
  <si>
    <t>③管路更新率　　　　　　　　　　　　　　　　　　平成23年～平成24年に集落内の配水管は更新済みであり、令和4年度から送水管の更新を実施している。</t>
    <rPh sb="66" eb="68">
      <t>ジッシ</t>
    </rPh>
    <phoneticPr fontId="4"/>
  </si>
  <si>
    <t>①収益的収支比率　　　　　　　　　　　　　　　　　　　　　　　　　　　　　　　　　　　　　　　　　　　　令和3年度は前年度から変わらない収支比率になってる。　　　　　　　　　　　　　　　　　　　　　令和3年7月から浄水施設等の光熱費が高くなっており、設備の維持管理費が例年と比べて大きい為、今後の施設投資等に係わる費用を確保するためには、費用削減に取り組む必要がある。　　　　　　　　　　　　　　　　　　　　　④企業責残高対給水収益比率　　　　　　　　　　簡易水道事業の完了に伴い、企業責の残高償還が減少していく為、今後比率は減少していく。　　　　⑤料金回収率　　　　　　　　　　　　　　　　　平均値より高い値となってはいるものの、昨年度から徐々に下がってる為、回収率の向上に努める。　　　⑥給水原価　⑦施設利用率　　　　　　　　　　　令和2年度より、上水道は硬度処理施設により軟水化しており、それに伴い維持管理費が上昇するため、水道料金の見直しを策定し、経営改善を図る。　　　　　　　　　　　　　　　　　　　　　⑧有収率　　　　　　　　　　　　　　　　　　　　　　　　　　　　　　　　　　　　　　　定期的に上水道の漏水調査を実施し、漏水対策をし不感の量水器は取替により、健全化を図っている。　　　　　　　　　　　　　　　　　　　　　令和2年7月から硬度低減施設を稼働させて供給してることもあり、設備の維持管理費が例年と比べて大きい為、今後の施設投資等に係わる費用を確保するためには、費用削減に取り組む必要がある。　　　　　　　　　　　　　　　　　　　　　</t>
    <rPh sb="107" eb="109">
      <t>ジョウスイ</t>
    </rPh>
    <rPh sb="111" eb="112">
      <t>トウ</t>
    </rPh>
    <rPh sb="113" eb="116">
      <t>コウネツヒ</t>
    </rPh>
    <rPh sb="540" eb="54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</si>
</sst>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5B3-45FC-ACAC-FFD49D59132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65B3-45FC-ACAC-FFD49D59132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70.349999999999994</c:v>
                </c:pt>
                <c:pt idx="1">
                  <c:v>66.95</c:v>
                </c:pt>
                <c:pt idx="2">
                  <c:v>118.66</c:v>
                </c:pt>
                <c:pt idx="3">
                  <c:v>134.12</c:v>
                </c:pt>
                <c:pt idx="4">
                  <c:v>80.84</c:v>
                </c:pt>
              </c:numCache>
            </c:numRef>
          </c:val>
          <c:extLst>
            <c:ext xmlns:c16="http://schemas.microsoft.com/office/drawing/2014/chart" uri="{C3380CC4-5D6E-409C-BE32-E72D297353CC}">
              <c16:uniqueId val="{00000000-85F8-405F-BAAF-7FF21392D12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85F8-405F-BAAF-7FF21392D12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85.96</c:v>
                </c:pt>
                <c:pt idx="1">
                  <c:v>85.93</c:v>
                </c:pt>
                <c:pt idx="2">
                  <c:v>50.75</c:v>
                </c:pt>
                <c:pt idx="3">
                  <c:v>39.75</c:v>
                </c:pt>
                <c:pt idx="4">
                  <c:v>66.98</c:v>
                </c:pt>
              </c:numCache>
            </c:numRef>
          </c:val>
          <c:extLst>
            <c:ext xmlns:c16="http://schemas.microsoft.com/office/drawing/2014/chart" uri="{C3380CC4-5D6E-409C-BE32-E72D297353CC}">
              <c16:uniqueId val="{00000000-4D32-407A-9027-8183B0F4D6C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4D32-407A-9027-8183B0F4D6C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128.81</c:v>
                </c:pt>
                <c:pt idx="1">
                  <c:v>66.95</c:v>
                </c:pt>
                <c:pt idx="2">
                  <c:v>63.26</c:v>
                </c:pt>
                <c:pt idx="3">
                  <c:v>60.88</c:v>
                </c:pt>
                <c:pt idx="4">
                  <c:v>56.55</c:v>
                </c:pt>
              </c:numCache>
            </c:numRef>
          </c:val>
          <c:extLst>
            <c:ext xmlns:c16="http://schemas.microsoft.com/office/drawing/2014/chart" uri="{C3380CC4-5D6E-409C-BE32-E72D297353CC}">
              <c16:uniqueId val="{00000000-9106-44D0-B003-A4B74563B77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9106-44D0-B003-A4B74563B77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C3-4283-AB37-D8091A14C1D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C3-4283-AB37-D8091A14C1D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1-42D1-864D-F474DEF5841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1-42D1-864D-F474DEF5841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8D-4A04-991E-15DFE565E23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8D-4A04-991E-15DFE565E23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AF-46A7-85A0-A9D7651B44B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AF-46A7-85A0-A9D7651B44B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752.09</c:v>
                </c:pt>
                <c:pt idx="1">
                  <c:v>811.35</c:v>
                </c:pt>
                <c:pt idx="2">
                  <c:v>695.32</c:v>
                </c:pt>
                <c:pt idx="3">
                  <c:v>1094.25</c:v>
                </c:pt>
                <c:pt idx="4">
                  <c:v>1083.02</c:v>
                </c:pt>
              </c:numCache>
            </c:numRef>
          </c:val>
          <c:extLst>
            <c:ext xmlns:c16="http://schemas.microsoft.com/office/drawing/2014/chart" uri="{C3380CC4-5D6E-409C-BE32-E72D297353CC}">
              <c16:uniqueId val="{00000000-BD99-4D6A-B572-3A48D702107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BD99-4D6A-B572-3A48D702107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79.06</c:v>
                </c:pt>
                <c:pt idx="1">
                  <c:v>49.32</c:v>
                </c:pt>
                <c:pt idx="2">
                  <c:v>59.45</c:v>
                </c:pt>
                <c:pt idx="3">
                  <c:v>46.96</c:v>
                </c:pt>
                <c:pt idx="4">
                  <c:v>50.94</c:v>
                </c:pt>
              </c:numCache>
            </c:numRef>
          </c:val>
          <c:extLst>
            <c:ext xmlns:c16="http://schemas.microsoft.com/office/drawing/2014/chart" uri="{C3380CC4-5D6E-409C-BE32-E72D297353CC}">
              <c16:uniqueId val="{00000000-1F02-489C-8889-CFB3E15A435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1F02-489C-8889-CFB3E15A435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227.04</c:v>
                </c:pt>
                <c:pt idx="1">
                  <c:v>319.8</c:v>
                </c:pt>
                <c:pt idx="2">
                  <c:v>263.41000000000003</c:v>
                </c:pt>
                <c:pt idx="3">
                  <c:v>329.64</c:v>
                </c:pt>
                <c:pt idx="4">
                  <c:v>311.13</c:v>
                </c:pt>
              </c:numCache>
            </c:numRef>
          </c:val>
          <c:extLst>
            <c:ext xmlns:c16="http://schemas.microsoft.com/office/drawing/2014/chart" uri="{C3380CC4-5D6E-409C-BE32-E72D297353CC}">
              <c16:uniqueId val="{00000000-B60F-4ECD-B89A-94AD35E9589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B60F-4ECD-B89A-94AD35E9589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与那国町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1693</v>
      </c>
      <c r="AM8" s="37"/>
      <c r="AN8" s="37"/>
      <c r="AO8" s="37"/>
      <c r="AP8" s="37"/>
      <c r="AQ8" s="37"/>
      <c r="AR8" s="37"/>
      <c r="AS8" s="37"/>
      <c r="AT8" s="38">
        <f>データ!$S$6</f>
        <v>28.9</v>
      </c>
      <c r="AU8" s="38"/>
      <c r="AV8" s="38"/>
      <c r="AW8" s="38"/>
      <c r="AX8" s="38"/>
      <c r="AY8" s="38"/>
      <c r="AZ8" s="38"/>
      <c r="BA8" s="38"/>
      <c r="BB8" s="38">
        <f>データ!$T$6</f>
        <v>58.58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1860</v>
      </c>
      <c r="X10" s="37"/>
      <c r="Y10" s="37"/>
      <c r="Z10" s="37"/>
      <c r="AA10" s="37"/>
      <c r="AB10" s="37"/>
      <c r="AC10" s="37"/>
      <c r="AD10" s="2"/>
      <c r="AE10" s="2"/>
      <c r="AF10" s="2"/>
      <c r="AG10" s="2"/>
      <c r="AH10" s="2"/>
      <c r="AI10" s="2"/>
      <c r="AJ10" s="2"/>
      <c r="AK10" s="2"/>
      <c r="AL10" s="37">
        <f>データ!$U$6</f>
        <v>1681</v>
      </c>
      <c r="AM10" s="37"/>
      <c r="AN10" s="37"/>
      <c r="AO10" s="37"/>
      <c r="AP10" s="37"/>
      <c r="AQ10" s="37"/>
      <c r="AR10" s="37"/>
      <c r="AS10" s="37"/>
      <c r="AT10" s="38">
        <f>データ!$V$6</f>
        <v>12.2</v>
      </c>
      <c r="AU10" s="38"/>
      <c r="AV10" s="38"/>
      <c r="AW10" s="38"/>
      <c r="AX10" s="38"/>
      <c r="AY10" s="38"/>
      <c r="AZ10" s="38"/>
      <c r="BA10" s="38"/>
      <c r="BB10" s="38">
        <f>データ!$W$6</f>
        <v>137.79</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115</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EeolrKAN3fljVqg9Hk+TF/4AcQb9GLwb1xvyGynK+goFV9uS+T+yqx+j/y1tGUWAGnDldRKc5CmDe7yqn2PJjA==" saltValue="D/nDxMh3saKMNq9DNtG2l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473821</v>
      </c>
      <c r="D6" s="20">
        <f t="shared" si="3"/>
        <v>47</v>
      </c>
      <c r="E6" s="20">
        <f t="shared" si="3"/>
        <v>1</v>
      </c>
      <c r="F6" s="20">
        <f t="shared" si="3"/>
        <v>0</v>
      </c>
      <c r="G6" s="20">
        <f t="shared" si="3"/>
        <v>0</v>
      </c>
      <c r="H6" s="20" t="str">
        <f t="shared" si="3"/>
        <v>沖縄県　与那国町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1860</v>
      </c>
      <c r="R6" s="21">
        <f t="shared" si="3"/>
        <v>1693</v>
      </c>
      <c r="S6" s="21">
        <f t="shared" si="3"/>
        <v>28.9</v>
      </c>
      <c r="T6" s="21">
        <f t="shared" si="3"/>
        <v>58.58</v>
      </c>
      <c r="U6" s="21">
        <f t="shared" si="3"/>
        <v>1681</v>
      </c>
      <c r="V6" s="21">
        <f t="shared" si="3"/>
        <v>12.2</v>
      </c>
      <c r="W6" s="21">
        <f t="shared" si="3"/>
        <v>137.79</v>
      </c>
      <c r="X6" s="22">
        <f>IF(X7="",NA(),X7)</f>
        <v>128.81</v>
      </c>
      <c r="Y6" s="22">
        <f t="shared" ref="Y6:AG6" si="4">IF(Y7="",NA(),Y7)</f>
        <v>66.95</v>
      </c>
      <c r="Z6" s="22">
        <f t="shared" si="4"/>
        <v>63.26</v>
      </c>
      <c r="AA6" s="22">
        <f t="shared" si="4"/>
        <v>60.88</v>
      </c>
      <c r="AB6" s="22">
        <f t="shared" si="4"/>
        <v>56.55</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752.09</v>
      </c>
      <c r="BF6" s="22">
        <f t="shared" ref="BF6:BN6" si="7">IF(BF7="",NA(),BF7)</f>
        <v>811.35</v>
      </c>
      <c r="BG6" s="22">
        <f t="shared" si="7"/>
        <v>695.32</v>
      </c>
      <c r="BH6" s="22">
        <f t="shared" si="7"/>
        <v>1094.25</v>
      </c>
      <c r="BI6" s="22">
        <f t="shared" si="7"/>
        <v>1083.02</v>
      </c>
      <c r="BJ6" s="22">
        <f t="shared" si="7"/>
        <v>1302.33</v>
      </c>
      <c r="BK6" s="22">
        <f t="shared" si="7"/>
        <v>1274.21</v>
      </c>
      <c r="BL6" s="22">
        <f t="shared" si="7"/>
        <v>1183.92</v>
      </c>
      <c r="BM6" s="22">
        <f t="shared" si="7"/>
        <v>1128.72</v>
      </c>
      <c r="BN6" s="22">
        <f t="shared" si="7"/>
        <v>1125.25</v>
      </c>
      <c r="BO6" s="21" t="str">
        <f>IF(BO7="","",IF(BO7="-","【-】","【"&amp;SUBSTITUTE(TEXT(BO7,"#,##0.00"),"-","△")&amp;"】"))</f>
        <v>【940.88】</v>
      </c>
      <c r="BP6" s="22">
        <f>IF(BP7="",NA(),BP7)</f>
        <v>79.06</v>
      </c>
      <c r="BQ6" s="22">
        <f t="shared" ref="BQ6:BY6" si="8">IF(BQ7="",NA(),BQ7)</f>
        <v>49.32</v>
      </c>
      <c r="BR6" s="22">
        <f t="shared" si="8"/>
        <v>59.45</v>
      </c>
      <c r="BS6" s="22">
        <f t="shared" si="8"/>
        <v>46.96</v>
      </c>
      <c r="BT6" s="22">
        <f t="shared" si="8"/>
        <v>50.94</v>
      </c>
      <c r="BU6" s="22">
        <f t="shared" si="8"/>
        <v>40.89</v>
      </c>
      <c r="BV6" s="22">
        <f t="shared" si="8"/>
        <v>41.25</v>
      </c>
      <c r="BW6" s="22">
        <f t="shared" si="8"/>
        <v>42.5</v>
      </c>
      <c r="BX6" s="22">
        <f t="shared" si="8"/>
        <v>41.84</v>
      </c>
      <c r="BY6" s="22">
        <f t="shared" si="8"/>
        <v>41.44</v>
      </c>
      <c r="BZ6" s="21" t="str">
        <f>IF(BZ7="","",IF(BZ7="-","【-】","【"&amp;SUBSTITUTE(TEXT(BZ7,"#,##0.00"),"-","△")&amp;"】"))</f>
        <v>【54.59】</v>
      </c>
      <c r="CA6" s="22">
        <f>IF(CA7="",NA(),CA7)</f>
        <v>227.04</v>
      </c>
      <c r="CB6" s="22">
        <f t="shared" ref="CB6:CJ6" si="9">IF(CB7="",NA(),CB7)</f>
        <v>319.8</v>
      </c>
      <c r="CC6" s="22">
        <f t="shared" si="9"/>
        <v>263.41000000000003</v>
      </c>
      <c r="CD6" s="22">
        <f t="shared" si="9"/>
        <v>329.64</v>
      </c>
      <c r="CE6" s="22">
        <f t="shared" si="9"/>
        <v>311.13</v>
      </c>
      <c r="CF6" s="22">
        <f t="shared" si="9"/>
        <v>383.2</v>
      </c>
      <c r="CG6" s="22">
        <f t="shared" si="9"/>
        <v>383.25</v>
      </c>
      <c r="CH6" s="22">
        <f t="shared" si="9"/>
        <v>377.72</v>
      </c>
      <c r="CI6" s="22">
        <f t="shared" si="9"/>
        <v>390.47</v>
      </c>
      <c r="CJ6" s="22">
        <f t="shared" si="9"/>
        <v>403.61</v>
      </c>
      <c r="CK6" s="21" t="str">
        <f>IF(CK7="","",IF(CK7="-","【-】","【"&amp;SUBSTITUTE(TEXT(CK7,"#,##0.00"),"-","△")&amp;"】"))</f>
        <v>【301.20】</v>
      </c>
      <c r="CL6" s="22">
        <f>IF(CL7="",NA(),CL7)</f>
        <v>70.349999999999994</v>
      </c>
      <c r="CM6" s="22">
        <f t="shared" ref="CM6:CU6" si="10">IF(CM7="",NA(),CM7)</f>
        <v>66.95</v>
      </c>
      <c r="CN6" s="22">
        <f t="shared" si="10"/>
        <v>118.66</v>
      </c>
      <c r="CO6" s="22">
        <f t="shared" si="10"/>
        <v>134.12</v>
      </c>
      <c r="CP6" s="22">
        <f t="shared" si="10"/>
        <v>80.84</v>
      </c>
      <c r="CQ6" s="22">
        <f t="shared" si="10"/>
        <v>47.95</v>
      </c>
      <c r="CR6" s="22">
        <f t="shared" si="10"/>
        <v>48.26</v>
      </c>
      <c r="CS6" s="22">
        <f t="shared" si="10"/>
        <v>48.01</v>
      </c>
      <c r="CT6" s="22">
        <f t="shared" si="10"/>
        <v>49.08</v>
      </c>
      <c r="CU6" s="22">
        <f t="shared" si="10"/>
        <v>51.46</v>
      </c>
      <c r="CV6" s="21" t="str">
        <f>IF(CV7="","",IF(CV7="-","【-】","【"&amp;SUBSTITUTE(TEXT(CV7,"#,##0.00"),"-","△")&amp;"】"))</f>
        <v>【56.42】</v>
      </c>
      <c r="CW6" s="22">
        <f>IF(CW7="",NA(),CW7)</f>
        <v>85.96</v>
      </c>
      <c r="CX6" s="22">
        <f t="shared" ref="CX6:DF6" si="11">IF(CX7="",NA(),CX7)</f>
        <v>85.93</v>
      </c>
      <c r="CY6" s="22">
        <f t="shared" si="11"/>
        <v>50.75</v>
      </c>
      <c r="CZ6" s="22">
        <f t="shared" si="11"/>
        <v>39.75</v>
      </c>
      <c r="DA6" s="22">
        <f t="shared" si="11"/>
        <v>66.98</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473821</v>
      </c>
      <c r="D7" s="24">
        <v>47</v>
      </c>
      <c r="E7" s="24">
        <v>1</v>
      </c>
      <c r="F7" s="24">
        <v>0</v>
      </c>
      <c r="G7" s="24">
        <v>0</v>
      </c>
      <c r="H7" s="24" t="s">
        <v>96</v>
      </c>
      <c r="I7" s="24" t="s">
        <v>97</v>
      </c>
      <c r="J7" s="24" t="s">
        <v>98</v>
      </c>
      <c r="K7" s="24" t="s">
        <v>99</v>
      </c>
      <c r="L7" s="24" t="s">
        <v>100</v>
      </c>
      <c r="M7" s="24" t="s">
        <v>101</v>
      </c>
      <c r="N7" s="25" t="s">
        <v>102</v>
      </c>
      <c r="O7" s="25" t="s">
        <v>103</v>
      </c>
      <c r="P7" s="25">
        <v>100</v>
      </c>
      <c r="Q7" s="25">
        <v>1860</v>
      </c>
      <c r="R7" s="25">
        <v>1693</v>
      </c>
      <c r="S7" s="25">
        <v>28.9</v>
      </c>
      <c r="T7" s="25">
        <v>58.58</v>
      </c>
      <c r="U7" s="25">
        <v>1681</v>
      </c>
      <c r="V7" s="25">
        <v>12.2</v>
      </c>
      <c r="W7" s="25">
        <v>137.79</v>
      </c>
      <c r="X7" s="25">
        <v>128.81</v>
      </c>
      <c r="Y7" s="25">
        <v>66.95</v>
      </c>
      <c r="Z7" s="25">
        <v>63.26</v>
      </c>
      <c r="AA7" s="25">
        <v>60.88</v>
      </c>
      <c r="AB7" s="25">
        <v>56.55</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752.09</v>
      </c>
      <c r="BF7" s="25">
        <v>811.35</v>
      </c>
      <c r="BG7" s="25">
        <v>695.32</v>
      </c>
      <c r="BH7" s="25">
        <v>1094.25</v>
      </c>
      <c r="BI7" s="25">
        <v>1083.02</v>
      </c>
      <c r="BJ7" s="25">
        <v>1302.33</v>
      </c>
      <c r="BK7" s="25">
        <v>1274.21</v>
      </c>
      <c r="BL7" s="25">
        <v>1183.92</v>
      </c>
      <c r="BM7" s="25">
        <v>1128.72</v>
      </c>
      <c r="BN7" s="25">
        <v>1125.25</v>
      </c>
      <c r="BO7" s="25">
        <v>940.88</v>
      </c>
      <c r="BP7" s="25">
        <v>79.06</v>
      </c>
      <c r="BQ7" s="25">
        <v>49.32</v>
      </c>
      <c r="BR7" s="25">
        <v>59.45</v>
      </c>
      <c r="BS7" s="25">
        <v>46.96</v>
      </c>
      <c r="BT7" s="25">
        <v>50.94</v>
      </c>
      <c r="BU7" s="25">
        <v>40.89</v>
      </c>
      <c r="BV7" s="25">
        <v>41.25</v>
      </c>
      <c r="BW7" s="25">
        <v>42.5</v>
      </c>
      <c r="BX7" s="25">
        <v>41.84</v>
      </c>
      <c r="BY7" s="25">
        <v>41.44</v>
      </c>
      <c r="BZ7" s="25">
        <v>54.59</v>
      </c>
      <c r="CA7" s="25">
        <v>227.04</v>
      </c>
      <c r="CB7" s="25">
        <v>319.8</v>
      </c>
      <c r="CC7" s="25">
        <v>263.41000000000003</v>
      </c>
      <c r="CD7" s="25">
        <v>329.64</v>
      </c>
      <c r="CE7" s="25">
        <v>311.13</v>
      </c>
      <c r="CF7" s="25">
        <v>383.2</v>
      </c>
      <c r="CG7" s="25">
        <v>383.25</v>
      </c>
      <c r="CH7" s="25">
        <v>377.72</v>
      </c>
      <c r="CI7" s="25">
        <v>390.47</v>
      </c>
      <c r="CJ7" s="25">
        <v>403.61</v>
      </c>
      <c r="CK7" s="25">
        <v>301.2</v>
      </c>
      <c r="CL7" s="25">
        <v>70.349999999999994</v>
      </c>
      <c r="CM7" s="25">
        <v>66.95</v>
      </c>
      <c r="CN7" s="25">
        <v>118.66</v>
      </c>
      <c r="CO7" s="25">
        <v>134.12</v>
      </c>
      <c r="CP7" s="25">
        <v>80.84</v>
      </c>
      <c r="CQ7" s="25">
        <v>47.95</v>
      </c>
      <c r="CR7" s="25">
        <v>48.26</v>
      </c>
      <c r="CS7" s="25">
        <v>48.01</v>
      </c>
      <c r="CT7" s="25">
        <v>49.08</v>
      </c>
      <c r="CU7" s="25">
        <v>51.46</v>
      </c>
      <c r="CV7" s="25">
        <v>56.42</v>
      </c>
      <c r="CW7" s="25">
        <v>85.96</v>
      </c>
      <c r="CX7" s="25">
        <v>85.93</v>
      </c>
      <c r="CY7" s="25">
        <v>50.75</v>
      </c>
      <c r="CZ7" s="25">
        <v>39.75</v>
      </c>
      <c r="DA7" s="25">
        <v>66.98</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2022-12-01T01:12:21Z</dcterms:created>
  <dcterms:modified xsi:type="dcterms:W3CDTF">2023-02-02T04:11:59Z</dcterms:modified>
  <cp:category/>
</cp:coreProperties>
</file>