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j191201-170\土木建設課\①土木建設課【Ｈ25～】\【令和3年度電子調査表システム】\R5.2.10：経営比較分析表（令和3年度決算）の分析等について（依頼）\報告分\"/>
    </mc:Choice>
  </mc:AlternateContent>
  <xr:revisionPtr revIDLastSave="0" documentId="13_ncr:1_{8602ADBA-0768-408F-9622-1601490D1DB5}" xr6:coauthVersionLast="36" xr6:coauthVersionMax="36" xr10:uidLastSave="{00000000-0000-0000-0000-000000000000}"/>
  <workbookProtection workbookAlgorithmName="SHA-512" workbookHashValue="ZyuNG8fTzMIZ9Or0v7grAiLjA0o7H6/DMHsMkPjGj0fYNj293OOhsFLGhqyuuZPArG4CDi92X81oAUgMFNsXCA==" workbookSaltValue="OwOwUP1OHJRTD00XrU66V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<sst xmlns="http://schemas.openxmlformats.org/spreadsheetml/2006/main" count="236" uniqueCount="120">
  <si>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</si>
  <si>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</si>
  <si>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</si>
  <si>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</si>
  <si>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</si>
  <si>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</si>
  <si>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</si>
  <si>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</si>
  <si>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</si>
  <si>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</si>
  <si>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</si>
  <si>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</si>
  <si>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</si>
  <si>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</si>
  <si>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</si>
  <si>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</si>
  <si>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</si>
  <si>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</si>
  <si>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</si>
  <si>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</si>
  <si>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</si>
  <si>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</si>
  <si>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</si>
  <si>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</si>
  <si>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</si>
  <si>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</si>
  <si>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</si>
  <si>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</si>
  <si>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</si>
  <si>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</si>
  <si>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</si>
  <si>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</si>
  <si>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</si>
  <si>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</si>
  <si>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</si>
  <si>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</si>
  <si>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</si>
  <si>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</si>
  <si>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</si>
  <si>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</si>
  <si>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</si>
  <si>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</si>
  <si>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</si>
  <si>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</si>
  <si>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</si>
  <si>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</si>
  <si>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</si>
  <si>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</si>
  <si>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</si>
  <si>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</si>
  <si>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</si>
  <si>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</si>
  <si>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</si>
  <si>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</si>
  <si>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</si>
  <si>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</si>
  <si>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</si>
  <si>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</si>
  <si>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</si>
  <si>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</si>
  <si>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</si>
  <si>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</si>
  <si>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</si>
  <si>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</si>
  <si>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</si>
  <si>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</si>
  <si>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</si>
  <si>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</si>
  <si>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</si>
  <si>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</si>
  <si>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</si>
  <si>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</si>
  <si>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</si>
  <si>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</si>
  <si>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</si>
  <si>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</si>
  <si>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</si>
  <si>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</si>
  <si>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</si>
  <si>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</si>
  <si>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</si>
  <si>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</si>
  <si>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</si>
  <si>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</si>
  <si>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</si>
  <si>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</si>
  <si>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</si>
  <si>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</si>
  <si>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</si>
  <si>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</si>
  <si>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</si>
  <si>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</si>
  <si>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</si>
  <si>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</si>
  <si>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</si>
  <si>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</si>
  <si>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</si>
  <si>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</si>
  <si>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</si>
  <si>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</si>
  <si>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</si>
  <si>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</si>
  <si>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</si>
  <si>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</si>
  <si>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</si>
  <si>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</si>
  <si>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</si>
  <si>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</si>
  <si>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</si>
  <si>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</si>
  <si>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</si>
  <si>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</si>
  <si>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</si>
  <si>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</si>
  <si>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</si>
  <si>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</si>
  <si>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</si>
  <si>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施設の供用開始から10年余りが経過したが、処理場や管渠等の大規模な老朽化は見受けられないが、中継ポンプなどの機器の修繕等が生じてきている為、計画的な更新や長寿命化を見据えた予防保全等の検討が必要である。</t>
    <rPh sb="12" eb="13">
      <t>アマ</t>
    </rPh>
    <phoneticPr fontId="4"/>
  </si>
  <si>
    <t>①「収益的収支比率」：前年度から0.71%減の49.44％とさらに低い数値の赤字経営となっている為、使用料金収入の増や、維持管理費の縮減への取組が必要である。
④「企業債残高対事業規模比率」：当該年度は全国平均や類似団体と比べて同程度となっているが状況に応じて。
⑤「経費回収率」：前年度と比較し低い数値となってしまったが、全国平均、類似団体と比べ高い数値となっているので継続して汚水処理費の縮減に努める。
⑥「汚水処理原価」：類似団体と比較し低い数値となっている為、この数値を継続し、更なる処理費の縮減に努める。
⑦「施設利用率」：類似団体平均値よりは高い数値となっているが、処理能力の半分程の処理水量となっている為、更なる有収水量の増加に向け取組む。
⑧「水洗化率」：前年度と比較しても若干の増加に留まっており、全国平均及び類似団体と比較しても低い数値となっている為、当該数値の向上を図るための水洗化の普及促進に努める。</t>
    <rPh sb="21" eb="22">
      <t>ゲン</t>
    </rPh>
    <rPh sb="33" eb="34">
      <t>ヒク</t>
    </rPh>
    <rPh sb="35" eb="37">
      <t>スウチ</t>
    </rPh>
    <rPh sb="115" eb="118">
      <t>ドウテイド</t>
    </rPh>
    <rPh sb="125" eb="127">
      <t>ジョウキョウ</t>
    </rPh>
    <rPh sb="128" eb="129">
      <t>オウ</t>
    </rPh>
    <rPh sb="150" eb="151">
      <t>ヒク</t>
    </rPh>
    <rPh sb="152" eb="154">
      <t>スウチ</t>
    </rPh>
    <phoneticPr fontId="4"/>
  </si>
  <si>
    <t>収益的収支比率が前年度より0.71%近く低い数値となっている。機器の修繕等に費用を要したことが要因と考えられる。使用料改定や水洗化の普及促進活動による収入の増加に向けた取り組みを実施し、汚水処理原価の更なる縮減に努め、将来的な施設の更新費の捻出を見据えた経営の適正化を図る必要がある。</t>
    <rPh sb="8" eb="11">
      <t>ゼンネンド</t>
    </rPh>
    <rPh sb="18" eb="19">
      <t>チカ</t>
    </rPh>
    <rPh sb="20" eb="21">
      <t>ヒク</t>
    </rPh>
    <rPh sb="22" eb="24">
      <t>スウチ</t>
    </rPh>
    <rPh sb="31" eb="33">
      <t>キキ</t>
    </rPh>
    <rPh sb="34" eb="36">
      <t>シュウゼン</t>
    </rPh>
    <rPh sb="36" eb="37">
      <t>ナド</t>
    </rPh>
    <rPh sb="38" eb="40">
      <t>ヒヨウ</t>
    </rPh>
    <rPh sb="41" eb="42">
      <t>ヨウ</t>
    </rPh>
    <rPh sb="47" eb="49">
      <t>ヨウイン</t>
    </rPh>
    <rPh sb="50" eb="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</si>
</sst>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B7-4E4F-80EE-38461AD300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formatCode="#,##0.00;&quot;△&quot;#,##0.00">
                  <c:v>0</c:v>
                </c:pt>
                <c:pt idx="4" formatCode="#,##0.00;&quot;△&quot;#,##0.00">
                  <c:v>0</c:v>
                </c:pt>
              </c:numCache>
            </c:numRef>
          </c:val>
          <c:smooth val="0"/>
          <c:extLst>
            <c:ext xmlns:c16="http://schemas.microsoft.com/office/drawing/2014/chart" uri="{C3380CC4-5D6E-409C-BE32-E72D297353CC}">
              <c16:uniqueId val="{00000001-DAB7-4E4F-80EE-38461AD300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33.380000000000003</c:v>
                </c:pt>
                <c:pt idx="1">
                  <c:v>32.36</c:v>
                </c:pt>
                <c:pt idx="2">
                  <c:v>34.4</c:v>
                </c:pt>
                <c:pt idx="3">
                  <c:v>35.71</c:v>
                </c:pt>
                <c:pt idx="4">
                  <c:v>37.32</c:v>
                </c:pt>
              </c:numCache>
            </c:numRef>
          </c:val>
          <c:extLst>
            <c:ext xmlns:c16="http://schemas.microsoft.com/office/drawing/2014/chart" uri="{C3380CC4-5D6E-409C-BE32-E72D297353CC}">
              <c16:uniqueId val="{00000000-426F-4248-BD02-1CCCB5A431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29.12</c:v>
                </c:pt>
                <c:pt idx="4">
                  <c:v>29.1</c:v>
                </c:pt>
              </c:numCache>
            </c:numRef>
          </c:val>
          <c:smooth val="0"/>
          <c:extLst>
            <c:ext xmlns:c16="http://schemas.microsoft.com/office/drawing/2014/chart" uri="{C3380CC4-5D6E-409C-BE32-E72D297353CC}">
              <c16:uniqueId val="{00000001-426F-4248-BD02-1CCCB5A431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51</c:v>
                </c:pt>
                <c:pt idx="1">
                  <c:v>51.98</c:v>
                </c:pt>
                <c:pt idx="2">
                  <c:v>54.44</c:v>
                </c:pt>
                <c:pt idx="3">
                  <c:v>56.33</c:v>
                </c:pt>
                <c:pt idx="4">
                  <c:v>58.26</c:v>
                </c:pt>
              </c:numCache>
            </c:numRef>
          </c:val>
          <c:extLst>
            <c:ext xmlns:c16="http://schemas.microsoft.com/office/drawing/2014/chart" uri="{C3380CC4-5D6E-409C-BE32-E72D297353CC}">
              <c16:uniqueId val="{00000000-78BA-4A84-A588-9C1D2D0E64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64.42</c:v>
                </c:pt>
                <c:pt idx="4">
                  <c:v>63.84</c:v>
                </c:pt>
              </c:numCache>
            </c:numRef>
          </c:val>
          <c:smooth val="0"/>
          <c:extLst>
            <c:ext xmlns:c16="http://schemas.microsoft.com/office/drawing/2014/chart" uri="{C3380CC4-5D6E-409C-BE32-E72D297353CC}">
              <c16:uniqueId val="{00000001-78BA-4A84-A588-9C1D2D0E64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70.78</c:v>
                </c:pt>
                <c:pt idx="1">
                  <c:v>57.07</c:v>
                </c:pt>
                <c:pt idx="2">
                  <c:v>61.55</c:v>
                </c:pt>
                <c:pt idx="3">
                  <c:v>50.15</c:v>
                </c:pt>
                <c:pt idx="4">
                  <c:v>49.44</c:v>
                </c:pt>
              </c:numCache>
            </c:numRef>
          </c:val>
          <c:extLst>
            <c:ext xmlns:c16="http://schemas.microsoft.com/office/drawing/2014/chart" uri="{C3380CC4-5D6E-409C-BE32-E72D297353CC}">
              <c16:uniqueId val="{00000000-BFDA-4C4B-989F-442C6B25DA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DA-4C4B-989F-442C6B25DA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D-4C01-A788-76D857B111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D-4C01-A788-76D857B111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77-44E1-8096-5817B661F4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7-44E1-8096-5817B661F4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4D-4B21-8679-33BF7DFAD38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4D-4B21-8679-33BF7DFAD38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03-4C68-ACD4-6C04DD590C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3-4C68-ACD4-6C04DD590C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1102.06</c:v>
                </c:pt>
                <c:pt idx="1">
                  <c:v>2826.11</c:v>
                </c:pt>
                <c:pt idx="2">
                  <c:v>2471.54</c:v>
                </c:pt>
                <c:pt idx="3">
                  <c:v>2665.51</c:v>
                </c:pt>
                <c:pt idx="4">
                  <c:v>1803.67</c:v>
                </c:pt>
              </c:numCache>
            </c:numRef>
          </c:val>
          <c:extLst>
            <c:ext xmlns:c16="http://schemas.microsoft.com/office/drawing/2014/chart" uri="{C3380CC4-5D6E-409C-BE32-E72D297353CC}">
              <c16:uniqueId val="{00000000-417E-4FCF-8784-8BCADA9AFE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1867.86</c:v>
                </c:pt>
                <c:pt idx="4">
                  <c:v>1786.64</c:v>
                </c:pt>
              </c:numCache>
            </c:numRef>
          </c:val>
          <c:smooth val="0"/>
          <c:extLst>
            <c:ext xmlns:c16="http://schemas.microsoft.com/office/drawing/2014/chart" uri="{C3380CC4-5D6E-409C-BE32-E72D297353CC}">
              <c16:uniqueId val="{00000001-417E-4FCF-8784-8BCADA9AFE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48.71</c:v>
                </c:pt>
                <c:pt idx="1">
                  <c:v>63.43</c:v>
                </c:pt>
                <c:pt idx="2">
                  <c:v>70.790000000000006</c:v>
                </c:pt>
                <c:pt idx="3">
                  <c:v>59.21</c:v>
                </c:pt>
                <c:pt idx="4">
                  <c:v>52.89</c:v>
                </c:pt>
              </c:numCache>
            </c:numRef>
          </c:val>
          <c:extLst>
            <c:ext xmlns:c16="http://schemas.microsoft.com/office/drawing/2014/chart" uri="{C3380CC4-5D6E-409C-BE32-E72D297353CC}">
              <c16:uniqueId val="{00000000-89AA-4919-A88F-17F39ABB74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46.93</c:v>
                </c:pt>
                <c:pt idx="4">
                  <c:v>46.93</c:v>
                </c:pt>
              </c:numCache>
            </c:numRef>
          </c:val>
          <c:smooth val="0"/>
          <c:extLst>
            <c:ext xmlns:c16="http://schemas.microsoft.com/office/drawing/2014/chart" uri="{C3380CC4-5D6E-409C-BE32-E72D297353CC}">
              <c16:uniqueId val="{00000001-89AA-4919-A88F-17F39ABB74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166.39</c:v>
                </c:pt>
                <c:pt idx="1">
                  <c:v>118.82</c:v>
                </c:pt>
                <c:pt idx="2">
                  <c:v>108.5</c:v>
                </c:pt>
                <c:pt idx="3">
                  <c:v>133.26</c:v>
                </c:pt>
                <c:pt idx="4">
                  <c:v>150</c:v>
                </c:pt>
              </c:numCache>
            </c:numRef>
          </c:val>
          <c:extLst>
            <c:ext xmlns:c16="http://schemas.microsoft.com/office/drawing/2014/chart" uri="{C3380CC4-5D6E-409C-BE32-E72D297353CC}">
              <c16:uniqueId val="{00000000-FEDB-4378-880C-946E4F4CD8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346.96</c:v>
                </c:pt>
                <c:pt idx="4">
                  <c:v>345.6</c:v>
                </c:pt>
              </c:numCache>
            </c:numRef>
          </c:val>
          <c:smooth val="0"/>
          <c:extLst>
            <c:ext xmlns:c16="http://schemas.microsoft.com/office/drawing/2014/chart" uri="{C3380CC4-5D6E-409C-BE32-E72D297353CC}">
              <c16:uniqueId val="{00000001-FEDB-4378-880C-946E4F4CD8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八重瀬町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H3</v>
      </c>
      <c r="X8" s="65"/>
      <c r="Y8" s="65"/>
      <c r="Z8" s="65"/>
      <c r="AA8" s="65"/>
      <c r="AB8" s="65"/>
      <c r="AC8" s="65"/>
      <c r="AD8" s="66" t="str">
        <f>データ!$M$6</f>
        <v>非設置</v>
      </c>
      <c r="AE8" s="66"/>
      <c r="AF8" s="66"/>
      <c r="AG8" s="66"/>
      <c r="AH8" s="66"/>
      <c r="AI8" s="66"/>
      <c r="AJ8" s="66"/>
      <c r="AK8" s="3"/>
      <c r="AL8" s="46">
        <f>データ!S6</f>
        <v>32146</v>
      </c>
      <c r="AM8" s="46"/>
      <c r="AN8" s="46"/>
      <c r="AO8" s="46"/>
      <c r="AP8" s="46"/>
      <c r="AQ8" s="46"/>
      <c r="AR8" s="46"/>
      <c r="AS8" s="46"/>
      <c r="AT8" s="45">
        <f>データ!T6</f>
        <v>26.96</v>
      </c>
      <c r="AU8" s="45"/>
      <c r="AV8" s="45"/>
      <c r="AW8" s="45"/>
      <c r="AX8" s="45"/>
      <c r="AY8" s="45"/>
      <c r="AZ8" s="45"/>
      <c r="BA8" s="45"/>
      <c r="BB8" s="45">
        <f>データ!U6</f>
        <v>1192.3599999999999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6.37</v>
      </c>
      <c r="Q10" s="45"/>
      <c r="R10" s="45"/>
      <c r="S10" s="45"/>
      <c r="T10" s="45"/>
      <c r="U10" s="45"/>
      <c r="V10" s="45"/>
      <c r="W10" s="45">
        <f>データ!Q6</f>
        <v>103.47</v>
      </c>
      <c r="X10" s="45"/>
      <c r="Y10" s="45"/>
      <c r="Z10" s="45"/>
      <c r="AA10" s="45"/>
      <c r="AB10" s="45"/>
      <c r="AC10" s="45"/>
      <c r="AD10" s="46">
        <f>データ!R6</f>
        <v>1385</v>
      </c>
      <c r="AE10" s="46"/>
      <c r="AF10" s="46"/>
      <c r="AG10" s="46"/>
      <c r="AH10" s="46"/>
      <c r="AI10" s="46"/>
      <c r="AJ10" s="46"/>
      <c r="AK10" s="2"/>
      <c r="AL10" s="46">
        <f>データ!V6</f>
        <v>2053</v>
      </c>
      <c r="AM10" s="46"/>
      <c r="AN10" s="46"/>
      <c r="AO10" s="46"/>
      <c r="AP10" s="46"/>
      <c r="AQ10" s="46"/>
      <c r="AR10" s="46"/>
      <c r="AS10" s="46"/>
      <c r="AT10" s="45">
        <f>データ!W6</f>
        <v>0.23</v>
      </c>
      <c r="AU10" s="45"/>
      <c r="AV10" s="45"/>
      <c r="AW10" s="45"/>
      <c r="AX10" s="45"/>
      <c r="AY10" s="45"/>
      <c r="AZ10" s="45"/>
      <c r="BA10" s="45"/>
      <c r="BB10" s="45">
        <f>データ!X6</f>
        <v>8926.09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Pkj6ftb0pwqhPleabuf+Pc3RhVIwqxRe9p5E4UqZHNDKG1MMYW1XFe6Z9cJHSTIg/BWmBzYCeKONFYpe/yYIBA==" saltValue="71ToBPQ53DM3yRP8TuyD9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473626</v>
      </c>
      <c r="D6" s="19">
        <f t="shared" si="3"/>
        <v>47</v>
      </c>
      <c r="E6" s="19">
        <f t="shared" si="3"/>
        <v>17</v>
      </c>
      <c r="F6" s="19">
        <f t="shared" si="3"/>
        <v>6</v>
      </c>
      <c r="G6" s="19">
        <f t="shared" si="3"/>
        <v>0</v>
      </c>
      <c r="H6" s="19" t="str">
        <f t="shared" si="3"/>
        <v>沖縄県　八重瀬町</v>
      </c>
      <c r="I6" s="19" t="str">
        <f t="shared" si="3"/>
        <v>法非適用</v>
      </c>
      <c r="J6" s="19" t="str">
        <f t="shared" si="3"/>
        <v>下水道事業</v>
      </c>
      <c r="K6" s="19" t="str">
        <f t="shared" si="3"/>
        <v>漁業集落排水</v>
      </c>
      <c r="L6" s="19" t="str">
        <f t="shared" si="3"/>
        <v>H3</v>
      </c>
      <c r="M6" s="19" t="str">
        <f t="shared" si="3"/>
        <v>非設置</v>
      </c>
      <c r="N6" s="20" t="str">
        <f t="shared" si="3"/>
        <v>-</v>
      </c>
      <c r="O6" s="20" t="str">
        <f t="shared" si="3"/>
        <v>該当数値なし</v>
      </c>
      <c r="P6" s="20">
        <f t="shared" si="3"/>
        <v>6.37</v>
      </c>
      <c r="Q6" s="20">
        <f t="shared" si="3"/>
        <v>103.47</v>
      </c>
      <c r="R6" s="20">
        <f t="shared" si="3"/>
        <v>1385</v>
      </c>
      <c r="S6" s="20">
        <f t="shared" si="3"/>
        <v>32146</v>
      </c>
      <c r="T6" s="20">
        <f t="shared" si="3"/>
        <v>26.96</v>
      </c>
      <c r="U6" s="20">
        <f t="shared" si="3"/>
        <v>1192.3599999999999</v>
      </c>
      <c r="V6" s="20">
        <f t="shared" si="3"/>
        <v>2053</v>
      </c>
      <c r="W6" s="20">
        <f t="shared" si="3"/>
        <v>0.23</v>
      </c>
      <c r="X6" s="20">
        <f t="shared" si="3"/>
        <v>8926.09</v>
      </c>
      <c r="Y6" s="21">
        <f>IF(Y7="",NA(),Y7)</f>
        <v>70.78</v>
      </c>
      <c r="Z6" s="21">
        <f t="shared" ref="Z6:AH6" si="4">IF(Z7="",NA(),Z7)</f>
        <v>57.07</v>
      </c>
      <c r="AA6" s="21">
        <f t="shared" si="4"/>
        <v>61.55</v>
      </c>
      <c r="AB6" s="21">
        <f t="shared" si="4"/>
        <v>50.15</v>
      </c>
      <c r="AC6" s="21">
        <f t="shared" si="4"/>
        <v>49.44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1102.06</v>
      </c>
      <c r="BG6" s="21">
        <f t="shared" ref="BG6:BO6" si="7">IF(BG7="",NA(),BG7)</f>
        <v>2826.11</v>
      </c>
      <c r="BH6" s="21">
        <f t="shared" si="7"/>
        <v>2471.54</v>
      </c>
      <c r="BI6" s="21">
        <f t="shared" si="7"/>
        <v>2665.51</v>
      </c>
      <c r="BJ6" s="21">
        <f t="shared" si="7"/>
        <v>1803.67</v>
      </c>
      <c r="BK6" s="21">
        <f t="shared" si="7"/>
        <v>1491.92</v>
      </c>
      <c r="BL6" s="21">
        <f t="shared" si="7"/>
        <v>1756.26</v>
      </c>
      <c r="BM6" s="21">
        <f t="shared" si="7"/>
        <v>1864.29</v>
      </c>
      <c r="BN6" s="21">
        <f t="shared" si="7"/>
        <v>1867.86</v>
      </c>
      <c r="BO6" s="21">
        <f t="shared" si="7"/>
        <v>1786.64</v>
      </c>
      <c r="BP6" s="20" t="str">
        <f>IF(BP7="","",IF(BP7="-","【-】","【"&amp;SUBSTITUTE(TEXT(BP7,"#,##0.00"),"-","△")&amp;"】"))</f>
        <v>【974.72】</v>
      </c>
      <c r="BQ6" s="21">
        <f>IF(BQ7="",NA(),BQ7)</f>
        <v>48.71</v>
      </c>
      <c r="BR6" s="21">
        <f t="shared" ref="BR6:BZ6" si="8">IF(BR7="",NA(),BR7)</f>
        <v>63.43</v>
      </c>
      <c r="BS6" s="21">
        <f t="shared" si="8"/>
        <v>70.790000000000006</v>
      </c>
      <c r="BT6" s="21">
        <f t="shared" si="8"/>
        <v>59.21</v>
      </c>
      <c r="BU6" s="21">
        <f t="shared" si="8"/>
        <v>52.89</v>
      </c>
      <c r="BV6" s="21">
        <f t="shared" si="8"/>
        <v>46.77</v>
      </c>
      <c r="BW6" s="21">
        <f t="shared" si="8"/>
        <v>45.78</v>
      </c>
      <c r="BX6" s="21">
        <f t="shared" si="8"/>
        <v>51.32</v>
      </c>
      <c r="BY6" s="21">
        <f t="shared" si="8"/>
        <v>46.93</v>
      </c>
      <c r="BZ6" s="21">
        <f t="shared" si="8"/>
        <v>46.93</v>
      </c>
      <c r="CA6" s="20" t="str">
        <f>IF(CA7="","",IF(CA7="-","【-】","【"&amp;SUBSTITUTE(TEXT(CA7,"#,##0.00"),"-","△")&amp;"】"))</f>
        <v>【44.22】</v>
      </c>
      <c r="CB6" s="21">
        <f>IF(CB7="",NA(),CB7)</f>
        <v>166.39</v>
      </c>
      <c r="CC6" s="21">
        <f t="shared" ref="CC6:CK6" si="9">IF(CC7="",NA(),CC7)</f>
        <v>118.82</v>
      </c>
      <c r="CD6" s="21">
        <f t="shared" si="9"/>
        <v>108.5</v>
      </c>
      <c r="CE6" s="21">
        <f t="shared" si="9"/>
        <v>133.26</v>
      </c>
      <c r="CF6" s="21">
        <f t="shared" si="9"/>
        <v>150</v>
      </c>
      <c r="CG6" s="21">
        <f t="shared" si="9"/>
        <v>348.75</v>
      </c>
      <c r="CH6" s="21">
        <f t="shared" si="9"/>
        <v>367.7</v>
      </c>
      <c r="CI6" s="21">
        <f t="shared" si="9"/>
        <v>329.91</v>
      </c>
      <c r="CJ6" s="21">
        <f t="shared" si="9"/>
        <v>346.96</v>
      </c>
      <c r="CK6" s="21">
        <f t="shared" si="9"/>
        <v>345.6</v>
      </c>
      <c r="CL6" s="20" t="str">
        <f>IF(CL7="","",IF(CL7="-","【-】","【"&amp;SUBSTITUTE(TEXT(CL7,"#,##0.00"),"-","△")&amp;"】"))</f>
        <v>【392.85】</v>
      </c>
      <c r="CM6" s="21">
        <f>IF(CM7="",NA(),CM7)</f>
        <v>33.380000000000003</v>
      </c>
      <c r="CN6" s="21">
        <f t="shared" ref="CN6:CV6" si="10">IF(CN7="",NA(),CN7)</f>
        <v>32.36</v>
      </c>
      <c r="CO6" s="21">
        <f t="shared" si="10"/>
        <v>34.4</v>
      </c>
      <c r="CP6" s="21">
        <f t="shared" si="10"/>
        <v>35.71</v>
      </c>
      <c r="CQ6" s="21">
        <f t="shared" si="10"/>
        <v>37.32</v>
      </c>
      <c r="CR6" s="21">
        <f t="shared" si="10"/>
        <v>29.8</v>
      </c>
      <c r="CS6" s="21">
        <f t="shared" si="10"/>
        <v>29.43</v>
      </c>
      <c r="CT6" s="21">
        <f t="shared" si="10"/>
        <v>26.7</v>
      </c>
      <c r="CU6" s="21">
        <f t="shared" si="10"/>
        <v>29.12</v>
      </c>
      <c r="CV6" s="21">
        <f t="shared" si="10"/>
        <v>29.1</v>
      </c>
      <c r="CW6" s="20" t="str">
        <f>IF(CW7="","",IF(CW7="-","【-】","【"&amp;SUBSTITUTE(TEXT(CW7,"#,##0.00"),"-","△")&amp;"】"))</f>
        <v>【32.23】</v>
      </c>
      <c r="CX6" s="21">
        <f>IF(CX7="",NA(),CX7)</f>
        <v>51</v>
      </c>
      <c r="CY6" s="21">
        <f t="shared" ref="CY6:DG6" si="11">IF(CY7="",NA(),CY7)</f>
        <v>51.98</v>
      </c>
      <c r="CZ6" s="21">
        <f t="shared" si="11"/>
        <v>54.44</v>
      </c>
      <c r="DA6" s="21">
        <f t="shared" si="11"/>
        <v>56.33</v>
      </c>
      <c r="DB6" s="21">
        <f t="shared" si="11"/>
        <v>58.26</v>
      </c>
      <c r="DC6" s="21">
        <f t="shared" si="11"/>
        <v>66.95</v>
      </c>
      <c r="DD6" s="21">
        <f t="shared" si="11"/>
        <v>66.33</v>
      </c>
      <c r="DE6" s="21">
        <f t="shared" si="11"/>
        <v>66.459999999999994</v>
      </c>
      <c r="DF6" s="21">
        <f t="shared" si="11"/>
        <v>64.42</v>
      </c>
      <c r="DG6" s="21">
        <f t="shared" si="11"/>
        <v>63.84</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0">
        <f t="shared" si="14"/>
        <v>0</v>
      </c>
      <c r="EN6" s="20">
        <f t="shared" si="14"/>
        <v>0</v>
      </c>
      <c r="EO6" s="20" t="str">
        <f>IF(EO7="","",IF(EO7="-","【-】","【"&amp;SUBSTITUTE(TEXT(EO7,"#,##0.00"),"-","△")&amp;"】"))</f>
        <v>【0.01】</v>
      </c>
    </row>
    <row r="7" spans="1:145" s="22" customFormat="1" x14ac:dyDescent="0.15">
      <c r="A7" s="14"/>
      <c r="B7" s="23">
        <v>2021</v>
      </c>
      <c r="C7" s="23">
        <v>473626</v>
      </c>
      <c r="D7" s="23">
        <v>47</v>
      </c>
      <c r="E7" s="23">
        <v>17</v>
      </c>
      <c r="F7" s="23">
        <v>6</v>
      </c>
      <c r="G7" s="23">
        <v>0</v>
      </c>
      <c r="H7" s="23" t="s">
        <v>97</v>
      </c>
      <c r="I7" s="23" t="s">
        <v>98</v>
      </c>
      <c r="J7" s="23" t="s">
        <v>99</v>
      </c>
      <c r="K7" s="23" t="s">
        <v>100</v>
      </c>
      <c r="L7" s="23" t="s">
        <v>101</v>
      </c>
      <c r="M7" s="23" t="s">
        <v>102</v>
      </c>
      <c r="N7" s="24" t="s">
        <v>103</v>
      </c>
      <c r="O7" s="24" t="s">
        <v>104</v>
      </c>
      <c r="P7" s="24">
        <v>6.37</v>
      </c>
      <c r="Q7" s="24">
        <v>103.47</v>
      </c>
      <c r="R7" s="24">
        <v>1385</v>
      </c>
      <c r="S7" s="24">
        <v>32146</v>
      </c>
      <c r="T7" s="24">
        <v>26.96</v>
      </c>
      <c r="U7" s="24">
        <v>1192.3599999999999</v>
      </c>
      <c r="V7" s="24">
        <v>2053</v>
      </c>
      <c r="W7" s="24">
        <v>0.23</v>
      </c>
      <c r="X7" s="24">
        <v>8926.09</v>
      </c>
      <c r="Y7" s="24">
        <v>70.78</v>
      </c>
      <c r="Z7" s="24">
        <v>57.07</v>
      </c>
      <c r="AA7" s="24">
        <v>61.55</v>
      </c>
      <c r="AB7" s="24">
        <v>50.15</v>
      </c>
      <c r="AC7" s="24">
        <v>49.44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1102.06</v>
      </c>
      <c r="BG7" s="24">
        <v>2826.11</v>
      </c>
      <c r="BH7" s="24">
        <v>2471.54</v>
      </c>
      <c r="BI7" s="24">
        <v>2665.51</v>
      </c>
      <c r="BJ7" s="24">
        <v>1803.67</v>
      </c>
      <c r="BK7" s="24">
        <v>1491.92</v>
      </c>
      <c r="BL7" s="24">
        <v>1756.26</v>
      </c>
      <c r="BM7" s="24">
        <v>1864.29</v>
      </c>
      <c r="BN7" s="24">
        <v>1867.86</v>
      </c>
      <c r="BO7" s="24">
        <v>1786.64</v>
      </c>
      <c r="BP7" s="24">
        <v>974.72</v>
      </c>
      <c r="BQ7" s="24">
        <v>48.71</v>
      </c>
      <c r="BR7" s="24">
        <v>63.43</v>
      </c>
      <c r="BS7" s="24">
        <v>70.790000000000006</v>
      </c>
      <c r="BT7" s="24">
        <v>59.21</v>
      </c>
      <c r="BU7" s="24">
        <v>52.89</v>
      </c>
      <c r="BV7" s="24">
        <v>46.77</v>
      </c>
      <c r="BW7" s="24">
        <v>45.78</v>
      </c>
      <c r="BX7" s="24">
        <v>51.32</v>
      </c>
      <c r="BY7" s="24">
        <v>46.93</v>
      </c>
      <c r="BZ7" s="24">
        <v>46.93</v>
      </c>
      <c r="CA7" s="24">
        <v>44.22</v>
      </c>
      <c r="CB7" s="24">
        <v>166.39</v>
      </c>
      <c r="CC7" s="24">
        <v>118.82</v>
      </c>
      <c r="CD7" s="24">
        <v>108.5</v>
      </c>
      <c r="CE7" s="24">
        <v>133.26</v>
      </c>
      <c r="CF7" s="24">
        <v>150</v>
      </c>
      <c r="CG7" s="24">
        <v>348.75</v>
      </c>
      <c r="CH7" s="24">
        <v>367.7</v>
      </c>
      <c r="CI7" s="24">
        <v>329.91</v>
      </c>
      <c r="CJ7" s="24">
        <v>346.96</v>
      </c>
      <c r="CK7" s="24">
        <v>345.6</v>
      </c>
      <c r="CL7" s="24">
        <v>392.85</v>
      </c>
      <c r="CM7" s="24">
        <v>33.380000000000003</v>
      </c>
      <c r="CN7" s="24">
        <v>32.36</v>
      </c>
      <c r="CO7" s="24">
        <v>34.4</v>
      </c>
      <c r="CP7" s="24">
        <v>35.71</v>
      </c>
      <c r="CQ7" s="24">
        <v>37.32</v>
      </c>
      <c r="CR7" s="24">
        <v>29.8</v>
      </c>
      <c r="CS7" s="24">
        <v>29.43</v>
      </c>
      <c r="CT7" s="24">
        <v>26.7</v>
      </c>
      <c r="CU7" s="24">
        <v>29.12</v>
      </c>
      <c r="CV7" s="24">
        <v>29.1</v>
      </c>
      <c r="CW7" s="24">
        <v>32.229999999999997</v>
      </c>
      <c r="CX7" s="24">
        <v>51</v>
      </c>
      <c r="CY7" s="24">
        <v>51.98</v>
      </c>
      <c r="CZ7" s="24">
        <v>54.44</v>
      </c>
      <c r="DA7" s="24">
        <v>56.33</v>
      </c>
      <c r="DB7" s="24">
        <v>58.26</v>
      </c>
      <c r="DC7" s="24">
        <v>66.95</v>
      </c>
      <c r="DD7" s="24">
        <v>66.33</v>
      </c>
      <c r="DE7" s="24">
        <v>66.459999999999994</v>
      </c>
      <c r="DF7" s="24">
        <v>64.42</v>
      </c>
      <c r="DG7" s="24">
        <v>63.84</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0.26</v>
      </c>
      <c r="EL7" s="24">
        <v>0.04</v>
      </c>
      <c r="EM7" s="24">
        <v>0</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2023-02-14T23:56:41Z</cp:lastPrinted>
  <dcterms:created xsi:type="dcterms:W3CDTF">2022-12-01T02:04:13Z</dcterms:created>
  <dcterms:modified xsi:type="dcterms:W3CDTF">2023-02-14T23:56:43Z</dcterms:modified>
  <cp:category/>
</cp:coreProperties>
</file>