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geruma\Desktop\🚽農俳・漁俳\🚽🌾農排\令和４年度\"/>
    </mc:Choice>
  </mc:AlternateContent>
  <xr:revisionPtr revIDLastSave="0" documentId="13_ncr:1_{D91D0FDA-B5E8-40E8-B045-D1A08D49EB94}" xr6:coauthVersionLast="41" xr6:coauthVersionMax="41" xr10:uidLastSave="{00000000-0000-0000-0000-000000000000}"/>
  <workbookProtection workbookAlgorithmName="SHA-512" workbookHashValue="ZgrQgWwApTjs01/OD8t41yaKrMyaA7h4258N+4G9xkgY4mtdbCtHpXOvg4LA9v9BEilyGTe251ZMPIH9tFDEYA==" workbookSaltValue="RwvlPgv+YlMmsA+7y67a0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I10"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<sst xmlns="http://schemas.openxmlformats.org/spreadsheetml/2006/main" count="236" uniqueCount="122">
  <si>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</si>
  <si>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</si>
  <si>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</si>
  <si>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</si>
  <si>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</si>
  <si>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</si>
  <si>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</si>
  <si>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</si>
  <si>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</si>
  <si>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</si>
  <si>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</si>
  <si>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</si>
  <si>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</si>
  <si>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</si>
  <si>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</si>
  <si>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</si>
  <si>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</si>
  <si>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</si>
  <si>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</si>
  <si>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</si>
  <si>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</si>
  <si>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</si>
  <si>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</si>
  <si>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</si>
  <si>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</si>
  <si>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</si>
  <si>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</si>
  <si>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</si>
  <si>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</si>
  <si>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</si>
  <si>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</si>
  <si>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</si>
  <si>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</si>
  <si>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</si>
  <si>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</si>
  <si>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</si>
  <si>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</si>
  <si>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</si>
  <si>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</si>
  <si>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</si>
  <si>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</si>
  <si>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</si>
  <si>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</si>
  <si>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</si>
  <si>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</si>
  <si>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</si>
  <si>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</si>
  <si>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</si>
  <si>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</si>
  <si>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</si>
  <si>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</si>
  <si>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</si>
  <si>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</si>
  <si>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</si>
  <si>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</si>
  <si>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</si>
  <si>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</si>
  <si>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</si>
  <si>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</si>
  <si>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</si>
  <si>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</si>
  <si>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</si>
  <si>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</si>
  <si>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</si>
  <si>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</si>
  <si>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</si>
  <si>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</si>
  <si>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</si>
  <si>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</si>
  <si>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</si>
  <si>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</si>
  <si>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</si>
  <si>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</si>
  <si>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</si>
  <si>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</si>
  <si>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</si>
  <si>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</si>
  <si>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</si>
  <si>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</si>
  <si>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</si>
  <si>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</si>
  <si>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</si>
  <si>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</si>
  <si>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</si>
  <si>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</si>
  <si>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</si>
  <si>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</si>
  <si>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</si>
  <si>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</si>
  <si>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</si>
  <si>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</si>
  <si>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</si>
  <si>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</si>
  <si>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</si>
  <si>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</si>
  <si>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</si>
  <si>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</si>
  <si>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</si>
  <si>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</si>
  <si>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</si>
  <si>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</si>
  <si>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</si>
  <si>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</si>
  <si>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</si>
  <si>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</si>
  <si>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</si>
  <si>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</si>
  <si>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</si>
  <si>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</si>
  <si>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</si>
  <si>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</si>
  <si>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</si>
  <si>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</si>
  <si>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</si>
  <si>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</si>
  <si>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</si>
  <si>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</si>
  <si>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</si>
  <si>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</si>
  <si>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①②該当なし。
③管渠改善率・・・管渠等（管路）は共用開始後２０年以内と浅かったため改善等はなく、将来的にも数年予定はない。
しかし、処理施設（機器）については一部改築時期に来ているため検討を要する。（利用率が望めないため改築更新の必要が判断される）</t>
    <phoneticPr fontId="4"/>
  </si>
  <si>
    <t>①収益的収支比率
昨年より数値は若干減少したが、総収益のうち一般会計からの繰入による割合が高いため経営改善が求められる。今後、使用料等見直しも視野に入れた対策が必要。
②、③該当なし
④企業債残高対策事業規模比率
昨年より下降傾向がみられるが、全国「786.37」類似団体「791．76」本村は「859．59」となっており全国・類似団体より高い状況になっている。
⑤経費回収率
使用料以外における負担が多くなっているため、経費の抑制が必要。また将来的には料金改定など対策を検討。
⑥汚水処理原価
施設の修繕や、地方公営企業法適用業務移行への準備の為、昨年より数値が増加。全国・類似団体で比較するとかなり費用が高い状況である。今後も処理費の抑制を行い有収水量等の向上に努める。
⑦施設利用率
昨年とほぼ同様な数値である。全国・類似団体より低い状態にある。現在の処理水量が低く利用率が悪い状況であるが、施設が観光客等が増大する夏場や定住者の増加も考慮した施設であるため規模的なものについては問題ないが、人口が少ない処理地区のため利用率の向上が望めない。
（有収率の向上が課題。）
⑦水洗化率
昨年より若干の上昇は見られるが、今後も継続し利用者の向上を目指す。</t>
    <rPh sb="16" eb="18">
      <t>ジャッカン</t>
    </rPh>
    <rPh sb="18" eb="20">
      <t>ゲンショウ</t>
    </rPh>
    <rPh sb="111" eb="113">
      <t>カコウ</t>
    </rPh>
    <rPh sb="248" eb="250">
      <t>シセツ</t>
    </rPh>
    <rPh sb="251" eb="253">
      <t>シュウゼン</t>
    </rPh>
    <rPh sb="255" eb="257">
      <t>チホウ</t>
    </rPh>
    <rPh sb="257" eb="259">
      <t>コウエイ</t>
    </rPh>
    <rPh sb="259" eb="261">
      <t>キギョウ</t>
    </rPh>
    <rPh sb="281" eb="283">
      <t>ゾウカ</t>
    </rPh>
    <rPh sb="498" eb="500">
      <t>ジャッカン</t>
    </rPh>
    <rPh sb="501" eb="503">
      <t>ジョウショウ</t>
    </rPh>
    <rPh sb="504" eb="505">
      <t>ミ</t>
    </rPh>
    <rPh sb="516" eb="519">
      <t>リヨウシャ</t>
    </rPh>
    <phoneticPr fontId="4"/>
  </si>
  <si>
    <t>１．経営の健全性・効率性において
・収益的収支比率・・・昨年より降下し、一般会計からの繰入に依存する割合が多いため改善が必要。（対応策として料金改定など検討。）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
・企業債残高対事業比率・・・今後数年、設備への改築更新がないため減少傾向にある。（現状維持の傾向）
２．老朽化の状況対応について
今後、機器等の改築更新（処理施設）を検討。（今後の利用状況を考慮し、計画の必要性が判断される。規模縮小等検討。）</t>
    <rPh sb="32" eb="34">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</si>
</sst>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80-4EBC-A0D3-5CF9639F24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0.02</c:v>
                </c:pt>
                <c:pt idx="3">
                  <c:v>0.25</c:v>
                </c:pt>
                <c:pt idx="4">
                  <c:v>0.05</c:v>
                </c:pt>
              </c:numCache>
            </c:numRef>
          </c:val>
          <c:smooth val="0"/>
          <c:extLst>
            <c:ext xmlns:c16="http://schemas.microsoft.com/office/drawing/2014/chart" uri="{C3380CC4-5D6E-409C-BE32-E72D297353CC}">
              <c16:uniqueId val="{00000001-8080-4EBC-A0D3-5CF9639F24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24.49</c:v>
                </c:pt>
                <c:pt idx="1">
                  <c:v>24.49</c:v>
                </c:pt>
                <c:pt idx="2">
                  <c:v>24.49</c:v>
                </c:pt>
                <c:pt idx="3">
                  <c:v>26.53</c:v>
                </c:pt>
                <c:pt idx="4">
                  <c:v>26.53</c:v>
                </c:pt>
              </c:numCache>
            </c:numRef>
          </c:val>
          <c:extLst>
            <c:ext xmlns:c16="http://schemas.microsoft.com/office/drawing/2014/chart" uri="{C3380CC4-5D6E-409C-BE32-E72D297353CC}">
              <c16:uniqueId val="{00000000-2988-4CAD-BB6F-48B7A116AD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50.14</c:v>
                </c:pt>
                <c:pt idx="3">
                  <c:v>54.83</c:v>
                </c:pt>
                <c:pt idx="4">
                  <c:v>66.53</c:v>
                </c:pt>
              </c:numCache>
            </c:numRef>
          </c:val>
          <c:smooth val="0"/>
          <c:extLst>
            <c:ext xmlns:c16="http://schemas.microsoft.com/office/drawing/2014/chart" uri="{C3380CC4-5D6E-409C-BE32-E72D297353CC}">
              <c16:uniqueId val="{00000001-2988-4CAD-BB6F-48B7A116AD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82.35</c:v>
                </c:pt>
                <c:pt idx="4">
                  <c:v>90.57</c:v>
                </c:pt>
              </c:numCache>
            </c:numRef>
          </c:val>
          <c:extLst>
            <c:ext xmlns:c16="http://schemas.microsoft.com/office/drawing/2014/chart" uri="{C3380CC4-5D6E-409C-BE32-E72D297353CC}">
              <c16:uniqueId val="{00000000-37E0-4545-B97E-2DEDB74810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84.98</c:v>
                </c:pt>
                <c:pt idx="3">
                  <c:v>84.7</c:v>
                </c:pt>
                <c:pt idx="4">
                  <c:v>84.67</c:v>
                </c:pt>
              </c:numCache>
            </c:numRef>
          </c:val>
          <c:smooth val="0"/>
          <c:extLst>
            <c:ext xmlns:c16="http://schemas.microsoft.com/office/drawing/2014/chart" uri="{C3380CC4-5D6E-409C-BE32-E72D297353CC}">
              <c16:uniqueId val="{00000001-37E0-4545-B97E-2DEDB74810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99.7</c:v>
                </c:pt>
                <c:pt idx="1">
                  <c:v>100.15</c:v>
                </c:pt>
                <c:pt idx="2">
                  <c:v>121.86</c:v>
                </c:pt>
                <c:pt idx="3">
                  <c:v>100.77</c:v>
                </c:pt>
                <c:pt idx="4">
                  <c:v>100.27</c:v>
                </c:pt>
              </c:numCache>
            </c:numRef>
          </c:val>
          <c:extLst>
            <c:ext xmlns:c16="http://schemas.microsoft.com/office/drawing/2014/chart" uri="{C3380CC4-5D6E-409C-BE32-E72D297353CC}">
              <c16:uniqueId val="{00000000-86AB-4200-877E-5F4118DFB3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B-4200-877E-5F4118DFB3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E-42D8-9899-3788188F94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E-42D8-9899-3788188F94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6-44D0-B8B4-2445868D69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6-44D0-B8B4-2445868D69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A-45F0-8DEA-C37CCFC332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A-45F0-8DEA-C37CCFC332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D-4B0B-BC06-A7B9C45E0D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D-4B0B-BC06-A7B9C45E0D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1112.71</c:v>
                </c:pt>
                <c:pt idx="1">
                  <c:v>1075.3</c:v>
                </c:pt>
                <c:pt idx="2">
                  <c:v>958.55</c:v>
                </c:pt>
                <c:pt idx="3">
                  <c:v>1068.83</c:v>
                </c:pt>
                <c:pt idx="4">
                  <c:v>859.59</c:v>
                </c:pt>
              </c:numCache>
            </c:numRef>
          </c:val>
          <c:extLst>
            <c:ext xmlns:c16="http://schemas.microsoft.com/office/drawing/2014/chart" uri="{C3380CC4-5D6E-409C-BE32-E72D297353CC}">
              <c16:uniqueId val="{00000000-A03E-4632-A7B3-7A56A09BC6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826.83</c:v>
                </c:pt>
                <c:pt idx="3">
                  <c:v>867.83</c:v>
                </c:pt>
                <c:pt idx="4">
                  <c:v>791.76</c:v>
                </c:pt>
              </c:numCache>
            </c:numRef>
          </c:val>
          <c:smooth val="0"/>
          <c:extLst>
            <c:ext xmlns:c16="http://schemas.microsoft.com/office/drawing/2014/chart" uri="{C3380CC4-5D6E-409C-BE32-E72D297353CC}">
              <c16:uniqueId val="{00000001-A03E-4632-A7B3-7A56A09BC6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29.19</c:v>
                </c:pt>
                <c:pt idx="1">
                  <c:v>28.33</c:v>
                </c:pt>
                <c:pt idx="2">
                  <c:v>29.2</c:v>
                </c:pt>
                <c:pt idx="3">
                  <c:v>23.76</c:v>
                </c:pt>
                <c:pt idx="4">
                  <c:v>12.87</c:v>
                </c:pt>
              </c:numCache>
            </c:numRef>
          </c:val>
          <c:extLst>
            <c:ext xmlns:c16="http://schemas.microsoft.com/office/drawing/2014/chart" uri="{C3380CC4-5D6E-409C-BE32-E72D297353CC}">
              <c16:uniqueId val="{00000000-AD29-47A9-BEAA-C0B9624143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57.31</c:v>
                </c:pt>
                <c:pt idx="3">
                  <c:v>57.08</c:v>
                </c:pt>
                <c:pt idx="4">
                  <c:v>56.26</c:v>
                </c:pt>
              </c:numCache>
            </c:numRef>
          </c:val>
          <c:smooth val="0"/>
          <c:extLst>
            <c:ext xmlns:c16="http://schemas.microsoft.com/office/drawing/2014/chart" uri="{C3380CC4-5D6E-409C-BE32-E72D297353CC}">
              <c16:uniqueId val="{00000001-AD29-47A9-BEAA-C0B9624143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586.1</c:v>
                </c:pt>
                <c:pt idx="1">
                  <c:v>603.95000000000005</c:v>
                </c:pt>
                <c:pt idx="2">
                  <c:v>542.41999999999996</c:v>
                </c:pt>
                <c:pt idx="3">
                  <c:v>654.58000000000004</c:v>
                </c:pt>
                <c:pt idx="4">
                  <c:v>1320.84</c:v>
                </c:pt>
              </c:numCache>
            </c:numRef>
          </c:val>
          <c:extLst>
            <c:ext xmlns:c16="http://schemas.microsoft.com/office/drawing/2014/chart" uri="{C3380CC4-5D6E-409C-BE32-E72D297353CC}">
              <c16:uniqueId val="{00000000-1D43-48B4-94A4-72F405AC7C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273.52</c:v>
                </c:pt>
                <c:pt idx="3">
                  <c:v>274.99</c:v>
                </c:pt>
                <c:pt idx="4">
                  <c:v>282.08999999999997</c:v>
                </c:pt>
              </c:numCache>
            </c:numRef>
          </c:val>
          <c:smooth val="0"/>
          <c:extLst>
            <c:ext xmlns:c16="http://schemas.microsoft.com/office/drawing/2014/chart" uri="{C3380CC4-5D6E-409C-BE32-E72D297353CC}">
              <c16:uniqueId val="{00000001-1D43-48B4-94A4-72F405AC7C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沖縄県　座間味村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920</v>
      </c>
      <c r="AM8" s="55"/>
      <c r="AN8" s="55"/>
      <c r="AO8" s="55"/>
      <c r="AP8" s="55"/>
      <c r="AQ8" s="55"/>
      <c r="AR8" s="55"/>
      <c r="AS8" s="55"/>
      <c r="AT8" s="54">
        <f>データ!T6</f>
        <v>16.739999999999998</v>
      </c>
      <c r="AU8" s="54"/>
      <c r="AV8" s="54"/>
      <c r="AW8" s="54"/>
      <c r="AX8" s="54"/>
      <c r="AY8" s="54"/>
      <c r="AZ8" s="54"/>
      <c r="BA8" s="54"/>
      <c r="BB8" s="54">
        <f>データ!U6</f>
        <v>54.96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6.08</v>
      </c>
      <c r="Q10" s="54"/>
      <c r="R10" s="54"/>
      <c r="S10" s="54"/>
      <c r="T10" s="54"/>
      <c r="U10" s="54"/>
      <c r="V10" s="54"/>
      <c r="W10" s="54">
        <f>データ!Q6</f>
        <v>93.19</v>
      </c>
      <c r="X10" s="54"/>
      <c r="Y10" s="54"/>
      <c r="Z10" s="54"/>
      <c r="AA10" s="54"/>
      <c r="AB10" s="54"/>
      <c r="AC10" s="54"/>
      <c r="AD10" s="55">
        <f>データ!R6</f>
        <v>2681</v>
      </c>
      <c r="AE10" s="55"/>
      <c r="AF10" s="55"/>
      <c r="AG10" s="55"/>
      <c r="AH10" s="55"/>
      <c r="AI10" s="55"/>
      <c r="AJ10" s="55"/>
      <c r="AK10" s="2"/>
      <c r="AL10" s="55">
        <f>データ!V6</f>
        <v>53</v>
      </c>
      <c r="AM10" s="55"/>
      <c r="AN10" s="55"/>
      <c r="AO10" s="55"/>
      <c r="AP10" s="55"/>
      <c r="AQ10" s="55"/>
      <c r="AR10" s="55"/>
      <c r="AS10" s="55"/>
      <c r="AT10" s="54">
        <f>データ!W6</f>
        <v>7.0000000000000007E-2</v>
      </c>
      <c r="AU10" s="54"/>
      <c r="AV10" s="54"/>
      <c r="AW10" s="54"/>
      <c r="AX10" s="54"/>
      <c r="AY10" s="54"/>
      <c r="AZ10" s="54"/>
      <c r="BA10" s="54"/>
      <c r="BB10" s="54">
        <f>データ!X6</f>
        <v>757.14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121</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46</v>
      </c>
      <c r="O86" s="12" t="str">
        <f>データ!EO6</f>
        <v>【0.03】</v>
      </c>
    </row>
  </sheetData>
  <sheetProtection algorithmName="SHA-512" hashValue="p1yaNgY8JZLdTi/bkf4SXIerczq0PtXPecos4uhDrbmtu7x3RtnwA3LfFK7oQqcslslrkia/0ncAaJnx2I+pCA==" saltValue="oiI+I86wxc8zpcEW9rdx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2">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2">
      <c r="A6" s="14" t="s">
        <v>99</v>
      </c>
      <c r="B6" s="19">
        <f>B7</f>
        <v>2021</v>
      </c>
      <c r="C6" s="19">
        <f t="shared" ref="C6:X6" si="3">C7</f>
        <v>473545</v>
      </c>
      <c r="D6" s="19">
        <f t="shared" si="3"/>
        <v>47</v>
      </c>
      <c r="E6" s="19">
        <f t="shared" si="3"/>
        <v>17</v>
      </c>
      <c r="F6" s="19">
        <f t="shared" si="3"/>
        <v>5</v>
      </c>
      <c r="G6" s="19">
        <f t="shared" si="3"/>
        <v>0</v>
      </c>
      <c r="H6" s="19" t="str">
        <f t="shared" si="3"/>
        <v>沖縄県　座間味村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6.08</v>
      </c>
      <c r="Q6" s="20">
        <f t="shared" si="3"/>
        <v>93.19</v>
      </c>
      <c r="R6" s="20">
        <f t="shared" si="3"/>
        <v>2681</v>
      </c>
      <c r="S6" s="20">
        <f t="shared" si="3"/>
        <v>920</v>
      </c>
      <c r="T6" s="20">
        <f t="shared" si="3"/>
        <v>16.739999999999998</v>
      </c>
      <c r="U6" s="20">
        <f t="shared" si="3"/>
        <v>54.96</v>
      </c>
      <c r="V6" s="20">
        <f t="shared" si="3"/>
        <v>53</v>
      </c>
      <c r="W6" s="20">
        <f t="shared" si="3"/>
        <v>7.0000000000000007E-2</v>
      </c>
      <c r="X6" s="20">
        <f t="shared" si="3"/>
        <v>757.14</v>
      </c>
      <c r="Y6" s="21">
        <f>IF(Y7="",NA(),Y7)</f>
        <v>99.7</v>
      </c>
      <c r="Z6" s="21">
        <f t="shared" ref="Z6:AH6" si="4">IF(Z7="",NA(),Z7)</f>
        <v>100.15</v>
      </c>
      <c r="AA6" s="21">
        <f t="shared" si="4"/>
        <v>121.86</v>
      </c>
      <c r="AB6" s="21">
        <f t="shared" si="4"/>
        <v>100.77</v>
      </c>
      <c r="AC6" s="21">
        <f t="shared" si="4"/>
        <v>100.27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1112.71</v>
      </c>
      <c r="BG6" s="21">
        <f t="shared" ref="BG6:BO6" si="7">IF(BG7="",NA(),BG7)</f>
        <v>1075.3</v>
      </c>
      <c r="BH6" s="21">
        <f t="shared" si="7"/>
        <v>958.55</v>
      </c>
      <c r="BI6" s="21">
        <f t="shared" si="7"/>
        <v>1068.83</v>
      </c>
      <c r="BJ6" s="21">
        <f t="shared" si="7"/>
        <v>859.59</v>
      </c>
      <c r="BK6" s="21">
        <f t="shared" si="7"/>
        <v>982.29</v>
      </c>
      <c r="BL6" s="21">
        <f t="shared" si="7"/>
        <v>713.28</v>
      </c>
      <c r="BM6" s="21">
        <f t="shared" si="7"/>
        <v>826.83</v>
      </c>
      <c r="BN6" s="21">
        <f t="shared" si="7"/>
        <v>867.83</v>
      </c>
      <c r="BO6" s="21">
        <f t="shared" si="7"/>
        <v>791.76</v>
      </c>
      <c r="BP6" s="20" t="str">
        <f>IF(BP7="","",IF(BP7="-","【-】","【"&amp;SUBSTITUTE(TEXT(BP7,"#,##0.00"),"-","△")&amp;"】"))</f>
        <v>【786.37】</v>
      </c>
      <c r="BQ6" s="21">
        <f>IF(BQ7="",NA(),BQ7)</f>
        <v>29.19</v>
      </c>
      <c r="BR6" s="21">
        <f t="shared" ref="BR6:BZ6" si="8">IF(BR7="",NA(),BR7)</f>
        <v>28.33</v>
      </c>
      <c r="BS6" s="21">
        <f t="shared" si="8"/>
        <v>29.2</v>
      </c>
      <c r="BT6" s="21">
        <f t="shared" si="8"/>
        <v>23.76</v>
      </c>
      <c r="BU6" s="21">
        <f t="shared" si="8"/>
        <v>12.87</v>
      </c>
      <c r="BV6" s="21">
        <f t="shared" si="8"/>
        <v>41.25</v>
      </c>
      <c r="BW6" s="21">
        <f t="shared" si="8"/>
        <v>40.75</v>
      </c>
      <c r="BX6" s="21">
        <f t="shared" si="8"/>
        <v>57.31</v>
      </c>
      <c r="BY6" s="21">
        <f t="shared" si="8"/>
        <v>57.08</v>
      </c>
      <c r="BZ6" s="21">
        <f t="shared" si="8"/>
        <v>56.26</v>
      </c>
      <c r="CA6" s="20" t="str">
        <f>IF(CA7="","",IF(CA7="-","【-】","【"&amp;SUBSTITUTE(TEXT(CA7,"#,##0.00"),"-","△")&amp;"】"))</f>
        <v>【60.65】</v>
      </c>
      <c r="CB6" s="21">
        <f>IF(CB7="",NA(),CB7)</f>
        <v>586.1</v>
      </c>
      <c r="CC6" s="21">
        <f t="shared" ref="CC6:CK6" si="9">IF(CC7="",NA(),CC7)</f>
        <v>603.95000000000005</v>
      </c>
      <c r="CD6" s="21">
        <f t="shared" si="9"/>
        <v>542.41999999999996</v>
      </c>
      <c r="CE6" s="21">
        <f t="shared" si="9"/>
        <v>654.58000000000004</v>
      </c>
      <c r="CF6" s="21">
        <f t="shared" si="9"/>
        <v>1320.84</v>
      </c>
      <c r="CG6" s="21">
        <f t="shared" si="9"/>
        <v>334.48</v>
      </c>
      <c r="CH6" s="21">
        <f t="shared" si="9"/>
        <v>311.70999999999998</v>
      </c>
      <c r="CI6" s="21">
        <f t="shared" si="9"/>
        <v>273.52</v>
      </c>
      <c r="CJ6" s="21">
        <f t="shared" si="9"/>
        <v>274.99</v>
      </c>
      <c r="CK6" s="21">
        <f t="shared" si="9"/>
        <v>282.08999999999997</v>
      </c>
      <c r="CL6" s="20" t="str">
        <f>IF(CL7="","",IF(CL7="-","【-】","【"&amp;SUBSTITUTE(TEXT(CL7,"#,##0.00"),"-","△")&amp;"】"))</f>
        <v>【256.97】</v>
      </c>
      <c r="CM6" s="21">
        <f>IF(CM7="",NA(),CM7)</f>
        <v>24.49</v>
      </c>
      <c r="CN6" s="21">
        <f t="shared" ref="CN6:CV6" si="10">IF(CN7="",NA(),CN7)</f>
        <v>24.49</v>
      </c>
      <c r="CO6" s="21">
        <f t="shared" si="10"/>
        <v>24.49</v>
      </c>
      <c r="CP6" s="21">
        <f t="shared" si="10"/>
        <v>26.53</v>
      </c>
      <c r="CQ6" s="21">
        <f t="shared" si="10"/>
        <v>26.53</v>
      </c>
      <c r="CR6" s="21">
        <f t="shared" si="10"/>
        <v>40.93</v>
      </c>
      <c r="CS6" s="21">
        <f t="shared" si="10"/>
        <v>43.38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82.35</v>
      </c>
      <c r="DB6" s="21">
        <f t="shared" si="11"/>
        <v>90.57</v>
      </c>
      <c r="DC6" s="21">
        <f t="shared" si="11"/>
        <v>62.73</v>
      </c>
      <c r="DD6" s="21">
        <f t="shared" si="11"/>
        <v>62.02</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1">
        <f t="shared" si="14"/>
        <v>0.02</v>
      </c>
      <c r="EM6" s="21">
        <f t="shared" si="14"/>
        <v>0.25</v>
      </c>
      <c r="EN6" s="21">
        <f t="shared" si="14"/>
        <v>0.05</v>
      </c>
      <c r="EO6" s="20" t="str">
        <f>IF(EO7="","",IF(EO7="-","【-】","【"&amp;SUBSTITUTE(TEXT(EO7,"#,##0.00"),"-","△")&amp;"】"))</f>
        <v>【0.03】</v>
      </c>
    </row>
    <row r="7" spans="1:145" s="22" customFormat="1" x14ac:dyDescent="0.2">
      <c r="A7" s="14"/>
      <c r="B7" s="23">
        <v>2021</v>
      </c>
      <c r="C7" s="23">
        <v>473545</v>
      </c>
      <c r="D7" s="23">
        <v>47</v>
      </c>
      <c r="E7" s="23">
        <v>17</v>
      </c>
      <c r="F7" s="23">
        <v>5</v>
      </c>
      <c r="G7" s="23">
        <v>0</v>
      </c>
      <c r="H7" s="23" t="s">
        <v>100</v>
      </c>
      <c r="I7" s="23" t="s">
        <v>101</v>
      </c>
      <c r="J7" s="23" t="s">
        <v>102</v>
      </c>
      <c r="K7" s="23" t="s">
        <v>103</v>
      </c>
      <c r="L7" s="23" t="s">
        <v>104</v>
      </c>
      <c r="M7" s="23" t="s">
        <v>105</v>
      </c>
      <c r="N7" s="24" t="s">
        <v>106</v>
      </c>
      <c r="O7" s="24" t="s">
        <v>107</v>
      </c>
      <c r="P7" s="24">
        <v>6.08</v>
      </c>
      <c r="Q7" s="24">
        <v>93.19</v>
      </c>
      <c r="R7" s="24">
        <v>2681</v>
      </c>
      <c r="S7" s="24">
        <v>920</v>
      </c>
      <c r="T7" s="24">
        <v>16.739999999999998</v>
      </c>
      <c r="U7" s="24">
        <v>54.96</v>
      </c>
      <c r="V7" s="24">
        <v>53</v>
      </c>
      <c r="W7" s="24">
        <v>7.0000000000000007E-2</v>
      </c>
      <c r="X7" s="24">
        <v>757.14</v>
      </c>
      <c r="Y7" s="24">
        <v>99.7</v>
      </c>
      <c r="Z7" s="24">
        <v>100.15</v>
      </c>
      <c r="AA7" s="24">
        <v>121.86</v>
      </c>
      <c r="AB7" s="24">
        <v>100.77</v>
      </c>
      <c r="AC7" s="24">
        <v>100.27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1112.71</v>
      </c>
      <c r="BG7" s="24">
        <v>1075.3</v>
      </c>
      <c r="BH7" s="24">
        <v>958.55</v>
      </c>
      <c r="BI7" s="24">
        <v>1068.83</v>
      </c>
      <c r="BJ7" s="24">
        <v>859.59</v>
      </c>
      <c r="BK7" s="24">
        <v>982.29</v>
      </c>
      <c r="BL7" s="24">
        <v>713.28</v>
      </c>
      <c r="BM7" s="24">
        <v>826.83</v>
      </c>
      <c r="BN7" s="24">
        <v>867.83</v>
      </c>
      <c r="BO7" s="24">
        <v>791.76</v>
      </c>
      <c r="BP7" s="24">
        <v>786.37</v>
      </c>
      <c r="BQ7" s="24">
        <v>29.19</v>
      </c>
      <c r="BR7" s="24">
        <v>28.33</v>
      </c>
      <c r="BS7" s="24">
        <v>29.2</v>
      </c>
      <c r="BT7" s="24">
        <v>23.76</v>
      </c>
      <c r="BU7" s="24">
        <v>12.87</v>
      </c>
      <c r="BV7" s="24">
        <v>41.25</v>
      </c>
      <c r="BW7" s="24">
        <v>40.75</v>
      </c>
      <c r="BX7" s="24">
        <v>57.31</v>
      </c>
      <c r="BY7" s="24">
        <v>57.08</v>
      </c>
      <c r="BZ7" s="24">
        <v>56.26</v>
      </c>
      <c r="CA7" s="24">
        <v>60.65</v>
      </c>
      <c r="CB7" s="24">
        <v>586.1</v>
      </c>
      <c r="CC7" s="24">
        <v>603.95000000000005</v>
      </c>
      <c r="CD7" s="24">
        <v>542.41999999999996</v>
      </c>
      <c r="CE7" s="24">
        <v>654.58000000000004</v>
      </c>
      <c r="CF7" s="24">
        <v>1320.84</v>
      </c>
      <c r="CG7" s="24">
        <v>334.48</v>
      </c>
      <c r="CH7" s="24">
        <v>311.70999999999998</v>
      </c>
      <c r="CI7" s="24">
        <v>273.52</v>
      </c>
      <c r="CJ7" s="24">
        <v>274.99</v>
      </c>
      <c r="CK7" s="24">
        <v>282.08999999999997</v>
      </c>
      <c r="CL7" s="24">
        <v>256.97000000000003</v>
      </c>
      <c r="CM7" s="24">
        <v>24.49</v>
      </c>
      <c r="CN7" s="24">
        <v>24.49</v>
      </c>
      <c r="CO7" s="24">
        <v>24.49</v>
      </c>
      <c r="CP7" s="24">
        <v>26.53</v>
      </c>
      <c r="CQ7" s="24">
        <v>26.53</v>
      </c>
      <c r="CR7" s="24">
        <v>40.93</v>
      </c>
      <c r="CS7" s="24">
        <v>43.38</v>
      </c>
      <c r="CT7" s="24">
        <v>50.14</v>
      </c>
      <c r="CU7" s="24">
        <v>54.83</v>
      </c>
      <c r="CV7" s="24">
        <v>66.53</v>
      </c>
      <c r="CW7" s="24">
        <v>61.14</v>
      </c>
      <c r="CX7" s="24">
        <v>100</v>
      </c>
      <c r="CY7" s="24">
        <v>100</v>
      </c>
      <c r="CZ7" s="24">
        <v>100</v>
      </c>
      <c r="DA7" s="24">
        <v>82.35</v>
      </c>
      <c r="DB7" s="24">
        <v>90.57</v>
      </c>
      <c r="DC7" s="24">
        <v>62.73</v>
      </c>
      <c r="DD7" s="24">
        <v>62.02</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113</v>
      </c>
    </row>
    <row r="12" spans="1:145" x14ac:dyDescent="0.2">
      <c r="B12">
        <v>1</v>
      </c>
      <c r="C12">
        <v>1</v>
      </c>
      <c r="D12">
        <v>1</v>
      </c>
      <c r="E12">
        <v>2</v>
      </c>
      <c r="F12">
        <v>3</v>
      </c>
      <c r="G12" t="s">
        <v>114</v>
      </c>
    </row>
    <row r="13" spans="1:145" x14ac:dyDescent="0.2">
      <c r="B13" t="s">
        <v>115</v>
      </c>
      <c r="C13" t="s">
        <v>116</v>
      </c>
      <c r="D13" t="s">
        <v>117</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2022-12-01T02:02:02Z</dcterms:created>
  <dcterms:modified xsi:type="dcterms:W3CDTF">2023-01-10T05:33:19Z</dcterms:modified>
  <cp:category/>
</cp:coreProperties>
</file>