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0.100.3\上下水道課\★経理係★\R4\R4_経営比較分析表\★提出\"/>
    </mc:Choice>
  </mc:AlternateContent>
  <xr:revisionPtr revIDLastSave="0" documentId="13_ncr:1_{5FBF60DB-AFB1-4364-BD1D-E471B25AC639}" xr6:coauthVersionLast="47" xr6:coauthVersionMax="47" xr10:uidLastSave="{00000000-0000-0000-0000-000000000000}"/>
  <workbookProtection workbookAlgorithmName="SHA-512" workbookHashValue="+PtAdQ/RYTNzyOEF2txipfGcU0Xd3e3F15UtCv1DYuyd3zJP2+5YmO7om5J4V9pBKaggATD6aY7vF0ybKjpvzA==" workbookSaltValue="d5wro1EmIf4S2NAOlpUkb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G85" i="4"/>
  <c r="E85" i="4"/>
  <c r="BB10" i="4"/>
  <c r="AT10" i="4"/>
  <c r="AL10" i="4"/>
  <c r="W10" i="4"/>
  <c r="BB8" i="4"/>
  <c r="AT8" i="4"/>
  <c r="AL8" i="4"/>
  <c r="W8" i="4"/>
  <c r="P8" i="4"/>
  <c r="I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<sst xmlns="http://schemas.openxmlformats.org/spreadsheetml/2006/main" count="228" uniqueCount="115">
  <si>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</si>
  <si>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</si>
  <si>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</si>
  <si>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</si>
  <si>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</si>
  <si>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</si>
  <si>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</si>
  <si>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</si>
  <si>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</si>
  <si>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</si>
  <si>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</si>
  <si>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</si>
  <si>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</si>
  <si>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</si>
  <si>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</si>
  <si>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</si>
  <si>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</si>
  <si>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</si>
  <si>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</si>
  <si>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</si>
  <si>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</si>
  <si>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</si>
  <si>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</si>
  <si>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</si>
  <si>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</si>
  <si>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</si>
  <si>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</si>
  <si>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</si>
  <si>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</si>
  <si>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</si>
  <si>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</si>
  <si>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</si>
  <si>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</si>
  <si>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</si>
  <si>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</si>
  <si>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</si>
  <si>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</si>
  <si>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</si>
  <si>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</si>
  <si>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</si>
  <si>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</si>
  <si>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</si>
  <si>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</si>
  <si>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</si>
  <si>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</si>
  <si>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</si>
  <si>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</si>
  <si>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</si>
  <si>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</si>
  <si>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</si>
  <si>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</si>
  <si>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</si>
  <si>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</si>
  <si>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</si>
  <si>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</si>
  <si>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</si>
  <si>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</si>
  <si>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</si>
  <si>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</si>
  <si>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</si>
  <si>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</si>
  <si>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</si>
  <si>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</si>
  <si>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</si>
  <si>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</si>
  <si>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</si>
  <si>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</si>
  <si>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</si>
  <si>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</si>
  <si>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</si>
  <si>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</si>
  <si>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</si>
  <si>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</si>
  <si>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</si>
  <si>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</si>
  <si>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</si>
  <si>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</si>
  <si>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</si>
  <si>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</si>
  <si>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</si>
  <si>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</si>
  <si>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</si>
  <si>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</si>
  <si>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</si>
  <si>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</si>
  <si>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</si>
  <si>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</si>
  <si>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</si>
  <si>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</si>
  <si>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</si>
  <si>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</si>
  <si>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</si>
  <si>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</si>
  <si>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</si>
  <si>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</si>
  <si>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</si>
  <si>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</si>
  <si>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</si>
  <si>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</si>
  <si>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</si>
  <si>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</si>
  <si>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</si>
  <si>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</si>
  <si>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</si>
  <si>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</si>
  <si>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</si>
  <si>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</si>
  <si>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</si>
  <si>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</si>
  <si>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</si>
  <si>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</si>
  <si>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</si>
  <si>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①経営収支比率
　経常収支比率について、指標は100％以上であり全国及び類似団体の平均値を上回っており健全な状態といえる。
②累積欠損金比率
　累積欠損金が発生していないことから、健全な経営を維持している。
③流動比率
　指標は100％を超え、全国及び類似団体の平均値を上回っている。今後は、管路更新等や設備投資に伴う企業債の発行による比率の低下が考えられる。
④企業債残高対給水収益比率
　平均値を下回っているが、今後は管路の更新等や設備投資に伴う企業債の発行により、将来的には比率の上昇が予測される。
⑤料金回収率
　平均値を上回っているため良好と判断できる。今後も維持するために回収率の向上に努める。
⑥給水原価
　平均値を下回っており、給水原価も適正であると考えている。
⑦施設利用率
　平均値を上回っているため施設の効率性は良いと判断している。
⑧有収率
　平均値を上回っており適正と考えている。今後も有収率の向上に努める。</t>
    <phoneticPr fontId="4"/>
  </si>
  <si>
    <t>①有形固定資産減価償却率
　平成26年度以降、類似団体の平均値に比べ高くなっている。今後、更新対象管路が増加することから、経営戦略に基づいた資本の確保及び計画的な更新が必要である。
②管路経年化率
　類似団体に比べ低い数値になっているが、今後10年では法定耐用年数に達する施設が増加することから、老朽化の状況を把握し、適正な維持管理による管路の長寿命化を図りつつ、計画的な更新が必要である。
③管路更新率
　更新対象管路が増えることから、経営戦略に基づいた資本の確保及び計画的な更新が必要である。</t>
    <phoneticPr fontId="4"/>
  </si>
  <si>
    <t xml:space="preserve">  経営状況は概ね良好と判断できる。今後、管路の更新並びに耐震化等による費用増が見込まれ、企業債を発行し資本の確保に努める。今後もリゾート施設の建設、区画整理事業による商業施設の建設に伴う水需要の増加など、給水人口の推移や水需要の変動に注視する。
　経営戦略（投資財政計画）に基づき、経営基盤の強化を図り、計画的かつ効率的な事業運営に取り組む必要がある。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</si>
</sst>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0.95</c:v>
                </c:pt>
                <c:pt idx="1">
                  <c:v>0.33</c:v>
                </c:pt>
                <c:pt idx="2">
                  <c:v>0.14000000000000001</c:v>
                </c:pt>
                <c:pt idx="3">
                  <c:v>0.16</c:v>
                </c:pt>
                <c:pt idx="4">
                  <c:v>0.21</c:v>
                </c:pt>
              </c:numCache>
            </c:numRef>
          </c:val>
          <c:extLst>
            <c:ext xmlns:c16="http://schemas.microsoft.com/office/drawing/2014/chart" uri="{C3380CC4-5D6E-409C-BE32-E72D297353CC}">
              <c16:uniqueId val="{00000000-AAEF-46B5-9668-C551838D68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AAEF-46B5-9668-C551838D68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79.180000000000007</c:v>
                </c:pt>
                <c:pt idx="1">
                  <c:v>78.28</c:v>
                </c:pt>
                <c:pt idx="2">
                  <c:v>77.98</c:v>
                </c:pt>
                <c:pt idx="3">
                  <c:v>78.63</c:v>
                </c:pt>
                <c:pt idx="4">
                  <c:v>79.25</c:v>
                </c:pt>
              </c:numCache>
            </c:numRef>
          </c:val>
          <c:extLst>
            <c:ext xmlns:c16="http://schemas.microsoft.com/office/drawing/2014/chart" uri="{C3380CC4-5D6E-409C-BE32-E72D297353CC}">
              <c16:uniqueId val="{00000000-565D-4054-B141-59C77843F4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65D-4054-B141-59C77843F4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94.87</c:v>
                </c:pt>
                <c:pt idx="1">
                  <c:v>95.4</c:v>
                </c:pt>
                <c:pt idx="2">
                  <c:v>95.91</c:v>
                </c:pt>
                <c:pt idx="3">
                  <c:v>94.38</c:v>
                </c:pt>
                <c:pt idx="4">
                  <c:v>95.21</c:v>
                </c:pt>
              </c:numCache>
            </c:numRef>
          </c:val>
          <c:extLst>
            <c:ext xmlns:c16="http://schemas.microsoft.com/office/drawing/2014/chart" uri="{C3380CC4-5D6E-409C-BE32-E72D297353CC}">
              <c16:uniqueId val="{00000000-6C8C-4313-A901-E5CF71E142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6C8C-4313-A901-E5CF71E142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120.13</c:v>
                </c:pt>
                <c:pt idx="1">
                  <c:v>116.63</c:v>
                </c:pt>
                <c:pt idx="2">
                  <c:v>117.69</c:v>
                </c:pt>
                <c:pt idx="3">
                  <c:v>103.62</c:v>
                </c:pt>
                <c:pt idx="4">
                  <c:v>115.9</c:v>
                </c:pt>
              </c:numCache>
            </c:numRef>
          </c:val>
          <c:extLst>
            <c:ext xmlns:c16="http://schemas.microsoft.com/office/drawing/2014/chart" uri="{C3380CC4-5D6E-409C-BE32-E72D297353CC}">
              <c16:uniqueId val="{00000000-7535-4C34-9B60-9A434FF018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7535-4C34-9B60-9A434FF018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52.33</c:v>
                </c:pt>
                <c:pt idx="1">
                  <c:v>51.95</c:v>
                </c:pt>
                <c:pt idx="2">
                  <c:v>50.49</c:v>
                </c:pt>
                <c:pt idx="3">
                  <c:v>51</c:v>
                </c:pt>
                <c:pt idx="4">
                  <c:v>51.36</c:v>
                </c:pt>
              </c:numCache>
            </c:numRef>
          </c:val>
          <c:extLst>
            <c:ext xmlns:c16="http://schemas.microsoft.com/office/drawing/2014/chart" uri="{C3380CC4-5D6E-409C-BE32-E72D297353CC}">
              <c16:uniqueId val="{00000000-2232-4F47-B546-B962A14637D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232-4F47-B546-B962A14637D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44-47D8-90B5-A30499925D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9044-47D8-90B5-A30499925D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F5-41EA-9FBE-5F18456073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CCF5-41EA-9FBE-5F18456073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868.8</c:v>
                </c:pt>
                <c:pt idx="1">
                  <c:v>772.35</c:v>
                </c:pt>
                <c:pt idx="2">
                  <c:v>836.22</c:v>
                </c:pt>
                <c:pt idx="3">
                  <c:v>749.02</c:v>
                </c:pt>
                <c:pt idx="4">
                  <c:v>788.49</c:v>
                </c:pt>
              </c:numCache>
            </c:numRef>
          </c:val>
          <c:extLst>
            <c:ext xmlns:c16="http://schemas.microsoft.com/office/drawing/2014/chart" uri="{C3380CC4-5D6E-409C-BE32-E72D297353CC}">
              <c16:uniqueId val="{00000000-F63F-4D36-93BA-1FE4BEBA9A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F63F-4D36-93BA-1FE4BEBA9A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2.14</c:v>
                </c:pt>
                <c:pt idx="1">
                  <c:v>1.82</c:v>
                </c:pt>
                <c:pt idx="2">
                  <c:v>1.48</c:v>
                </c:pt>
                <c:pt idx="3">
                  <c:v>1.23</c:v>
                </c:pt>
                <c:pt idx="4">
                  <c:v>2.0299999999999998</c:v>
                </c:pt>
              </c:numCache>
            </c:numRef>
          </c:val>
          <c:extLst>
            <c:ext xmlns:c16="http://schemas.microsoft.com/office/drawing/2014/chart" uri="{C3380CC4-5D6E-409C-BE32-E72D297353CC}">
              <c16:uniqueId val="{00000000-B57B-4089-8E0E-247BD98C03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B57B-4089-8E0E-247BD98C03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117.71</c:v>
                </c:pt>
                <c:pt idx="1">
                  <c:v>116.36</c:v>
                </c:pt>
                <c:pt idx="2">
                  <c:v>117.16</c:v>
                </c:pt>
                <c:pt idx="3">
                  <c:v>102.9</c:v>
                </c:pt>
                <c:pt idx="4">
                  <c:v>110.84</c:v>
                </c:pt>
              </c:numCache>
            </c:numRef>
          </c:val>
          <c:extLst>
            <c:ext xmlns:c16="http://schemas.microsoft.com/office/drawing/2014/chart" uri="{C3380CC4-5D6E-409C-BE32-E72D297353CC}">
              <c16:uniqueId val="{00000000-E0C7-4CF1-BD1D-FAE0183E8E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E0C7-4CF1-BD1D-FAE0183E8E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153.99</c:v>
                </c:pt>
                <c:pt idx="1">
                  <c:v>155.82</c:v>
                </c:pt>
                <c:pt idx="2">
                  <c:v>154.41</c:v>
                </c:pt>
                <c:pt idx="3">
                  <c:v>164.19</c:v>
                </c:pt>
                <c:pt idx="4">
                  <c:v>158.54</c:v>
                </c:pt>
              </c:numCache>
            </c:numRef>
          </c:val>
          <c:extLst>
            <c:ext xmlns:c16="http://schemas.microsoft.com/office/drawing/2014/chart" uri="{C3380CC4-5D6E-409C-BE32-E72D297353CC}">
              <c16:uniqueId val="{00000000-9FBC-49A8-8686-9C2CE2BD90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9FBC-49A8-8686-9C2CE2BD90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I59" sqref="BI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読谷村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9">
        <f>データ!$R$6</f>
        <v>41793</v>
      </c>
      <c r="AM8" s="59"/>
      <c r="AN8" s="59"/>
      <c r="AO8" s="59"/>
      <c r="AP8" s="59"/>
      <c r="AQ8" s="59"/>
      <c r="AR8" s="59"/>
      <c r="AS8" s="59"/>
      <c r="AT8" s="56">
        <f>データ!$S$6</f>
        <v>35.28</v>
      </c>
      <c r="AU8" s="57"/>
      <c r="AV8" s="57"/>
      <c r="AW8" s="57"/>
      <c r="AX8" s="57"/>
      <c r="AY8" s="57"/>
      <c r="AZ8" s="57"/>
      <c r="BA8" s="57"/>
      <c r="BB8" s="46">
        <f>データ!$T$6</f>
        <v>1184.6099999999999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95.68</v>
      </c>
      <c r="J10" s="57"/>
      <c r="K10" s="57"/>
      <c r="L10" s="57"/>
      <c r="M10" s="57"/>
      <c r="N10" s="57"/>
      <c r="O10" s="58"/>
      <c r="P10" s="46">
        <f>データ!$P$6</f>
        <v>99.98</v>
      </c>
      <c r="Q10" s="46"/>
      <c r="R10" s="46"/>
      <c r="S10" s="46"/>
      <c r="T10" s="46"/>
      <c r="U10" s="46"/>
      <c r="V10" s="46"/>
      <c r="W10" s="59">
        <f>データ!$Q$6</f>
        <v>3304</v>
      </c>
      <c r="X10" s="59"/>
      <c r="Y10" s="59"/>
      <c r="Z10" s="59"/>
      <c r="AA10" s="59"/>
      <c r="AB10" s="59"/>
      <c r="AC10" s="59"/>
      <c r="AD10" s="2"/>
      <c r="AE10" s="2"/>
      <c r="AF10" s="2"/>
      <c r="AG10" s="2"/>
      <c r="AH10" s="2"/>
      <c r="AI10" s="2"/>
      <c r="AJ10" s="2"/>
      <c r="AK10" s="2"/>
      <c r="AL10" s="59">
        <f>データ!$U$6</f>
        <v>41971</v>
      </c>
      <c r="AM10" s="59"/>
      <c r="AN10" s="59"/>
      <c r="AO10" s="59"/>
      <c r="AP10" s="59"/>
      <c r="AQ10" s="59"/>
      <c r="AR10" s="59"/>
      <c r="AS10" s="59"/>
      <c r="AT10" s="56">
        <f>データ!$V$6</f>
        <v>35.28</v>
      </c>
      <c r="AU10" s="57"/>
      <c r="AV10" s="57"/>
      <c r="AW10" s="57"/>
      <c r="AX10" s="57"/>
      <c r="AY10" s="57"/>
      <c r="AZ10" s="57"/>
      <c r="BA10" s="57"/>
      <c r="BB10" s="46">
        <f>データ!$W$6</f>
        <v>1189.6500000000001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km6s0GWX90VR6stVLacjvYuXtwW/zbeiWZF8MW6l8qBWGRTP1ISQsY4lW5jrbSRbbEQUEWf83EHgYdOSIpYZQ==" saltValue="ITHL7ErWfRaCP1lpkvyOP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473243</v>
      </c>
      <c r="D6" s="20">
        <f t="shared" si="3"/>
        <v>46</v>
      </c>
      <c r="E6" s="20">
        <f t="shared" si="3"/>
        <v>1</v>
      </c>
      <c r="F6" s="20">
        <f t="shared" si="3"/>
        <v>0</v>
      </c>
      <c r="G6" s="20">
        <f t="shared" si="3"/>
        <v>1</v>
      </c>
      <c r="H6" s="20" t="str">
        <f t="shared" si="3"/>
        <v>沖縄県　読谷村</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95.68</v>
      </c>
      <c r="P6" s="21">
        <f t="shared" si="3"/>
        <v>99.98</v>
      </c>
      <c r="Q6" s="21">
        <f t="shared" si="3"/>
        <v>3304</v>
      </c>
      <c r="R6" s="21">
        <f t="shared" si="3"/>
        <v>41793</v>
      </c>
      <c r="S6" s="21">
        <f t="shared" si="3"/>
        <v>35.28</v>
      </c>
      <c r="T6" s="21">
        <f t="shared" si="3"/>
        <v>1184.6099999999999</v>
      </c>
      <c r="U6" s="21">
        <f t="shared" si="3"/>
        <v>41971</v>
      </c>
      <c r="V6" s="21">
        <f t="shared" si="3"/>
        <v>35.28</v>
      </c>
      <c r="W6" s="21">
        <f t="shared" si="3"/>
        <v>1189.6500000000001</v>
      </c>
      <c r="X6" s="22">
        <f>IF(X7="",NA(),X7)</f>
        <v>120.13</v>
      </c>
      <c r="Y6" s="22">
        <f t="shared" ref="Y6:AG6" si="4">IF(Y7="",NA(),Y7)</f>
        <v>116.63</v>
      </c>
      <c r="Z6" s="22">
        <f t="shared" si="4"/>
        <v>117.69</v>
      </c>
      <c r="AA6" s="22">
        <f t="shared" si="4"/>
        <v>103.62</v>
      </c>
      <c r="AB6" s="22">
        <f t="shared" si="4"/>
        <v>115.9</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868.8</v>
      </c>
      <c r="AU6" s="22">
        <f t="shared" ref="AU6:BC6" si="6">IF(AU7="",NA(),AU7)</f>
        <v>772.35</v>
      </c>
      <c r="AV6" s="22">
        <f t="shared" si="6"/>
        <v>836.22</v>
      </c>
      <c r="AW6" s="22">
        <f t="shared" si="6"/>
        <v>749.02</v>
      </c>
      <c r="AX6" s="22">
        <f t="shared" si="6"/>
        <v>788.49</v>
      </c>
      <c r="AY6" s="22">
        <f t="shared" si="6"/>
        <v>357.34</v>
      </c>
      <c r="AZ6" s="22">
        <f t="shared" si="6"/>
        <v>366.03</v>
      </c>
      <c r="BA6" s="22">
        <f t="shared" si="6"/>
        <v>365.18</v>
      </c>
      <c r="BB6" s="22">
        <f t="shared" si="6"/>
        <v>327.77</v>
      </c>
      <c r="BC6" s="22">
        <f t="shared" si="6"/>
        <v>338.02</v>
      </c>
      <c r="BD6" s="21" t="str">
        <f>IF(BD7="","",IF(BD7="-","【-】","【"&amp;SUBSTITUTE(TEXT(BD7,"#,##0.00"),"-","△")&amp;"】"))</f>
        <v>【261.51】</v>
      </c>
      <c r="BE6" s="22">
        <f>IF(BE7="",NA(),BE7)</f>
        <v>2.14</v>
      </c>
      <c r="BF6" s="22">
        <f t="shared" ref="BF6:BN6" si="7">IF(BF7="",NA(),BF7)</f>
        <v>1.82</v>
      </c>
      <c r="BG6" s="22">
        <f t="shared" si="7"/>
        <v>1.48</v>
      </c>
      <c r="BH6" s="22">
        <f t="shared" si="7"/>
        <v>1.23</v>
      </c>
      <c r="BI6" s="22">
        <f t="shared" si="7"/>
        <v>2.0299999999999998</v>
      </c>
      <c r="BJ6" s="22">
        <f t="shared" si="7"/>
        <v>373.69</v>
      </c>
      <c r="BK6" s="22">
        <f t="shared" si="7"/>
        <v>370.12</v>
      </c>
      <c r="BL6" s="22">
        <f t="shared" si="7"/>
        <v>371.65</v>
      </c>
      <c r="BM6" s="22">
        <f t="shared" si="7"/>
        <v>397.1</v>
      </c>
      <c r="BN6" s="22">
        <f t="shared" si="7"/>
        <v>379.91</v>
      </c>
      <c r="BO6" s="21" t="str">
        <f>IF(BO7="","",IF(BO7="-","【-】","【"&amp;SUBSTITUTE(TEXT(BO7,"#,##0.00"),"-","△")&amp;"】"))</f>
        <v>【265.16】</v>
      </c>
      <c r="BP6" s="22">
        <f>IF(BP7="",NA(),BP7)</f>
        <v>117.71</v>
      </c>
      <c r="BQ6" s="22">
        <f t="shared" ref="BQ6:BY6" si="8">IF(BQ7="",NA(),BQ7)</f>
        <v>116.36</v>
      </c>
      <c r="BR6" s="22">
        <f t="shared" si="8"/>
        <v>117.16</v>
      </c>
      <c r="BS6" s="22">
        <f t="shared" si="8"/>
        <v>102.9</v>
      </c>
      <c r="BT6" s="22">
        <f t="shared" si="8"/>
        <v>110.84</v>
      </c>
      <c r="BU6" s="22">
        <f t="shared" si="8"/>
        <v>99.87</v>
      </c>
      <c r="BV6" s="22">
        <f t="shared" si="8"/>
        <v>100.42</v>
      </c>
      <c r="BW6" s="22">
        <f t="shared" si="8"/>
        <v>98.77</v>
      </c>
      <c r="BX6" s="22">
        <f t="shared" si="8"/>
        <v>95.79</v>
      </c>
      <c r="BY6" s="22">
        <f t="shared" si="8"/>
        <v>98.3</v>
      </c>
      <c r="BZ6" s="21" t="str">
        <f>IF(BZ7="","",IF(BZ7="-","【-】","【"&amp;SUBSTITUTE(TEXT(BZ7,"#,##0.00"),"-","△")&amp;"】"))</f>
        <v>【102.35】</v>
      </c>
      <c r="CA6" s="22">
        <f>IF(CA7="",NA(),CA7)</f>
        <v>153.99</v>
      </c>
      <c r="CB6" s="22">
        <f t="shared" ref="CB6:CJ6" si="9">IF(CB7="",NA(),CB7)</f>
        <v>155.82</v>
      </c>
      <c r="CC6" s="22">
        <f t="shared" si="9"/>
        <v>154.41</v>
      </c>
      <c r="CD6" s="22">
        <f t="shared" si="9"/>
        <v>164.19</v>
      </c>
      <c r="CE6" s="22">
        <f t="shared" si="9"/>
        <v>158.54</v>
      </c>
      <c r="CF6" s="22">
        <f t="shared" si="9"/>
        <v>171.81</v>
      </c>
      <c r="CG6" s="22">
        <f t="shared" si="9"/>
        <v>171.67</v>
      </c>
      <c r="CH6" s="22">
        <f t="shared" si="9"/>
        <v>173.67</v>
      </c>
      <c r="CI6" s="22">
        <f t="shared" si="9"/>
        <v>171.13</v>
      </c>
      <c r="CJ6" s="22">
        <f t="shared" si="9"/>
        <v>173.7</v>
      </c>
      <c r="CK6" s="21" t="str">
        <f>IF(CK7="","",IF(CK7="-","【-】","【"&amp;SUBSTITUTE(TEXT(CK7,"#,##0.00"),"-","△")&amp;"】"))</f>
        <v>【167.74】</v>
      </c>
      <c r="CL6" s="22">
        <f>IF(CL7="",NA(),CL7)</f>
        <v>79.180000000000007</v>
      </c>
      <c r="CM6" s="22">
        <f t="shared" ref="CM6:CU6" si="10">IF(CM7="",NA(),CM7)</f>
        <v>78.28</v>
      </c>
      <c r="CN6" s="22">
        <f t="shared" si="10"/>
        <v>77.98</v>
      </c>
      <c r="CO6" s="22">
        <f t="shared" si="10"/>
        <v>78.63</v>
      </c>
      <c r="CP6" s="22">
        <f t="shared" si="10"/>
        <v>79.25</v>
      </c>
      <c r="CQ6" s="22">
        <f t="shared" si="10"/>
        <v>60.03</v>
      </c>
      <c r="CR6" s="22">
        <f t="shared" si="10"/>
        <v>59.74</v>
      </c>
      <c r="CS6" s="22">
        <f t="shared" si="10"/>
        <v>59.67</v>
      </c>
      <c r="CT6" s="22">
        <f t="shared" si="10"/>
        <v>60.12</v>
      </c>
      <c r="CU6" s="22">
        <f t="shared" si="10"/>
        <v>60.34</v>
      </c>
      <c r="CV6" s="21" t="str">
        <f>IF(CV7="","",IF(CV7="-","【-】","【"&amp;SUBSTITUTE(TEXT(CV7,"#,##0.00"),"-","△")&amp;"】"))</f>
        <v>【60.29】</v>
      </c>
      <c r="CW6" s="22">
        <f>IF(CW7="",NA(),CW7)</f>
        <v>94.87</v>
      </c>
      <c r="CX6" s="22">
        <f t="shared" ref="CX6:DF6" si="11">IF(CX7="",NA(),CX7)</f>
        <v>95.4</v>
      </c>
      <c r="CY6" s="22">
        <f t="shared" si="11"/>
        <v>95.91</v>
      </c>
      <c r="CZ6" s="22">
        <f t="shared" si="11"/>
        <v>94.38</v>
      </c>
      <c r="DA6" s="22">
        <f t="shared" si="11"/>
        <v>95.21</v>
      </c>
      <c r="DB6" s="22">
        <f t="shared" si="11"/>
        <v>84.81</v>
      </c>
      <c r="DC6" s="22">
        <f t="shared" si="11"/>
        <v>84.8</v>
      </c>
      <c r="DD6" s="22">
        <f t="shared" si="11"/>
        <v>84.6</v>
      </c>
      <c r="DE6" s="22">
        <f t="shared" si="11"/>
        <v>84.24</v>
      </c>
      <c r="DF6" s="22">
        <f t="shared" si="11"/>
        <v>84.19</v>
      </c>
      <c r="DG6" s="21" t="str">
        <f>IF(DG7="","",IF(DG7="-","【-】","【"&amp;SUBSTITUTE(TEXT(DG7,"#,##0.00"),"-","△")&amp;"】"))</f>
        <v>【90.12】</v>
      </c>
      <c r="DH6" s="22">
        <f>IF(DH7="",NA(),DH7)</f>
        <v>52.33</v>
      </c>
      <c r="DI6" s="22">
        <f t="shared" ref="DI6:DQ6" si="12">IF(DI7="",NA(),DI7)</f>
        <v>51.95</v>
      </c>
      <c r="DJ6" s="22">
        <f t="shared" si="12"/>
        <v>50.49</v>
      </c>
      <c r="DK6" s="22">
        <f t="shared" si="12"/>
        <v>51</v>
      </c>
      <c r="DL6" s="22">
        <f t="shared" si="12"/>
        <v>51.36</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1">
        <f t="shared" si="13"/>
        <v>0</v>
      </c>
      <c r="DV6" s="21">
        <f t="shared" si="13"/>
        <v>0</v>
      </c>
      <c r="DW6" s="21">
        <f t="shared" si="13"/>
        <v>0</v>
      </c>
      <c r="DX6" s="22">
        <f t="shared" si="13"/>
        <v>12.19</v>
      </c>
      <c r="DY6" s="22">
        <f t="shared" si="13"/>
        <v>15.1</v>
      </c>
      <c r="DZ6" s="22">
        <f t="shared" si="13"/>
        <v>17.12</v>
      </c>
      <c r="EA6" s="22">
        <f t="shared" si="13"/>
        <v>18.18</v>
      </c>
      <c r="EB6" s="22">
        <f t="shared" si="13"/>
        <v>19.32</v>
      </c>
      <c r="EC6" s="21" t="str">
        <f>IF(EC7="","",IF(EC7="-","【-】","【"&amp;SUBSTITUTE(TEXT(EC7,"#,##0.00"),"-","△")&amp;"】"))</f>
        <v>【22.30】</v>
      </c>
      <c r="ED6" s="22">
        <f>IF(ED7="",NA(),ED7)</f>
        <v>0.95</v>
      </c>
      <c r="EE6" s="22">
        <f t="shared" ref="EE6:EM6" si="14">IF(EE7="",NA(),EE7)</f>
        <v>0.33</v>
      </c>
      <c r="EF6" s="22">
        <f t="shared" si="14"/>
        <v>0.14000000000000001</v>
      </c>
      <c r="EG6" s="22">
        <f t="shared" si="14"/>
        <v>0.16</v>
      </c>
      <c r="EH6" s="22">
        <f t="shared" si="14"/>
        <v>0.21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473243</v>
      </c>
      <c r="D7" s="24">
        <v>46</v>
      </c>
      <c r="E7" s="24">
        <v>1</v>
      </c>
      <c r="F7" s="24">
        <v>0</v>
      </c>
      <c r="G7" s="24">
        <v>1</v>
      </c>
      <c r="H7" s="24" t="s">
        <v>93</v>
      </c>
      <c r="I7" s="24" t="s">
        <v>94</v>
      </c>
      <c r="J7" s="24" t="s">
        <v>95</v>
      </c>
      <c r="K7" s="24" t="s">
        <v>96</v>
      </c>
      <c r="L7" s="24" t="s">
        <v>97</v>
      </c>
      <c r="M7" s="24" t="s">
        <v>98</v>
      </c>
      <c r="N7" s="25" t="s">
        <v>99</v>
      </c>
      <c r="O7" s="25">
        <v>95.68</v>
      </c>
      <c r="P7" s="25">
        <v>99.98</v>
      </c>
      <c r="Q7" s="25">
        <v>3304</v>
      </c>
      <c r="R7" s="25">
        <v>41793</v>
      </c>
      <c r="S7" s="25">
        <v>35.28</v>
      </c>
      <c r="T7" s="25">
        <v>1184.6099999999999</v>
      </c>
      <c r="U7" s="25">
        <v>41971</v>
      </c>
      <c r="V7" s="25">
        <v>35.28</v>
      </c>
      <c r="W7" s="25">
        <v>1189.6500000000001</v>
      </c>
      <c r="X7" s="25">
        <v>120.13</v>
      </c>
      <c r="Y7" s="25">
        <v>116.63</v>
      </c>
      <c r="Z7" s="25">
        <v>117.69</v>
      </c>
      <c r="AA7" s="25">
        <v>103.62</v>
      </c>
      <c r="AB7" s="25">
        <v>115.9</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868.8</v>
      </c>
      <c r="AU7" s="25">
        <v>772.35</v>
      </c>
      <c r="AV7" s="25">
        <v>836.22</v>
      </c>
      <c r="AW7" s="25">
        <v>749.02</v>
      </c>
      <c r="AX7" s="25">
        <v>788.49</v>
      </c>
      <c r="AY7" s="25">
        <v>357.34</v>
      </c>
      <c r="AZ7" s="25">
        <v>366.03</v>
      </c>
      <c r="BA7" s="25">
        <v>365.18</v>
      </c>
      <c r="BB7" s="25">
        <v>327.77</v>
      </c>
      <c r="BC7" s="25">
        <v>338.02</v>
      </c>
      <c r="BD7" s="25">
        <v>261.51</v>
      </c>
      <c r="BE7" s="25">
        <v>2.14</v>
      </c>
      <c r="BF7" s="25">
        <v>1.82</v>
      </c>
      <c r="BG7" s="25">
        <v>1.48</v>
      </c>
      <c r="BH7" s="25">
        <v>1.23</v>
      </c>
      <c r="BI7" s="25">
        <v>2.0299999999999998</v>
      </c>
      <c r="BJ7" s="25">
        <v>373.69</v>
      </c>
      <c r="BK7" s="25">
        <v>370.12</v>
      </c>
      <c r="BL7" s="25">
        <v>371.65</v>
      </c>
      <c r="BM7" s="25">
        <v>397.1</v>
      </c>
      <c r="BN7" s="25">
        <v>379.91</v>
      </c>
      <c r="BO7" s="25">
        <v>265.16000000000003</v>
      </c>
      <c r="BP7" s="25">
        <v>117.71</v>
      </c>
      <c r="BQ7" s="25">
        <v>116.36</v>
      </c>
      <c r="BR7" s="25">
        <v>117.16</v>
      </c>
      <c r="BS7" s="25">
        <v>102.9</v>
      </c>
      <c r="BT7" s="25">
        <v>110.84</v>
      </c>
      <c r="BU7" s="25">
        <v>99.87</v>
      </c>
      <c r="BV7" s="25">
        <v>100.42</v>
      </c>
      <c r="BW7" s="25">
        <v>98.77</v>
      </c>
      <c r="BX7" s="25">
        <v>95.79</v>
      </c>
      <c r="BY7" s="25">
        <v>98.3</v>
      </c>
      <c r="BZ7" s="25">
        <v>102.35</v>
      </c>
      <c r="CA7" s="25">
        <v>153.99</v>
      </c>
      <c r="CB7" s="25">
        <v>155.82</v>
      </c>
      <c r="CC7" s="25">
        <v>154.41</v>
      </c>
      <c r="CD7" s="25">
        <v>164.19</v>
      </c>
      <c r="CE7" s="25">
        <v>158.54</v>
      </c>
      <c r="CF7" s="25">
        <v>171.81</v>
      </c>
      <c r="CG7" s="25">
        <v>171.67</v>
      </c>
      <c r="CH7" s="25">
        <v>173.67</v>
      </c>
      <c r="CI7" s="25">
        <v>171.13</v>
      </c>
      <c r="CJ7" s="25">
        <v>173.7</v>
      </c>
      <c r="CK7" s="25">
        <v>167.74</v>
      </c>
      <c r="CL7" s="25">
        <v>79.180000000000007</v>
      </c>
      <c r="CM7" s="25">
        <v>78.28</v>
      </c>
      <c r="CN7" s="25">
        <v>77.98</v>
      </c>
      <c r="CO7" s="25">
        <v>78.63</v>
      </c>
      <c r="CP7" s="25">
        <v>79.25</v>
      </c>
      <c r="CQ7" s="25">
        <v>60.03</v>
      </c>
      <c r="CR7" s="25">
        <v>59.74</v>
      </c>
      <c r="CS7" s="25">
        <v>59.67</v>
      </c>
      <c r="CT7" s="25">
        <v>60.12</v>
      </c>
      <c r="CU7" s="25">
        <v>60.34</v>
      </c>
      <c r="CV7" s="25">
        <v>60.29</v>
      </c>
      <c r="CW7" s="25">
        <v>94.87</v>
      </c>
      <c r="CX7" s="25">
        <v>95.4</v>
      </c>
      <c r="CY7" s="25">
        <v>95.91</v>
      </c>
      <c r="CZ7" s="25">
        <v>94.38</v>
      </c>
      <c r="DA7" s="25">
        <v>95.21</v>
      </c>
      <c r="DB7" s="25">
        <v>84.81</v>
      </c>
      <c r="DC7" s="25">
        <v>84.8</v>
      </c>
      <c r="DD7" s="25">
        <v>84.6</v>
      </c>
      <c r="DE7" s="25">
        <v>84.24</v>
      </c>
      <c r="DF7" s="25">
        <v>84.19</v>
      </c>
      <c r="DG7" s="25">
        <v>90.12</v>
      </c>
      <c r="DH7" s="25">
        <v>52.33</v>
      </c>
      <c r="DI7" s="25">
        <v>51.95</v>
      </c>
      <c r="DJ7" s="25">
        <v>50.49</v>
      </c>
      <c r="DK7" s="25">
        <v>51</v>
      </c>
      <c r="DL7" s="25">
        <v>51.36</v>
      </c>
      <c r="DM7" s="25">
        <v>47.28</v>
      </c>
      <c r="DN7" s="25">
        <v>47.66</v>
      </c>
      <c r="DO7" s="25">
        <v>48.17</v>
      </c>
      <c r="DP7" s="25">
        <v>48.83</v>
      </c>
      <c r="DQ7" s="25">
        <v>49.96</v>
      </c>
      <c r="DR7" s="25">
        <v>50.88</v>
      </c>
      <c r="DS7" s="25">
        <v>0</v>
      </c>
      <c r="DT7" s="25">
        <v>0</v>
      </c>
      <c r="DU7" s="25">
        <v>0</v>
      </c>
      <c r="DV7" s="25">
        <v>0</v>
      </c>
      <c r="DW7" s="25">
        <v>0</v>
      </c>
      <c r="DX7" s="25">
        <v>12.19</v>
      </c>
      <c r="DY7" s="25">
        <v>15.1</v>
      </c>
      <c r="DZ7" s="25">
        <v>17.12</v>
      </c>
      <c r="EA7" s="25">
        <v>18.18</v>
      </c>
      <c r="EB7" s="25">
        <v>19.32</v>
      </c>
      <c r="EC7" s="25">
        <v>22.3</v>
      </c>
      <c r="ED7" s="25">
        <v>0.95</v>
      </c>
      <c r="EE7" s="25">
        <v>0.33</v>
      </c>
      <c r="EF7" s="25">
        <v>0.14000000000000001</v>
      </c>
      <c r="EG7" s="25">
        <v>0.16</v>
      </c>
      <c r="EH7" s="25">
        <v>0.21</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yomitan</cp:lastModifiedBy>
  <dcterms:created xsi:type="dcterms:W3CDTF">2022-12-01T01:07:34Z</dcterms:created>
  <dcterms:modified xsi:type="dcterms:W3CDTF">2023-01-22T02:08:11Z</dcterms:modified>
  <cp:category/>
</cp:coreProperties>
</file>