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192.168.1.131\上下水道課\004水道係\経理係\06報告関係\令和4年度\1月20日締切　公営企業に係る経営比較分析表（令和3年度決算）\"/>
    </mc:Choice>
  </mc:AlternateContent>
  <xr:revisionPtr revIDLastSave="0" documentId="12_ncr:500000_{EE44F9A5-FA1F-4F38-86AF-0184809B2AB9}" xr6:coauthVersionLast="31" xr6:coauthVersionMax="31" xr10:uidLastSave="{00000000-0000-0000-0000-000000000000}"/>
  <workbookProtection workbookAlgorithmName="SHA-512" workbookHashValue="pe2eMEgmjuOv/yjnmbdVTLlGb4MNvaxO3zitcsqoW62LLe70vChfDjZLrdDtbsKXzLyWNDCtuMmC9GU/wl+NIQ==" workbookSaltValue="k/Bs3m7WrOVD2oIM2ql+N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<sst xmlns="http://schemas.openxmlformats.org/spreadsheetml/2006/main" count="228" uniqueCount="116">
  <si>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</si>
  <si>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</si>
  <si>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</si>
  <si>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</si>
  <si>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</si>
  <si>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</si>
  <si>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</si>
  <si>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</si>
  <si>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</si>
  <si>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</si>
  <si>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</si>
  <si>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</si>
  <si>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</si>
  <si>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</si>
  <si>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</si>
  <si>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</si>
  <si>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</si>
  <si>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</si>
  <si>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</si>
  <si>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</si>
  <si>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</si>
  <si>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</si>
  <si>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</si>
  <si>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</si>
  <si>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</si>
  <si>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</si>
  <si>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</si>
  <si>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</si>
  <si>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</si>
  <si>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</si>
  <si>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</si>
  <si>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</si>
  <si>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</si>
  <si>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</si>
  <si>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</si>
  <si>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</si>
  <si>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</si>
  <si>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</si>
  <si>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</si>
  <si>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</si>
  <si>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</si>
  <si>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</si>
  <si>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</si>
  <si>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</si>
  <si>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</si>
  <si>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</si>
  <si>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</si>
  <si>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</si>
  <si>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</si>
  <si>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</si>
  <si>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</si>
  <si>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</si>
  <si>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</si>
  <si>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</si>
  <si>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</si>
  <si>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</si>
  <si>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</si>
  <si>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</si>
  <si>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</si>
  <si>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</si>
  <si>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</si>
  <si>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</si>
  <si>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</si>
  <si>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</si>
  <si>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</si>
  <si>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</si>
  <si>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</si>
  <si>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</si>
  <si>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</si>
  <si>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</si>
  <si>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</si>
  <si>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</si>
  <si>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</si>
  <si>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</si>
  <si>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</si>
  <si>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</si>
  <si>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</si>
  <si>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</si>
  <si>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</si>
  <si>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</si>
  <si>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</si>
  <si>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</si>
  <si>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</si>
  <si>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</si>
  <si>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</si>
  <si>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</si>
  <si>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</si>
  <si>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</si>
  <si>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</si>
  <si>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</si>
  <si>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</si>
  <si>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</si>
  <si>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</si>
  <si>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宜野座村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</si>
  <si>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</si>
  <si>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</si>
  <si>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</si>
  <si>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</si>
  <si>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</si>
  <si>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</si>
  <si>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</si>
  <si>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</si>
  <si>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</si>
  <si>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</si>
  <si>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</si>
  <si>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</si>
  <si>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</si>
  <si>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</si>
  <si>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</si>
  <si>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</si>
  <si>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</si>
  <si>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</si>
  <si>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</si>
  <si>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今後は、配水池の増設や老朽管の更新など、建設投資の増加が見込まれ、財源の確保が必要なことから、経営戦略に基づき効率的な事業運営に取り組む必要がある。　　　　　　　　　　　</t>
    <phoneticPr fontId="4"/>
  </si>
  <si>
    <t>①各年度の収支は黒字となっており、また平均値を上回っていることから健全な状況といえるが、村の一般財源からの繰入によることが大きく、今後の施設投資等にかかる費用を確保するには、更なる費用削減に取り組む必要がある。　　　　　　　　　　　　　　　　　　　　　　　　　　　②累積欠損金が発生していないことから、健全な経営を維持している。　　　　　　　　　　　　　　　　　　　　　　　　　　　　　　　　③令和３年度事業に係る流動負債が増えたため、前年度と比べ比率が下がった。　　　　　　　　　　　　　　　　　　　　　　　　　　　　④企業債残高対給水収益比率は平均値より低いものの平成30年度から始まった浄水場改修工事の他、管路更新工事を予定しており、今後も企業債残高の増加が見込まれる。　　　　　　　　　　　　　　　　　　　　　　　　　　　　　　　　⑤平成23年度に料金改定を行っているが十分な料金水準とはいえず、料金回収率は平均値を下回っている。　　　　　　　　　　　　　　　　　　　　　　　　　⑥類似団体平均値を下回っているが、全国平均値に近づけるよう、今後も維持管理費の削減に努める。　　　　　　　　　　　　　　　　　　　　　　　　　　　　　　　　　　　　⑦施設利用率が類似団体平均を下回っているのは、当初予定していた、大口の需要が少ないことが要因となっている。今後、リゾート開発が予想されるため、類似団体の平均を上回る見込みである。　　　　　　　　　　　　　　　　　　　　⑧これまで漏水の早期発見と早急な修繕を行ってきた結果、平成29年度以降有収率を80％以上維持している。引き続き漏水調査を行い、さらなる有収率の向上に努める。</t>
    <rPh sb="197" eb="199">
      <t>レイワ</t>
    </rPh>
    <rPh sb="200" eb="201">
      <t>ネン</t>
    </rPh>
    <rPh sb="202" eb="204">
      <t>ジギョウ</t>
    </rPh>
    <rPh sb="205" eb="206">
      <t>カカ</t>
    </rPh>
    <rPh sb="207" eb="209">
      <t>リュウドウ</t>
    </rPh>
    <rPh sb="209" eb="211">
      <t>フサイ</t>
    </rPh>
    <rPh sb="212" eb="213">
      <t>フ</t>
    </rPh>
    <rPh sb="261" eb="263">
      <t>キギョウ</t>
    </rPh>
    <rPh sb="263" eb="264">
      <t>サイ</t>
    </rPh>
    <rPh sb="264" eb="266">
      <t>ザンダカ</t>
    </rPh>
    <rPh sb="266" eb="267">
      <t>タイ</t>
    </rPh>
    <rPh sb="267" eb="269">
      <t>キュウスイ</t>
    </rPh>
    <rPh sb="269" eb="271">
      <t>シュウエキ</t>
    </rPh>
    <rPh sb="271" eb="273">
      <t>ヒリツ</t>
    </rPh>
    <rPh sb="274" eb="277">
      <t>ヘイキンチ</t>
    </rPh>
    <rPh sb="279" eb="280">
      <t>ヒク</t>
    </rPh>
    <rPh sb="313" eb="315">
      <t>ヨテイ</t>
    </rPh>
    <phoneticPr fontId="4"/>
  </si>
  <si>
    <t>①有形固定資産減価償却率が微増しており、法定耐用年数が近い試算が多くなってきていることを示していることから、今後の更新等の財源を確保していく必要がある。　　　　　　　　　　　　　　　　　　　　　②管路経年化率については、40年経過している管がまだない為、0.00値となっているが、これから増加する見込みとなっている。重要管路から優先して更新を行っていく計画である。　　　　　　　　　　　　　　　　　　　　　　　③管路更新率については、20年以上経過した管路から、優先箇所を選定して行っていくが、莫大な費用を要するため更新計画に基づき慎重に行う必要がある。</t>
    <rPh sb="1" eb="3">
      <t>ユウケイ</t>
    </rPh>
    <rPh sb="3" eb="5">
      <t>コテイ</t>
    </rPh>
    <rPh sb="5" eb="7">
      <t>シサン</t>
    </rPh>
    <rPh sb="7" eb="9">
      <t>ゲンカ</t>
    </rPh>
    <rPh sb="9" eb="11">
      <t>ショウキャク</t>
    </rPh>
    <rPh sb="11" eb="12">
      <t>リツ</t>
    </rPh>
    <rPh sb="13" eb="15">
      <t>ビゾウ</t>
    </rPh>
    <rPh sb="20" eb="22">
      <t>ホウテイ</t>
    </rPh>
    <rPh sb="22" eb="24">
      <t>タイヨウ</t>
    </rPh>
    <rPh sb="24" eb="26">
      <t>ネンスウ</t>
    </rPh>
    <rPh sb="27" eb="28">
      <t>チカ</t>
    </rPh>
    <rPh sb="29" eb="31">
      <t>シサン</t>
    </rPh>
    <rPh sb="32" eb="33">
      <t>オオ</t>
    </rPh>
    <rPh sb="44" eb="45">
      <t>シメ</t>
    </rPh>
    <rPh sb="54" eb="56">
      <t>コンゴ</t>
    </rPh>
    <rPh sb="57" eb="59">
      <t>コウシン</t>
    </rPh>
    <rPh sb="59" eb="60">
      <t>トウ</t>
    </rPh>
    <rPh sb="61" eb="63">
      <t>ザイゲン</t>
    </rPh>
    <rPh sb="64" eb="66">
      <t>カクホ</t>
    </rPh>
    <rPh sb="70" eb="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</si>
</sst>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F5-4095-ABFD-23AA84A8C24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A0F5-4095-ABFD-23AA84A8C24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48.18</c:v>
                </c:pt>
                <c:pt idx="1">
                  <c:v>47.85</c:v>
                </c:pt>
                <c:pt idx="2">
                  <c:v>47.23</c:v>
                </c:pt>
                <c:pt idx="3">
                  <c:v>47.77</c:v>
                </c:pt>
                <c:pt idx="4">
                  <c:v>47.56</c:v>
                </c:pt>
              </c:numCache>
            </c:numRef>
          </c:val>
          <c:extLst>
            <c:ext xmlns:c16="http://schemas.microsoft.com/office/drawing/2014/chart" uri="{C3380CC4-5D6E-409C-BE32-E72D297353CC}">
              <c16:uniqueId val="{00000000-EAD6-4DD6-9BB2-3C8F12C1A62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EAD6-4DD6-9BB2-3C8F12C1A62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80.17</c:v>
                </c:pt>
                <c:pt idx="1">
                  <c:v>83.58</c:v>
                </c:pt>
                <c:pt idx="2">
                  <c:v>82.91</c:v>
                </c:pt>
                <c:pt idx="3">
                  <c:v>83.62</c:v>
                </c:pt>
                <c:pt idx="4">
                  <c:v>87.12</c:v>
                </c:pt>
              </c:numCache>
            </c:numRef>
          </c:val>
          <c:extLst>
            <c:ext xmlns:c16="http://schemas.microsoft.com/office/drawing/2014/chart" uri="{C3380CC4-5D6E-409C-BE32-E72D297353CC}">
              <c16:uniqueId val="{00000000-319A-437C-8DF5-EBEDB1DFCAB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319A-437C-8DF5-EBEDB1DFCAB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118.15</c:v>
                </c:pt>
                <c:pt idx="1">
                  <c:v>119.16</c:v>
                </c:pt>
                <c:pt idx="2">
                  <c:v>123.9</c:v>
                </c:pt>
                <c:pt idx="3">
                  <c:v>135.34</c:v>
                </c:pt>
                <c:pt idx="4">
                  <c:v>116.39</c:v>
                </c:pt>
              </c:numCache>
            </c:numRef>
          </c:val>
          <c:extLst>
            <c:ext xmlns:c16="http://schemas.microsoft.com/office/drawing/2014/chart" uri="{C3380CC4-5D6E-409C-BE32-E72D297353CC}">
              <c16:uniqueId val="{00000000-8C84-491A-8051-4D547AD65D2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8C84-491A-8051-4D547AD65D2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64.319999999999993</c:v>
                </c:pt>
                <c:pt idx="1">
                  <c:v>65.28</c:v>
                </c:pt>
                <c:pt idx="2">
                  <c:v>66.599999999999994</c:v>
                </c:pt>
                <c:pt idx="3">
                  <c:v>63.95</c:v>
                </c:pt>
                <c:pt idx="4">
                  <c:v>65.41</c:v>
                </c:pt>
              </c:numCache>
            </c:numRef>
          </c:val>
          <c:extLst>
            <c:ext xmlns:c16="http://schemas.microsoft.com/office/drawing/2014/chart" uri="{C3380CC4-5D6E-409C-BE32-E72D297353CC}">
              <c16:uniqueId val="{00000000-7505-499F-8B79-0A7F5FBBA6B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7505-499F-8B79-0A7F5FBBA6B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81-494B-B9C6-B22CBBAB85F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E981-494B-B9C6-B22CBBAB85F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B7-40B0-A1AE-9977F54CF53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01B7-40B0-A1AE-9977F54CF53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374.66</c:v>
                </c:pt>
                <c:pt idx="1">
                  <c:v>229.35</c:v>
                </c:pt>
                <c:pt idx="2">
                  <c:v>449.7</c:v>
                </c:pt>
                <c:pt idx="3">
                  <c:v>535.20000000000005</c:v>
                </c:pt>
                <c:pt idx="4">
                  <c:v>372.68</c:v>
                </c:pt>
              </c:numCache>
            </c:numRef>
          </c:val>
          <c:extLst>
            <c:ext xmlns:c16="http://schemas.microsoft.com/office/drawing/2014/chart" uri="{C3380CC4-5D6E-409C-BE32-E72D297353CC}">
              <c16:uniqueId val="{00000000-0A5D-492E-9388-D7D9D3A1425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0A5D-492E-9388-D7D9D3A1425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412.45</c:v>
                </c:pt>
                <c:pt idx="1">
                  <c:v>385.31</c:v>
                </c:pt>
                <c:pt idx="2">
                  <c:v>358.52</c:v>
                </c:pt>
                <c:pt idx="3">
                  <c:v>466.55</c:v>
                </c:pt>
                <c:pt idx="4">
                  <c:v>456.27</c:v>
                </c:pt>
              </c:numCache>
            </c:numRef>
          </c:val>
          <c:extLst>
            <c:ext xmlns:c16="http://schemas.microsoft.com/office/drawing/2014/chart" uri="{C3380CC4-5D6E-409C-BE32-E72D297353CC}">
              <c16:uniqueId val="{00000000-B566-43A4-96C2-1275FB0FD30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B566-43A4-96C2-1275FB0FD30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66.790000000000006</c:v>
                </c:pt>
                <c:pt idx="1">
                  <c:v>73.040000000000006</c:v>
                </c:pt>
                <c:pt idx="2">
                  <c:v>75.08</c:v>
                </c:pt>
                <c:pt idx="3">
                  <c:v>67.349999999999994</c:v>
                </c:pt>
                <c:pt idx="4">
                  <c:v>54.68</c:v>
                </c:pt>
              </c:numCache>
            </c:numRef>
          </c:val>
          <c:extLst>
            <c:ext xmlns:c16="http://schemas.microsoft.com/office/drawing/2014/chart" uri="{C3380CC4-5D6E-409C-BE32-E72D297353CC}">
              <c16:uniqueId val="{00000000-47F3-47BA-A1D5-AF2073971A5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47F3-47BA-A1D5-AF2073971A5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233.72</c:v>
                </c:pt>
                <c:pt idx="1">
                  <c:v>217.51</c:v>
                </c:pt>
                <c:pt idx="2">
                  <c:v>211.39</c:v>
                </c:pt>
                <c:pt idx="3">
                  <c:v>186.42</c:v>
                </c:pt>
                <c:pt idx="4">
                  <c:v>220.4</c:v>
                </c:pt>
              </c:numCache>
            </c:numRef>
          </c:val>
          <c:extLst>
            <c:ext xmlns:c16="http://schemas.microsoft.com/office/drawing/2014/chart" uri="{C3380CC4-5D6E-409C-BE32-E72D297353CC}">
              <c16:uniqueId val="{00000000-D73F-4C43-A476-7A05C9F7C1D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D73F-4C43-A476-7A05C9F7C1D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沖縄県　宜野座村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非設置</v>
      </c>
      <c r="AE8" s="76"/>
      <c r="AF8" s="76"/>
      <c r="AG8" s="76"/>
      <c r="AH8" s="76"/>
      <c r="AI8" s="76"/>
      <c r="AJ8" s="76"/>
      <c r="AK8" s="2"/>
      <c r="AL8" s="59">
        <f>データ!$R$6</f>
        <v>6253</v>
      </c>
      <c r="AM8" s="59"/>
      <c r="AN8" s="59"/>
      <c r="AO8" s="59"/>
      <c r="AP8" s="59"/>
      <c r="AQ8" s="59"/>
      <c r="AR8" s="59"/>
      <c r="AS8" s="59"/>
      <c r="AT8" s="56">
        <f>データ!$S$6</f>
        <v>31.3</v>
      </c>
      <c r="AU8" s="57"/>
      <c r="AV8" s="57"/>
      <c r="AW8" s="57"/>
      <c r="AX8" s="57"/>
      <c r="AY8" s="57"/>
      <c r="AZ8" s="57"/>
      <c r="BA8" s="57"/>
      <c r="BB8" s="46">
        <f>データ!$T$6</f>
        <v>199.78</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80.94</v>
      </c>
      <c r="J10" s="57"/>
      <c r="K10" s="57"/>
      <c r="L10" s="57"/>
      <c r="M10" s="57"/>
      <c r="N10" s="57"/>
      <c r="O10" s="58"/>
      <c r="P10" s="46">
        <f>データ!$P$6</f>
        <v>100</v>
      </c>
      <c r="Q10" s="46"/>
      <c r="R10" s="46"/>
      <c r="S10" s="46"/>
      <c r="T10" s="46"/>
      <c r="U10" s="46"/>
      <c r="V10" s="46"/>
      <c r="W10" s="59">
        <f>データ!$Q$6</f>
        <v>2387</v>
      </c>
      <c r="X10" s="59"/>
      <c r="Y10" s="59"/>
      <c r="Z10" s="59"/>
      <c r="AA10" s="59"/>
      <c r="AB10" s="59"/>
      <c r="AC10" s="59"/>
      <c r="AD10" s="2"/>
      <c r="AE10" s="2"/>
      <c r="AF10" s="2"/>
      <c r="AG10" s="2"/>
      <c r="AH10" s="2"/>
      <c r="AI10" s="2"/>
      <c r="AJ10" s="2"/>
      <c r="AK10" s="2"/>
      <c r="AL10" s="59">
        <f>データ!$U$6</f>
        <v>6227</v>
      </c>
      <c r="AM10" s="59"/>
      <c r="AN10" s="59"/>
      <c r="AO10" s="59"/>
      <c r="AP10" s="59"/>
      <c r="AQ10" s="59"/>
      <c r="AR10" s="59"/>
      <c r="AS10" s="59"/>
      <c r="AT10" s="56">
        <f>データ!$V$6</f>
        <v>15.17</v>
      </c>
      <c r="AU10" s="57"/>
      <c r="AV10" s="57"/>
      <c r="AW10" s="57"/>
      <c r="AX10" s="57"/>
      <c r="AY10" s="57"/>
      <c r="AZ10" s="57"/>
      <c r="BA10" s="57"/>
      <c r="BB10" s="46">
        <f>データ!$W$6</f>
        <v>410.48</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114</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115</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NVyT+7AlliB1sP6LpySuvlMiRrJjapjR+DJ4YvE0ifwu2WshSfs/RgpV8F0+SFHcMTTihTuozowomNcfNgQmxg==" saltValue="iQUtBzOtpVeoUkPzUvZET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473138</v>
      </c>
      <c r="D6" s="20">
        <f t="shared" si="3"/>
        <v>46</v>
      </c>
      <c r="E6" s="20">
        <f t="shared" si="3"/>
        <v>1</v>
      </c>
      <c r="F6" s="20">
        <f t="shared" si="3"/>
        <v>0</v>
      </c>
      <c r="G6" s="20">
        <f t="shared" si="3"/>
        <v>1</v>
      </c>
      <c r="H6" s="20" t="str">
        <f t="shared" si="3"/>
        <v>沖縄県　宜野座村</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80.94</v>
      </c>
      <c r="P6" s="21">
        <f t="shared" si="3"/>
        <v>100</v>
      </c>
      <c r="Q6" s="21">
        <f t="shared" si="3"/>
        <v>2387</v>
      </c>
      <c r="R6" s="21">
        <f t="shared" si="3"/>
        <v>6253</v>
      </c>
      <c r="S6" s="21">
        <f t="shared" si="3"/>
        <v>31.3</v>
      </c>
      <c r="T6" s="21">
        <f t="shared" si="3"/>
        <v>199.78</v>
      </c>
      <c r="U6" s="21">
        <f t="shared" si="3"/>
        <v>6227</v>
      </c>
      <c r="V6" s="21">
        <f t="shared" si="3"/>
        <v>15.17</v>
      </c>
      <c r="W6" s="21">
        <f t="shared" si="3"/>
        <v>410.48</v>
      </c>
      <c r="X6" s="22">
        <f>IF(X7="",NA(),X7)</f>
        <v>118.15</v>
      </c>
      <c r="Y6" s="22">
        <f t="shared" ref="Y6:AG6" si="4">IF(Y7="",NA(),Y7)</f>
        <v>119.16</v>
      </c>
      <c r="Z6" s="22">
        <f t="shared" si="4"/>
        <v>123.9</v>
      </c>
      <c r="AA6" s="22">
        <f t="shared" si="4"/>
        <v>135.34</v>
      </c>
      <c r="AB6" s="22">
        <f t="shared" si="4"/>
        <v>116.39</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374.66</v>
      </c>
      <c r="AU6" s="22">
        <f t="shared" ref="AU6:BC6" si="6">IF(AU7="",NA(),AU7)</f>
        <v>229.35</v>
      </c>
      <c r="AV6" s="22">
        <f t="shared" si="6"/>
        <v>449.7</v>
      </c>
      <c r="AW6" s="22">
        <f t="shared" si="6"/>
        <v>535.20000000000005</v>
      </c>
      <c r="AX6" s="22">
        <f t="shared" si="6"/>
        <v>372.68</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412.45</v>
      </c>
      <c r="BF6" s="22">
        <f t="shared" ref="BF6:BN6" si="7">IF(BF7="",NA(),BF7)</f>
        <v>385.31</v>
      </c>
      <c r="BG6" s="22">
        <f t="shared" si="7"/>
        <v>358.52</v>
      </c>
      <c r="BH6" s="22">
        <f t="shared" si="7"/>
        <v>466.55</v>
      </c>
      <c r="BI6" s="22">
        <f t="shared" si="7"/>
        <v>456.27</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66.790000000000006</v>
      </c>
      <c r="BQ6" s="22">
        <f t="shared" ref="BQ6:BY6" si="8">IF(BQ7="",NA(),BQ7)</f>
        <v>73.040000000000006</v>
      </c>
      <c r="BR6" s="22">
        <f t="shared" si="8"/>
        <v>75.08</v>
      </c>
      <c r="BS6" s="22">
        <f t="shared" si="8"/>
        <v>67.349999999999994</v>
      </c>
      <c r="BT6" s="22">
        <f t="shared" si="8"/>
        <v>54.68</v>
      </c>
      <c r="BU6" s="22">
        <f t="shared" si="8"/>
        <v>87.51</v>
      </c>
      <c r="BV6" s="22">
        <f t="shared" si="8"/>
        <v>84.77</v>
      </c>
      <c r="BW6" s="22">
        <f t="shared" si="8"/>
        <v>87.11</v>
      </c>
      <c r="BX6" s="22">
        <f t="shared" si="8"/>
        <v>82.78</v>
      </c>
      <c r="BY6" s="22">
        <f t="shared" si="8"/>
        <v>84.82</v>
      </c>
      <c r="BZ6" s="21" t="str">
        <f>IF(BZ7="","",IF(BZ7="-","【-】","【"&amp;SUBSTITUTE(TEXT(BZ7,"#,##0.00"),"-","△")&amp;"】"))</f>
        <v>【102.35】</v>
      </c>
      <c r="CA6" s="22">
        <f>IF(CA7="",NA(),CA7)</f>
        <v>233.72</v>
      </c>
      <c r="CB6" s="22">
        <f t="shared" ref="CB6:CJ6" si="9">IF(CB7="",NA(),CB7)</f>
        <v>217.51</v>
      </c>
      <c r="CC6" s="22">
        <f t="shared" si="9"/>
        <v>211.39</v>
      </c>
      <c r="CD6" s="22">
        <f t="shared" si="9"/>
        <v>186.42</v>
      </c>
      <c r="CE6" s="22">
        <f t="shared" si="9"/>
        <v>220.4</v>
      </c>
      <c r="CF6" s="22">
        <f t="shared" si="9"/>
        <v>218.42</v>
      </c>
      <c r="CG6" s="22">
        <f t="shared" si="9"/>
        <v>227.27</v>
      </c>
      <c r="CH6" s="22">
        <f t="shared" si="9"/>
        <v>223.98</v>
      </c>
      <c r="CI6" s="22">
        <f t="shared" si="9"/>
        <v>225.09</v>
      </c>
      <c r="CJ6" s="22">
        <f t="shared" si="9"/>
        <v>224.82</v>
      </c>
      <c r="CK6" s="21" t="str">
        <f>IF(CK7="","",IF(CK7="-","【-】","【"&amp;SUBSTITUTE(TEXT(CK7,"#,##0.00"),"-","△")&amp;"】"))</f>
        <v>【167.74】</v>
      </c>
      <c r="CL6" s="22">
        <f>IF(CL7="",NA(),CL7)</f>
        <v>48.18</v>
      </c>
      <c r="CM6" s="22">
        <f t="shared" ref="CM6:CU6" si="10">IF(CM7="",NA(),CM7)</f>
        <v>47.85</v>
      </c>
      <c r="CN6" s="22">
        <f t="shared" si="10"/>
        <v>47.23</v>
      </c>
      <c r="CO6" s="22">
        <f t="shared" si="10"/>
        <v>47.77</v>
      </c>
      <c r="CP6" s="22">
        <f t="shared" si="10"/>
        <v>47.56</v>
      </c>
      <c r="CQ6" s="22">
        <f t="shared" si="10"/>
        <v>50.24</v>
      </c>
      <c r="CR6" s="22">
        <f t="shared" si="10"/>
        <v>50.29</v>
      </c>
      <c r="CS6" s="22">
        <f t="shared" si="10"/>
        <v>49.64</v>
      </c>
      <c r="CT6" s="22">
        <f t="shared" si="10"/>
        <v>49.38</v>
      </c>
      <c r="CU6" s="22">
        <f t="shared" si="10"/>
        <v>50.09</v>
      </c>
      <c r="CV6" s="21" t="str">
        <f>IF(CV7="","",IF(CV7="-","【-】","【"&amp;SUBSTITUTE(TEXT(CV7,"#,##0.00"),"-","△")&amp;"】"))</f>
        <v>【60.29】</v>
      </c>
      <c r="CW6" s="22">
        <f>IF(CW7="",NA(),CW7)</f>
        <v>80.17</v>
      </c>
      <c r="CX6" s="22">
        <f t="shared" ref="CX6:DF6" si="11">IF(CX7="",NA(),CX7)</f>
        <v>83.58</v>
      </c>
      <c r="CY6" s="22">
        <f t="shared" si="11"/>
        <v>82.91</v>
      </c>
      <c r="CZ6" s="22">
        <f t="shared" si="11"/>
        <v>83.62</v>
      </c>
      <c r="DA6" s="22">
        <f t="shared" si="11"/>
        <v>87.12</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64.319999999999993</v>
      </c>
      <c r="DI6" s="22">
        <f t="shared" ref="DI6:DQ6" si="12">IF(DI7="",NA(),DI7)</f>
        <v>65.28</v>
      </c>
      <c r="DJ6" s="22">
        <f t="shared" si="12"/>
        <v>66.599999999999994</v>
      </c>
      <c r="DK6" s="22">
        <f t="shared" si="12"/>
        <v>63.95</v>
      </c>
      <c r="DL6" s="22">
        <f t="shared" si="12"/>
        <v>65.41</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1">
        <f t="shared" si="13"/>
        <v>0</v>
      </c>
      <c r="DV6" s="21">
        <f t="shared" si="13"/>
        <v>0</v>
      </c>
      <c r="DW6" s="21">
        <f t="shared" si="13"/>
        <v>0</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1">
        <f t="shared" ref="EE6:EM6" si="14">IF(EE7="",NA(),EE7)</f>
        <v>0</v>
      </c>
      <c r="EF6" s="21">
        <f t="shared" si="14"/>
        <v>0</v>
      </c>
      <c r="EG6" s="21">
        <f t="shared" si="14"/>
        <v>0</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473138</v>
      </c>
      <c r="D7" s="24">
        <v>46</v>
      </c>
      <c r="E7" s="24">
        <v>1</v>
      </c>
      <c r="F7" s="24">
        <v>0</v>
      </c>
      <c r="G7" s="24">
        <v>1</v>
      </c>
      <c r="H7" s="24" t="s">
        <v>93</v>
      </c>
      <c r="I7" s="24" t="s">
        <v>94</v>
      </c>
      <c r="J7" s="24" t="s">
        <v>95</v>
      </c>
      <c r="K7" s="24" t="s">
        <v>96</v>
      </c>
      <c r="L7" s="24" t="s">
        <v>97</v>
      </c>
      <c r="M7" s="24" t="s">
        <v>98</v>
      </c>
      <c r="N7" s="25" t="s">
        <v>99</v>
      </c>
      <c r="O7" s="25">
        <v>80.94</v>
      </c>
      <c r="P7" s="25">
        <v>100</v>
      </c>
      <c r="Q7" s="25">
        <v>2387</v>
      </c>
      <c r="R7" s="25">
        <v>6253</v>
      </c>
      <c r="S7" s="25">
        <v>31.3</v>
      </c>
      <c r="T7" s="25">
        <v>199.78</v>
      </c>
      <c r="U7" s="25">
        <v>6227</v>
      </c>
      <c r="V7" s="25">
        <v>15.17</v>
      </c>
      <c r="W7" s="25">
        <v>410.48</v>
      </c>
      <c r="X7" s="25">
        <v>118.15</v>
      </c>
      <c r="Y7" s="25">
        <v>119.16</v>
      </c>
      <c r="Z7" s="25">
        <v>123.9</v>
      </c>
      <c r="AA7" s="25">
        <v>135.34</v>
      </c>
      <c r="AB7" s="25">
        <v>116.39</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374.66</v>
      </c>
      <c r="AU7" s="25">
        <v>229.35</v>
      </c>
      <c r="AV7" s="25">
        <v>449.7</v>
      </c>
      <c r="AW7" s="25">
        <v>535.20000000000005</v>
      </c>
      <c r="AX7" s="25">
        <v>372.68</v>
      </c>
      <c r="AY7" s="25">
        <v>293.23</v>
      </c>
      <c r="AZ7" s="25">
        <v>300.14</v>
      </c>
      <c r="BA7" s="25">
        <v>301.04000000000002</v>
      </c>
      <c r="BB7" s="25">
        <v>305.08</v>
      </c>
      <c r="BC7" s="25">
        <v>305.33999999999997</v>
      </c>
      <c r="BD7" s="25">
        <v>261.51</v>
      </c>
      <c r="BE7" s="25">
        <v>412.45</v>
      </c>
      <c r="BF7" s="25">
        <v>385.31</v>
      </c>
      <c r="BG7" s="25">
        <v>358.52</v>
      </c>
      <c r="BH7" s="25">
        <v>466.55</v>
      </c>
      <c r="BI7" s="25">
        <v>456.27</v>
      </c>
      <c r="BJ7" s="25">
        <v>542.29999999999995</v>
      </c>
      <c r="BK7" s="25">
        <v>566.65</v>
      </c>
      <c r="BL7" s="25">
        <v>551.62</v>
      </c>
      <c r="BM7" s="25">
        <v>585.59</v>
      </c>
      <c r="BN7" s="25">
        <v>561.34</v>
      </c>
      <c r="BO7" s="25">
        <v>265.16000000000003</v>
      </c>
      <c r="BP7" s="25">
        <v>66.790000000000006</v>
      </c>
      <c r="BQ7" s="25">
        <v>73.040000000000006</v>
      </c>
      <c r="BR7" s="25">
        <v>75.08</v>
      </c>
      <c r="BS7" s="25">
        <v>67.349999999999994</v>
      </c>
      <c r="BT7" s="25">
        <v>54.68</v>
      </c>
      <c r="BU7" s="25">
        <v>87.51</v>
      </c>
      <c r="BV7" s="25">
        <v>84.77</v>
      </c>
      <c r="BW7" s="25">
        <v>87.11</v>
      </c>
      <c r="BX7" s="25">
        <v>82.78</v>
      </c>
      <c r="BY7" s="25">
        <v>84.82</v>
      </c>
      <c r="BZ7" s="25">
        <v>102.35</v>
      </c>
      <c r="CA7" s="25">
        <v>233.72</v>
      </c>
      <c r="CB7" s="25">
        <v>217.51</v>
      </c>
      <c r="CC7" s="25">
        <v>211.39</v>
      </c>
      <c r="CD7" s="25">
        <v>186.42</v>
      </c>
      <c r="CE7" s="25">
        <v>220.4</v>
      </c>
      <c r="CF7" s="25">
        <v>218.42</v>
      </c>
      <c r="CG7" s="25">
        <v>227.27</v>
      </c>
      <c r="CH7" s="25">
        <v>223.98</v>
      </c>
      <c r="CI7" s="25">
        <v>225.09</v>
      </c>
      <c r="CJ7" s="25">
        <v>224.82</v>
      </c>
      <c r="CK7" s="25">
        <v>167.74</v>
      </c>
      <c r="CL7" s="25">
        <v>48.18</v>
      </c>
      <c r="CM7" s="25">
        <v>47.85</v>
      </c>
      <c r="CN7" s="25">
        <v>47.23</v>
      </c>
      <c r="CO7" s="25">
        <v>47.77</v>
      </c>
      <c r="CP7" s="25">
        <v>47.56</v>
      </c>
      <c r="CQ7" s="25">
        <v>50.24</v>
      </c>
      <c r="CR7" s="25">
        <v>50.29</v>
      </c>
      <c r="CS7" s="25">
        <v>49.64</v>
      </c>
      <c r="CT7" s="25">
        <v>49.38</v>
      </c>
      <c r="CU7" s="25">
        <v>50.09</v>
      </c>
      <c r="CV7" s="25">
        <v>60.29</v>
      </c>
      <c r="CW7" s="25">
        <v>80.17</v>
      </c>
      <c r="CX7" s="25">
        <v>83.58</v>
      </c>
      <c r="CY7" s="25">
        <v>82.91</v>
      </c>
      <c r="CZ7" s="25">
        <v>83.62</v>
      </c>
      <c r="DA7" s="25">
        <v>87.12</v>
      </c>
      <c r="DB7" s="25">
        <v>78.650000000000006</v>
      </c>
      <c r="DC7" s="25">
        <v>77.73</v>
      </c>
      <c r="DD7" s="25">
        <v>78.09</v>
      </c>
      <c r="DE7" s="25">
        <v>78.010000000000005</v>
      </c>
      <c r="DF7" s="25">
        <v>77.599999999999994</v>
      </c>
      <c r="DG7" s="25">
        <v>90.12</v>
      </c>
      <c r="DH7" s="25">
        <v>64.319999999999993</v>
      </c>
      <c r="DI7" s="25">
        <v>65.28</v>
      </c>
      <c r="DJ7" s="25">
        <v>66.599999999999994</v>
      </c>
      <c r="DK7" s="25">
        <v>63.95</v>
      </c>
      <c r="DL7" s="25">
        <v>65.41</v>
      </c>
      <c r="DM7" s="25">
        <v>45.14</v>
      </c>
      <c r="DN7" s="25">
        <v>45.85</v>
      </c>
      <c r="DO7" s="25">
        <v>47.31</v>
      </c>
      <c r="DP7" s="25">
        <v>47.5</v>
      </c>
      <c r="DQ7" s="25">
        <v>48.41</v>
      </c>
      <c r="DR7" s="25">
        <v>50.88</v>
      </c>
      <c r="DS7" s="25">
        <v>0</v>
      </c>
      <c r="DT7" s="25">
        <v>0</v>
      </c>
      <c r="DU7" s="25">
        <v>0</v>
      </c>
      <c r="DV7" s="25">
        <v>0</v>
      </c>
      <c r="DW7" s="25">
        <v>0</v>
      </c>
      <c r="DX7" s="25">
        <v>13.58</v>
      </c>
      <c r="DY7" s="25">
        <v>14.13</v>
      </c>
      <c r="DZ7" s="25">
        <v>16.77</v>
      </c>
      <c r="EA7" s="25">
        <v>17.399999999999999</v>
      </c>
      <c r="EB7" s="25">
        <v>18.64</v>
      </c>
      <c r="EC7" s="25">
        <v>22.3</v>
      </c>
      <c r="ED7" s="25">
        <v>0</v>
      </c>
      <c r="EE7" s="25">
        <v>0</v>
      </c>
      <c r="EF7" s="25">
        <v>0</v>
      </c>
      <c r="EG7" s="25">
        <v>0</v>
      </c>
      <c r="EH7" s="25">
        <v>0</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石田　亜理沙</cp:lastModifiedBy>
  <cp:lastPrinted>2023-01-20T08:15:41Z</cp:lastPrinted>
  <dcterms:created xsi:type="dcterms:W3CDTF">2022-12-01T01:07:32Z</dcterms:created>
  <dcterms:modified xsi:type="dcterms:W3CDTF">2023-01-20T08:27:22Z</dcterms:modified>
  <cp:category/>
</cp:coreProperties>
</file>