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kunihiro\Desktop\公営企業に係る経営比較分析表（令和３年度決算）の分析等について\"/>
    </mc:Choice>
  </mc:AlternateContent>
  <xr:revisionPtr revIDLastSave="0" documentId="13_ncr:1_{9463208E-DF63-4892-B827-91A75D23EB0B}" xr6:coauthVersionLast="36" xr6:coauthVersionMax="36" xr10:uidLastSave="{00000000-0000-0000-0000-000000000000}"/>
  <workbookProtection workbookAlgorithmName="SHA-512" workbookHashValue="Ba4SAUm4j55oiiH+rKsJRxg4mOphYqgGmKdl+c5g3pSlJu4UGaxPU/f9soKCgLUc+8yVsxwbuUPu5SJSgPIv9g==" workbookSaltValue="jkbirWHbpcI9oRjSsztlm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P6" i="5"/>
  <c r="P10" i="4" s="1"/>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T10" i="4"/>
  <c r="AL10" i="4"/>
  <c r="W10" i="4"/>
  <c r="I10" i="4"/>
  <c r="BB8" i="4"/>
  <c r="AT8" i="4"/>
  <c r="W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<sst xmlns="http://schemas.openxmlformats.org/spreadsheetml/2006/main" count="236" uniqueCount="118">
  <si>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</si>
  <si>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</si>
  <si>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</si>
  <si>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</si>
  <si>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</si>
  <si>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</si>
  <si>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</si>
  <si>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</si>
  <si>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</si>
  <si>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</si>
  <si>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</si>
  <si>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</si>
  <si>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</si>
  <si>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</si>
  <si>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</si>
  <si>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</si>
  <si>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</si>
  <si>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</si>
  <si>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</si>
  <si>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</si>
  <si>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</si>
  <si>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</si>
  <si>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</si>
  <si>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</si>
  <si>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</si>
  <si>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</si>
  <si>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</si>
  <si>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</si>
  <si>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</si>
  <si>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</si>
  <si>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</si>
  <si>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</si>
  <si>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</si>
  <si>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</si>
  <si>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</si>
  <si>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</si>
  <si>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</si>
  <si>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</si>
  <si>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</si>
  <si>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</si>
  <si>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</si>
  <si>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</si>
  <si>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</si>
  <si>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</si>
  <si>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</si>
  <si>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</si>
  <si>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</si>
  <si>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</si>
  <si>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</si>
  <si>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</si>
  <si>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</si>
  <si>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</si>
  <si>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</si>
  <si>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</si>
  <si>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</si>
  <si>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</si>
  <si>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</si>
  <si>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</si>
  <si>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</si>
  <si>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</si>
  <si>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</si>
  <si>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</si>
  <si>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</si>
  <si>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</si>
  <si>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</si>
  <si>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</si>
  <si>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</si>
  <si>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</si>
  <si>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</si>
  <si>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</si>
  <si>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</si>
  <si>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</si>
  <si>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</si>
  <si>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</si>
  <si>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</si>
  <si>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</si>
  <si>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</si>
  <si>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</si>
  <si>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</si>
  <si>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</si>
  <si>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</si>
  <si>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</si>
  <si>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</si>
  <si>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</si>
  <si>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</si>
  <si>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</si>
  <si>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</si>
  <si>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</si>
  <si>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</si>
  <si>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</si>
  <si>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</si>
  <si>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</si>
  <si>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</si>
  <si>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</si>
  <si>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</si>
  <si>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</si>
  <si>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</si>
  <si>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</si>
  <si>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</si>
  <si>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</si>
  <si>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</si>
  <si>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</si>
  <si>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</si>
  <si>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</si>
  <si>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</si>
  <si>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</si>
  <si>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</si>
  <si>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</si>
  <si>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</si>
  <si>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</si>
  <si>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</si>
  <si>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</si>
  <si>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</si>
  <si>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</si>
  <si>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</si>
  <si>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</si>
  <si>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①該当数値なし
②該当数値なし
③該当無し</t>
    <rPh sb="17" eb="19">
      <t>ガイトウ</t>
    </rPh>
    <rPh sb="19" eb="20">
      <t>ナ</t>
    </rPh>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</si>
  <si>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⑤経費回収率(％)　
　接続率が向上したことにより前年度、平均値とも上回り改善している。引続き接続率の向上と、維持管理及び汚水処理費の削減を図り経費回収率向上に努める。
⑥汚水処理原価
　類似団体の平均値より下回り、原価も前年比より下落しているが今後も必要に応じて投資の効率化や維持管理費の削減、接続率の向上を図るため普及啓蒙活動の強化が必要である。
⑦施設利用率(％)　
　指標自体は整備区域が拡大や接続件数の増加により若干改善したが類似団体よりも低い水準にあるため、施設の効率的な利用の面で課題がある。恩納地区が事業継続中で未整備地区もあることが低い原因と考えられるが、事業の早期推進と接続率の向上を促す啓蒙活動に努める。
⑧水洗化率(％)
　数値は類似団体平均値を上回っているものの、全国平均には大きく下回っている。接続率の向上の普及啓蒙活動の強化を図り、事業進捗中の地区の早期の供用開始に努める。</t>
    <rPh sb="111" eb="113">
      <t>セツゾク</t>
    </rPh>
    <rPh sb="113" eb="114">
      <t>リツ</t>
    </rPh>
    <rPh sb="115" eb="117">
      <t>コウジョウ</t>
    </rPh>
    <rPh sb="124" eb="126">
      <t>ゼンネン</t>
    </rPh>
    <rPh sb="126" eb="127">
      <t>ド</t>
    </rPh>
    <rPh sb="146" eb="148">
      <t>セツゾク</t>
    </rPh>
    <rPh sb="148" eb="149">
      <t>リツ</t>
    </rPh>
    <rPh sb="150" eb="152">
      <t>コウジョウ</t>
    </rPh>
    <rPh sb="154" eb="156">
      <t>イジ</t>
    </rPh>
    <rPh sb="156" eb="158">
      <t>カンリ</t>
    </rPh>
    <rPh sb="158" eb="159">
      <t>オヨ</t>
    </rPh>
    <rPh sb="171" eb="173">
      <t>ケイヒ</t>
    </rPh>
    <rPh sb="203" eb="205">
      <t>シタマワ</t>
    </rPh>
    <rPh sb="210" eb="213">
      <t>ゼンネンヒ</t>
    </rPh>
    <rPh sb="292" eb="294">
      <t>セイビ</t>
    </rPh>
    <rPh sb="294" eb="296">
      <t>クイキ</t>
    </rPh>
    <rPh sb="297" eb="299">
      <t>カクダイ</t>
    </rPh>
    <rPh sb="300" eb="302">
      <t>セツゾク</t>
    </rPh>
    <rPh sb="302" eb="304">
      <t>ケンスウ</t>
    </rPh>
    <rPh sb="305" eb="307">
      <t>ゾウカ</t>
    </rPh>
    <rPh sb="310" eb="312">
      <t>ジャッカン</t>
    </rPh>
    <rPh sb="363" eb="366">
      <t>ミセイビ</t>
    </rPh>
    <rPh sb="366" eb="368">
      <t>チク</t>
    </rPh>
    <rPh sb="389" eb="391">
      <t>ソウキ</t>
    </rPh>
    <rPh sb="391" eb="393">
      <t>スイシン</t>
    </rPh>
    <rPh sb="426" eb="428">
      <t>ルイジ</t>
    </rPh>
    <rPh sb="428" eb="430">
      <t>ダンタイ</t>
    </rPh>
    <rPh sb="430" eb="433">
      <t>ヘイキンチ</t>
    </rPh>
    <rPh sb="434" eb="436">
      <t>ウワマワ</t>
    </rPh>
    <rPh sb="444" eb="446">
      <t>ゼンコク</t>
    </rPh>
    <rPh sb="446" eb="448">
      <t>ヘイキン</t>
    </rPh>
    <rPh sb="450" eb="451">
      <t>オオ</t>
    </rPh>
    <rPh sb="453" eb="455">
      <t>シタマワ</t>
    </rPh>
    <rPh sb="480" eb="482">
      <t>ジギョウ</t>
    </rPh>
    <rPh sb="482" eb="484">
      <t>シンチョク</t>
    </rPh>
    <rPh sb="484" eb="485">
      <t>チュウ</t>
    </rPh>
    <rPh sb="486" eb="488">
      <t>チク</t>
    </rPh>
    <rPh sb="489" eb="491">
      <t>ソウキ</t>
    </rPh>
    <rPh sb="492" eb="494">
      <t>キョウヨウ</t>
    </rPh>
    <rPh sb="494" eb="496">
      <t>カイシ</t>
    </rPh>
    <rPh sb="497" eb="4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</si>
</sst>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0-47B7-B195-63E52557DE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5D0-47B7-B195-63E52557DE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24.66</c:v>
                </c:pt>
                <c:pt idx="1">
                  <c:v>27.41</c:v>
                </c:pt>
                <c:pt idx="2">
                  <c:v>25.9</c:v>
                </c:pt>
                <c:pt idx="3">
                  <c:v>29.21</c:v>
                </c:pt>
                <c:pt idx="4">
                  <c:v>30.15</c:v>
                </c:pt>
              </c:numCache>
            </c:numRef>
          </c:val>
          <c:extLst>
            <c:ext xmlns:c16="http://schemas.microsoft.com/office/drawing/2014/chart" uri="{C3380CC4-5D6E-409C-BE32-E72D297353CC}">
              <c16:uniqueId val="{00000000-16EE-4274-860C-ACB69EC64C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16EE-4274-860C-ACB69EC64C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55.57</c:v>
                </c:pt>
                <c:pt idx="1">
                  <c:v>61.36</c:v>
                </c:pt>
                <c:pt idx="2">
                  <c:v>62.89</c:v>
                </c:pt>
                <c:pt idx="3">
                  <c:v>61.91</c:v>
                </c:pt>
                <c:pt idx="4">
                  <c:v>60.92</c:v>
                </c:pt>
              </c:numCache>
            </c:numRef>
          </c:val>
          <c:extLst>
            <c:ext xmlns:c16="http://schemas.microsoft.com/office/drawing/2014/chart" uri="{C3380CC4-5D6E-409C-BE32-E72D297353CC}">
              <c16:uniqueId val="{00000000-09DF-4D44-8424-4C85D467C4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09DF-4D44-8424-4C85D467C4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88.17</c:v>
                </c:pt>
                <c:pt idx="1">
                  <c:v>84.02</c:v>
                </c:pt>
                <c:pt idx="2">
                  <c:v>88.82</c:v>
                </c:pt>
                <c:pt idx="3">
                  <c:v>72.430000000000007</c:v>
                </c:pt>
                <c:pt idx="4">
                  <c:v>69.69</c:v>
                </c:pt>
              </c:numCache>
            </c:numRef>
          </c:val>
          <c:extLst>
            <c:ext xmlns:c16="http://schemas.microsoft.com/office/drawing/2014/chart" uri="{C3380CC4-5D6E-409C-BE32-E72D297353CC}">
              <c16:uniqueId val="{00000000-ADBC-490C-AF8C-05B2930C1C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BC-490C-AF8C-05B2930C1C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6E-4C32-9B61-564B161606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6E-4C32-9B61-564B161606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A-4783-8F90-61463A5BFD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A-4783-8F90-61463A5BFD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2-42FB-805C-2786E5EF49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2-42FB-805C-2786E5EF49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9-45F9-A70D-6741C2BC66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9-45F9-A70D-6741C2BC66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A-4F51-BBF6-A261F02D2C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AA4A-4F51-BBF6-A261F02D2C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26.21</c:v>
                </c:pt>
                <c:pt idx="1">
                  <c:v>34.840000000000003</c:v>
                </c:pt>
                <c:pt idx="2">
                  <c:v>58.13</c:v>
                </c:pt>
                <c:pt idx="3">
                  <c:v>58.04</c:v>
                </c:pt>
                <c:pt idx="4">
                  <c:v>64.92</c:v>
                </c:pt>
              </c:numCache>
            </c:numRef>
          </c:val>
          <c:extLst>
            <c:ext xmlns:c16="http://schemas.microsoft.com/office/drawing/2014/chart" uri="{C3380CC4-5D6E-409C-BE32-E72D297353CC}">
              <c16:uniqueId val="{00000000-7F7A-4A8D-89CF-5538C2ED07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7F7A-4A8D-89CF-5538C2ED07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281.95999999999998</c:v>
                </c:pt>
                <c:pt idx="1">
                  <c:v>209.03</c:v>
                </c:pt>
                <c:pt idx="2">
                  <c:v>152.04</c:v>
                </c:pt>
                <c:pt idx="3">
                  <c:v>150</c:v>
                </c:pt>
                <c:pt idx="4">
                  <c:v>129.05000000000001</c:v>
                </c:pt>
              </c:numCache>
            </c:numRef>
          </c:val>
          <c:extLst>
            <c:ext xmlns:c16="http://schemas.microsoft.com/office/drawing/2014/chart" uri="{C3380CC4-5D6E-409C-BE32-E72D297353CC}">
              <c16:uniqueId val="{00000000-C9F6-4BC8-AE43-B4D49301F9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C9F6-4BC8-AE43-B4D49301F9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2" zoomScale="85" zoomScaleNormal="85"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恩納村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F3</v>
      </c>
      <c r="X8" s="35"/>
      <c r="Y8" s="35"/>
      <c r="Z8" s="35"/>
      <c r="AA8" s="35"/>
      <c r="AB8" s="35"/>
      <c r="AC8" s="35"/>
      <c r="AD8" s="36" t="str">
        <f>データ!$M$6</f>
        <v>非設置</v>
      </c>
      <c r="AE8" s="36"/>
      <c r="AF8" s="36"/>
      <c r="AG8" s="36"/>
      <c r="AH8" s="36"/>
      <c r="AI8" s="36"/>
      <c r="AJ8" s="36"/>
      <c r="AK8" s="3"/>
      <c r="AL8" s="37">
        <f>データ!S6</f>
        <v>11082</v>
      </c>
      <c r="AM8" s="37"/>
      <c r="AN8" s="37"/>
      <c r="AO8" s="37"/>
      <c r="AP8" s="37"/>
      <c r="AQ8" s="37"/>
      <c r="AR8" s="37"/>
      <c r="AS8" s="37"/>
      <c r="AT8" s="38">
        <f>データ!T6</f>
        <v>50.84</v>
      </c>
      <c r="AU8" s="38"/>
      <c r="AV8" s="38"/>
      <c r="AW8" s="38"/>
      <c r="AX8" s="38"/>
      <c r="AY8" s="38"/>
      <c r="AZ8" s="38"/>
      <c r="BA8" s="38"/>
      <c r="BB8" s="38">
        <f>データ!U6</f>
        <v>217.98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50.86</v>
      </c>
      <c r="Q10" s="38"/>
      <c r="R10" s="38"/>
      <c r="S10" s="38"/>
      <c r="T10" s="38"/>
      <c r="U10" s="38"/>
      <c r="V10" s="38"/>
      <c r="W10" s="38">
        <f>データ!Q6</f>
        <v>101.35</v>
      </c>
      <c r="X10" s="38"/>
      <c r="Y10" s="38"/>
      <c r="Z10" s="38"/>
      <c r="AA10" s="38"/>
      <c r="AB10" s="38"/>
      <c r="AC10" s="38"/>
      <c r="AD10" s="37">
        <f>データ!R6</f>
        <v>1650</v>
      </c>
      <c r="AE10" s="37"/>
      <c r="AF10" s="37"/>
      <c r="AG10" s="37"/>
      <c r="AH10" s="37"/>
      <c r="AI10" s="37"/>
      <c r="AJ10" s="37"/>
      <c r="AK10" s="2"/>
      <c r="AL10" s="37">
        <f>データ!V6</f>
        <v>5668</v>
      </c>
      <c r="AM10" s="37"/>
      <c r="AN10" s="37"/>
      <c r="AO10" s="37"/>
      <c r="AP10" s="37"/>
      <c r="AQ10" s="37"/>
      <c r="AR10" s="37"/>
      <c r="AS10" s="37"/>
      <c r="AT10" s="38">
        <f>データ!W6</f>
        <v>2.81</v>
      </c>
      <c r="AU10" s="38"/>
      <c r="AV10" s="38"/>
      <c r="AW10" s="38"/>
      <c r="AX10" s="38"/>
      <c r="AY10" s="38"/>
      <c r="AZ10" s="38"/>
      <c r="BA10" s="38"/>
      <c r="BB10" s="38">
        <f>データ!X6</f>
        <v>2017.08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qh/dcPz1kR5MoDqA3h355Lkuu7ezMqwlePqbok7azUazohubWbtatFDYTa8glQWWR+o4r13FG74/Pu7N4hdcMA==" saltValue="FW/rgcsyz8nlA+eueRwG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473111</v>
      </c>
      <c r="D6" s="19">
        <f t="shared" si="3"/>
        <v>47</v>
      </c>
      <c r="E6" s="19">
        <f t="shared" si="3"/>
        <v>17</v>
      </c>
      <c r="F6" s="19">
        <f t="shared" si="3"/>
        <v>5</v>
      </c>
      <c r="G6" s="19">
        <f t="shared" si="3"/>
        <v>0</v>
      </c>
      <c r="H6" s="19" t="str">
        <f t="shared" si="3"/>
        <v>沖縄県　恩納村</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50.86</v>
      </c>
      <c r="Q6" s="20">
        <f t="shared" si="3"/>
        <v>101.35</v>
      </c>
      <c r="R6" s="20">
        <f t="shared" si="3"/>
        <v>1650</v>
      </c>
      <c r="S6" s="20">
        <f t="shared" si="3"/>
        <v>11082</v>
      </c>
      <c r="T6" s="20">
        <f t="shared" si="3"/>
        <v>50.84</v>
      </c>
      <c r="U6" s="20">
        <f t="shared" si="3"/>
        <v>217.98</v>
      </c>
      <c r="V6" s="20">
        <f t="shared" si="3"/>
        <v>5668</v>
      </c>
      <c r="W6" s="20">
        <f t="shared" si="3"/>
        <v>2.81</v>
      </c>
      <c r="X6" s="20">
        <f t="shared" si="3"/>
        <v>2017.08</v>
      </c>
      <c r="Y6" s="21">
        <f>IF(Y7="",NA(),Y7)</f>
        <v>88.17</v>
      </c>
      <c r="Z6" s="21">
        <f t="shared" ref="Z6:AH6" si="4">IF(Z7="",NA(),Z7)</f>
        <v>84.02</v>
      </c>
      <c r="AA6" s="21">
        <f t="shared" si="4"/>
        <v>88.82</v>
      </c>
      <c r="AB6" s="21">
        <f t="shared" si="4"/>
        <v>72.430000000000007</v>
      </c>
      <c r="AC6" s="21">
        <f t="shared" si="4"/>
        <v>69.69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904.55</v>
      </c>
      <c r="BP6" s="20" t="str">
        <f>IF(BP7="","",IF(BP7="-","【-】","【"&amp;SUBSTITUTE(TEXT(BP7,"#,##0.00"),"-","△")&amp;"】"))</f>
        <v>【786.37】</v>
      </c>
      <c r="BQ6" s="21">
        <f>IF(BQ7="",NA(),BQ7)</f>
        <v>26.21</v>
      </c>
      <c r="BR6" s="21">
        <f t="shared" ref="BR6:BZ6" si="8">IF(BR7="",NA(),BR7)</f>
        <v>34.840000000000003</v>
      </c>
      <c r="BS6" s="21">
        <f t="shared" si="8"/>
        <v>58.13</v>
      </c>
      <c r="BT6" s="21">
        <f t="shared" si="8"/>
        <v>58.04</v>
      </c>
      <c r="BU6" s="21">
        <f t="shared" si="8"/>
        <v>64.92</v>
      </c>
      <c r="BV6" s="21">
        <f t="shared" si="8"/>
        <v>41.25</v>
      </c>
      <c r="BW6" s="21">
        <f t="shared" si="8"/>
        <v>40.75</v>
      </c>
      <c r="BX6" s="21">
        <f t="shared" si="8"/>
        <v>42.44</v>
      </c>
      <c r="BY6" s="21">
        <f t="shared" si="8"/>
        <v>40.49</v>
      </c>
      <c r="BZ6" s="21">
        <f t="shared" si="8"/>
        <v>39.69</v>
      </c>
      <c r="CA6" s="20" t="str">
        <f>IF(CA7="","",IF(CA7="-","【-】","【"&amp;SUBSTITUTE(TEXT(CA7,"#,##0.00"),"-","△")&amp;"】"))</f>
        <v>【60.65】</v>
      </c>
      <c r="CB6" s="21">
        <f>IF(CB7="",NA(),CB7)</f>
        <v>281.95999999999998</v>
      </c>
      <c r="CC6" s="21">
        <f t="shared" ref="CC6:CK6" si="9">IF(CC7="",NA(),CC7)</f>
        <v>209.03</v>
      </c>
      <c r="CD6" s="21">
        <f t="shared" si="9"/>
        <v>152.04</v>
      </c>
      <c r="CE6" s="21">
        <f t="shared" si="9"/>
        <v>150</v>
      </c>
      <c r="CF6" s="21">
        <f t="shared" si="9"/>
        <v>129.05000000000001</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24.66</v>
      </c>
      <c r="CN6" s="21">
        <f t="shared" ref="CN6:CV6" si="10">IF(CN7="",NA(),CN7)</f>
        <v>27.41</v>
      </c>
      <c r="CO6" s="21">
        <f t="shared" si="10"/>
        <v>25.9</v>
      </c>
      <c r="CP6" s="21">
        <f t="shared" si="10"/>
        <v>29.21</v>
      </c>
      <c r="CQ6" s="21">
        <f t="shared" si="10"/>
        <v>30.15</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55.57</v>
      </c>
      <c r="CY6" s="21">
        <f t="shared" ref="CY6:DG6" si="11">IF(CY7="",NA(),CY7)</f>
        <v>61.36</v>
      </c>
      <c r="CZ6" s="21">
        <f t="shared" si="11"/>
        <v>62.89</v>
      </c>
      <c r="DA6" s="21">
        <f t="shared" si="11"/>
        <v>61.91</v>
      </c>
      <c r="DB6" s="21">
        <f t="shared" si="11"/>
        <v>60.92</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473111</v>
      </c>
      <c r="D7" s="23">
        <v>47</v>
      </c>
      <c r="E7" s="23">
        <v>17</v>
      </c>
      <c r="F7" s="23">
        <v>5</v>
      </c>
      <c r="G7" s="23">
        <v>0</v>
      </c>
      <c r="H7" s="23" t="s">
        <v>97</v>
      </c>
      <c r="I7" s="23" t="s">
        <v>98</v>
      </c>
      <c r="J7" s="23" t="s">
        <v>99</v>
      </c>
      <c r="K7" s="23" t="s">
        <v>100</v>
      </c>
      <c r="L7" s="23" t="s">
        <v>101</v>
      </c>
      <c r="M7" s="23" t="s">
        <v>102</v>
      </c>
      <c r="N7" s="24" t="s">
        <v>103</v>
      </c>
      <c r="O7" s="24" t="s">
        <v>104</v>
      </c>
      <c r="P7" s="24">
        <v>50.86</v>
      </c>
      <c r="Q7" s="24">
        <v>101.35</v>
      </c>
      <c r="R7" s="24">
        <v>1650</v>
      </c>
      <c r="S7" s="24">
        <v>11082</v>
      </c>
      <c r="T7" s="24">
        <v>50.84</v>
      </c>
      <c r="U7" s="24">
        <v>217.98</v>
      </c>
      <c r="V7" s="24">
        <v>5668</v>
      </c>
      <c r="W7" s="24">
        <v>2.81</v>
      </c>
      <c r="X7" s="24">
        <v>2017.08</v>
      </c>
      <c r="Y7" s="24">
        <v>88.17</v>
      </c>
      <c r="Z7" s="24">
        <v>84.02</v>
      </c>
      <c r="AA7" s="24">
        <v>88.82</v>
      </c>
      <c r="AB7" s="24">
        <v>72.430000000000007</v>
      </c>
      <c r="AC7" s="24">
        <v>69.69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904.55</v>
      </c>
      <c r="BP7" s="24">
        <v>786.37</v>
      </c>
      <c r="BQ7" s="24">
        <v>26.21</v>
      </c>
      <c r="BR7" s="24">
        <v>34.840000000000003</v>
      </c>
      <c r="BS7" s="24">
        <v>58.13</v>
      </c>
      <c r="BT7" s="24">
        <v>58.04</v>
      </c>
      <c r="BU7" s="24">
        <v>64.92</v>
      </c>
      <c r="BV7" s="24">
        <v>41.25</v>
      </c>
      <c r="BW7" s="24">
        <v>40.75</v>
      </c>
      <c r="BX7" s="24">
        <v>42.44</v>
      </c>
      <c r="BY7" s="24">
        <v>40.49</v>
      </c>
      <c r="BZ7" s="24">
        <v>39.69</v>
      </c>
      <c r="CA7" s="24">
        <v>60.65</v>
      </c>
      <c r="CB7" s="24">
        <v>281.95999999999998</v>
      </c>
      <c r="CC7" s="24">
        <v>209.03</v>
      </c>
      <c r="CD7" s="24">
        <v>152.04</v>
      </c>
      <c r="CE7" s="24">
        <v>150</v>
      </c>
      <c r="CF7" s="24">
        <v>129.05000000000001</v>
      </c>
      <c r="CG7" s="24">
        <v>334.48</v>
      </c>
      <c r="CH7" s="24">
        <v>311.70999999999998</v>
      </c>
      <c r="CI7" s="24">
        <v>284.54000000000002</v>
      </c>
      <c r="CJ7" s="24">
        <v>274.54000000000002</v>
      </c>
      <c r="CK7" s="24">
        <v>253.17</v>
      </c>
      <c r="CL7" s="24">
        <v>256.97000000000003</v>
      </c>
      <c r="CM7" s="24">
        <v>24.66</v>
      </c>
      <c r="CN7" s="24">
        <v>27.41</v>
      </c>
      <c r="CO7" s="24">
        <v>25.9</v>
      </c>
      <c r="CP7" s="24">
        <v>29.21</v>
      </c>
      <c r="CQ7" s="24">
        <v>30.15</v>
      </c>
      <c r="CR7" s="24">
        <v>40.93</v>
      </c>
      <c r="CS7" s="24">
        <v>43.38</v>
      </c>
      <c r="CT7" s="24">
        <v>42.33</v>
      </c>
      <c r="CU7" s="24">
        <v>41.66</v>
      </c>
      <c r="CV7" s="24">
        <v>36.369999999999997</v>
      </c>
      <c r="CW7" s="24">
        <v>61.14</v>
      </c>
      <c r="CX7" s="24">
        <v>55.57</v>
      </c>
      <c r="CY7" s="24">
        <v>61.36</v>
      </c>
      <c r="CZ7" s="24">
        <v>62.89</v>
      </c>
      <c r="DA7" s="24">
        <v>61.91</v>
      </c>
      <c r="DB7" s="24">
        <v>60.92</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當山 国博</cp:lastModifiedBy>
  <dcterms:created xsi:type="dcterms:W3CDTF">2022-12-01T02:01:58Z</dcterms:created>
  <dcterms:modified xsi:type="dcterms:W3CDTF">2023-01-19T00:45:18Z</dcterms:modified>
  <cp:category/>
</cp:coreProperties>
</file>