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水道\●調査報告物\●市町村課\●経営比較分析表\令和４年度提出\"/>
    </mc:Choice>
  </mc:AlternateContent>
  <xr:revisionPtr revIDLastSave="0" documentId="8_{B055E15F-3E5A-47C1-8A86-F2CC45DAEA12}" xr6:coauthVersionLast="44" xr6:coauthVersionMax="44" xr10:uidLastSave="{00000000-0000-0000-0000-000000000000}"/>
  <workbookProtection workbookAlgorithmName="SHA-512" workbookHashValue="m8G3QS4qtgv46yZGTqPqkD98Jfi56fUY/5k79jabkOHmSn5P87fUHoDzOb/RZ/W94Ms4H+lh32NRSi9lQFDW2w==" workbookSaltValue="QWJHjR6yk9cz8QRe2OErbA=="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<sst xmlns="http://schemas.openxmlformats.org/spreadsheetml/2006/main" count="233" uniqueCount="120">
  <si>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</si>
  <si>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</si>
  <si>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</si>
  <si>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</si>
  <si>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</si>
  <si>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</si>
  <si>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</si>
  <si>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</si>
  <si>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</si>
  <si>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</si>
  <si>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</si>
  <si>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</si>
  <si>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</si>
  <si>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</si>
  <si>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</si>
  <si>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</si>
  <si>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</si>
  <si>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</si>
  <si>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</si>
  <si>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</si>
  <si>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</si>
  <si>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</si>
  <si>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</si>
  <si>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</si>
  <si>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</si>
  <si>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</si>
  <si>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</si>
  <si>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</si>
  <si>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</si>
  <si>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</si>
  <si>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</si>
  <si>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</si>
  <si>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</si>
  <si>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</si>
  <si>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</si>
  <si>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</si>
  <si>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</si>
  <si>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</si>
  <si>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</si>
  <si>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</si>
  <si>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</si>
  <si>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</si>
  <si>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</si>
  <si>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</si>
  <si>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</si>
  <si>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</si>
  <si>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</si>
  <si>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</si>
  <si>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</si>
  <si>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</si>
  <si>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</si>
  <si>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</si>
  <si>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</si>
  <si>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</si>
  <si>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</si>
  <si>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</si>
  <si>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</si>
  <si>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</si>
  <si>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</si>
  <si>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</si>
  <si>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</si>
  <si>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</si>
  <si>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</si>
  <si>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</si>
  <si>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</si>
  <si>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</si>
  <si>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</si>
  <si>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</si>
  <si>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</si>
  <si>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</si>
  <si>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</si>
  <si>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</si>
  <si>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</si>
  <si>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</si>
  <si>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</si>
  <si>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</si>
  <si>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</si>
  <si>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</si>
  <si>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</si>
  <si>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</si>
  <si>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</si>
  <si>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</si>
  <si>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</si>
  <si>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</si>
  <si>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</si>
  <si>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</si>
  <si>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</si>
  <si>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</si>
  <si>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</si>
  <si>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</si>
  <si>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</si>
  <si>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</si>
  <si>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</si>
  <si>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</si>
  <si>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</si>
  <si>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</si>
  <si>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</si>
  <si>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大宜味村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</si>
  <si>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</si>
  <si>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</si>
  <si>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</si>
  <si>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</si>
  <si>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</si>
  <si>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</si>
  <si>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</si>
  <si>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</si>
  <si>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</si>
  <si>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</si>
  <si>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</si>
  <si>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</si>
  <si>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</si>
  <si>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</si>
  <si>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</si>
  <si>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</si>
  <si>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</si>
  <si>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</si>
  <si>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</si>
  <si>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昭和に布設されている管の老朽化が著しくなっており、漏水を一か所直せばまた別の場所で漏水が発生するといった、いたちごっこのような状態である。耐腐食性・耐震性のある管を駆使して計画的な更新を行っていく必要がある。</t>
    <rPh sb="0" eb="2">
      <t>ショウワ</t>
    </rPh>
    <rPh sb="3" eb="5">
      <t>フセツ</t>
    </rPh>
    <rPh sb="10" eb="11">
      <t>カン</t>
    </rPh>
    <rPh sb="12" eb="15">
      <t>ロウキュウカ</t>
    </rPh>
    <rPh sb="16" eb="17">
      <t>イチジル</t>
    </rPh>
    <rPh sb="25" eb="27">
      <t>ロウスイ</t>
    </rPh>
    <rPh sb="28" eb="29">
      <t>イッ</t>
    </rPh>
    <rPh sb="30" eb="31">
      <t>ショ</t>
    </rPh>
    <rPh sb="31" eb="32">
      <t>ナオ</t>
    </rPh>
    <rPh sb="36" eb="37">
      <t>ベツ</t>
    </rPh>
    <rPh sb="38" eb="40">
      <t>バショ</t>
    </rPh>
    <rPh sb="41" eb="43">
      <t>ロウスイ</t>
    </rPh>
    <rPh sb="44" eb="46">
      <t>ハッセイ</t>
    </rPh>
    <rPh sb="63" eb="65">
      <t>ジョウタイ</t>
    </rPh>
    <rPh sb="69" eb="73">
      <t>タイフショクセイ</t>
    </rPh>
    <rPh sb="74" eb="77">
      <t>タイシンセイ</t>
    </rPh>
    <rPh sb="80" eb="81">
      <t>カン</t>
    </rPh>
    <rPh sb="82" eb="84">
      <t>クシ</t>
    </rPh>
    <rPh sb="86" eb="89">
      <t>ケイカクテキ</t>
    </rPh>
    <rPh sb="90" eb="92">
      <t>コウシン</t>
    </rPh>
    <rPh sb="93" eb="94">
      <t>オコナ</t>
    </rPh>
    <rPh sb="98" eb="100">
      <t>ヒツヨウ</t>
    </rPh>
    <phoneticPr fontId="4"/>
  </si>
  <si>
    <t>　今後は、水需要動向で給水収益が減少傾向で推移していくと思われる。企業債償還金が総費用の約3割を占めていることから、経営状況は依然として厳しいものとなっている。厳しい経営収支の見通しを踏まえつつ、事業全般にわたり経営の効率化による経費の節減等を徹底していく。また、財政基盤の安定化を図り、お客様サービスの質の向上に努めていくべきと考えている。
　施設整備については、安全で良質な水を安定して供給するためにも計画的な施設の更新・整備、効率的な事業運営計画を検討する必要がある。
　企業債償還金が経営を圧迫しないよう将来負担の適正化を考慮しながら運営していく。</t>
    <rPh sb="28" eb="29">
      <t>オモ</t>
    </rPh>
    <rPh sb="44" eb="45">
      <t>ヤク</t>
    </rPh>
    <rPh sb="46" eb="47">
      <t>ワリ</t>
    </rPh>
    <rPh sb="152" eb="153">
      <t>シツ</t>
    </rPh>
    <phoneticPr fontId="4"/>
  </si>
  <si>
    <r>
      <t>①</t>
    </r>
    <r>
      <rPr>
        <b/>
        <sz val="11.5"/>
        <color theme="1"/>
        <rFont val="ＭＳ ゴシック"/>
        <family val="3"/>
        <charset val="128"/>
      </rPr>
      <t>収益的収支比率</t>
    </r>
    <r>
      <rPr>
        <sz val="11.5"/>
        <color theme="1"/>
        <rFont val="ＭＳ ゴシック"/>
        <family val="3"/>
        <charset val="128"/>
      </rPr>
      <t>：総収益の30％が一般会計からの繰入金であり、企業債償還金が要因としてあげられる。今後も老朽化に伴う更新を行っていくうえで、償還金が経営を圧迫させることの無いよう留意しなければならない。
④</t>
    </r>
    <r>
      <rPr>
        <b/>
        <sz val="11.5"/>
        <color theme="1"/>
        <rFont val="ＭＳ ゴシック"/>
        <family val="3"/>
        <charset val="128"/>
      </rPr>
      <t>企業債残高対給水収益比率</t>
    </r>
    <r>
      <rPr>
        <sz val="11.5"/>
        <color theme="1"/>
        <rFont val="ＭＳ ゴシック"/>
        <family val="3"/>
        <charset val="128"/>
      </rPr>
      <t>：当該団体の数値は平均の約1/2となっている。初期投資における企業債償還の終了に伴い減少している。今後は将来負担の適正化を図りつつ計画的な投資で施設の更新を行うよう努める。
⑤</t>
    </r>
    <r>
      <rPr>
        <b/>
        <sz val="11.5"/>
        <color theme="1"/>
        <rFont val="ＭＳ ゴシック"/>
        <family val="3"/>
        <charset val="128"/>
      </rPr>
      <t>料金回収率</t>
    </r>
    <r>
      <rPr>
        <sz val="11.5"/>
        <color theme="1"/>
        <rFont val="ＭＳ ゴシック"/>
        <family val="3"/>
        <charset val="128"/>
      </rPr>
      <t>：前年度に回収率回復に向かっていたが、新型コロナが再び猛威をふるい、また減少してしまった。企業債償還金を一般会計からの繰入金で補っていることもあり数値が低くなっている。
⑥</t>
    </r>
    <r>
      <rPr>
        <b/>
        <sz val="11.5"/>
        <color theme="1"/>
        <rFont val="ＭＳ ゴシック"/>
        <family val="3"/>
        <charset val="128"/>
      </rPr>
      <t>給水原価</t>
    </r>
    <r>
      <rPr>
        <sz val="11.5"/>
        <color theme="1"/>
        <rFont val="ＭＳ ゴシック"/>
        <family val="3"/>
        <charset val="128"/>
      </rPr>
      <t>：企業債償還金が減少したことから原価は低下傾向にある。今後も償還金が減少すると原価も比例して低下すると考えられる。
⑦</t>
    </r>
    <r>
      <rPr>
        <b/>
        <sz val="11.5"/>
        <color theme="1"/>
        <rFont val="ＭＳ ゴシック"/>
        <family val="3"/>
        <charset val="128"/>
      </rPr>
      <t>施設利用率</t>
    </r>
    <r>
      <rPr>
        <sz val="11.5"/>
        <color theme="1"/>
        <rFont val="ＭＳ ゴシック"/>
        <family val="3"/>
        <charset val="128"/>
      </rPr>
      <t>：平均と比べると高い数値を維持している。しかし漏水部分を差し引くと今よりも低くなるとみられる。今後の水需要動向によっては効率的な事業運営計画を検討する必要がある。
⑧</t>
    </r>
    <r>
      <rPr>
        <b/>
        <sz val="11.5"/>
        <color theme="1"/>
        <rFont val="ＭＳ ゴシック"/>
        <family val="3"/>
        <charset val="128"/>
      </rPr>
      <t>有収率</t>
    </r>
    <r>
      <rPr>
        <sz val="11.5"/>
        <color theme="1"/>
        <rFont val="ＭＳ ゴシック"/>
        <family val="3"/>
        <charset val="128"/>
      </rPr>
      <t>：平均と比べると高い数値だが、決して良い数値とはいえない。当該団体では水道管の老朽化が問題になっており、無降水量を減らしていくためにも迅速な発見及び対応そして大規模な更新も視野に入れる必要がある。</t>
    </r>
    <rPh sb="1" eb="4">
      <t>シュウエキテキ</t>
    </rPh>
    <rPh sb="4" eb="6">
      <t>シュウシ</t>
    </rPh>
    <rPh sb="6" eb="8">
      <t>ヒリツ</t>
    </rPh>
    <rPh sb="9" eb="12">
      <t>ソウシュウエキ</t>
    </rPh>
    <rPh sb="17" eb="19">
      <t>イッパン</t>
    </rPh>
    <rPh sb="19" eb="21">
      <t>カイケイ</t>
    </rPh>
    <rPh sb="24" eb="26">
      <t>クリイレ</t>
    </rPh>
    <rPh sb="26" eb="27">
      <t>キン</t>
    </rPh>
    <rPh sb="31" eb="33">
      <t>キギョウ</t>
    </rPh>
    <rPh sb="33" eb="34">
      <t>サイ</t>
    </rPh>
    <rPh sb="34" eb="36">
      <t>ショウカン</t>
    </rPh>
    <rPh sb="36" eb="37">
      <t>キン</t>
    </rPh>
    <rPh sb="38" eb="40">
      <t>ヨウイン</t>
    </rPh>
    <rPh sb="49" eb="51">
      <t>コンゴ</t>
    </rPh>
    <rPh sb="52" eb="55">
      <t>ロウキュウカ</t>
    </rPh>
    <rPh sb="56" eb="57">
      <t>トモナ</t>
    </rPh>
    <rPh sb="58" eb="60">
      <t>コウシン</t>
    </rPh>
    <rPh sb="61" eb="62">
      <t>オコナ</t>
    </rPh>
    <rPh sb="70" eb="72">
      <t>ショウカン</t>
    </rPh>
    <rPh sb="72" eb="73">
      <t>キン</t>
    </rPh>
    <rPh sb="74" eb="76">
      <t>ケイエイ</t>
    </rPh>
    <rPh sb="77" eb="79">
      <t>アッパク</t>
    </rPh>
    <rPh sb="85" eb="86">
      <t>ナ</t>
    </rPh>
    <rPh sb="89" eb="91">
      <t>リュウイ</t>
    </rPh>
    <rPh sb="103" eb="105">
      <t>キギョウ</t>
    </rPh>
    <rPh sb="105" eb="106">
      <t>サイ</t>
    </rPh>
    <rPh sb="106" eb="108">
      <t>ザンダカ</t>
    </rPh>
    <rPh sb="108" eb="109">
      <t>タイ</t>
    </rPh>
    <rPh sb="109" eb="111">
      <t>キュウスイ</t>
    </rPh>
    <rPh sb="111" eb="113">
      <t>シュウエキ</t>
    </rPh>
    <rPh sb="113" eb="115">
      <t>ヒリツ</t>
    </rPh>
    <rPh sb="116" eb="118">
      <t>トウガイ</t>
    </rPh>
    <rPh sb="118" eb="120">
      <t>ダンタイ</t>
    </rPh>
    <rPh sb="121" eb="123">
      <t>スウチ</t>
    </rPh>
    <rPh sb="124" eb="126">
      <t>ヘイキン</t>
    </rPh>
    <rPh sb="127" eb="128">
      <t>ヤク</t>
    </rPh>
    <rPh sb="138" eb="140">
      <t>ショキ</t>
    </rPh>
    <rPh sb="140" eb="142">
      <t>トウシ</t>
    </rPh>
    <rPh sb="146" eb="148">
      <t>キギョウ</t>
    </rPh>
    <rPh sb="148" eb="149">
      <t>サイ</t>
    </rPh>
    <rPh sb="149" eb="151">
      <t>ショウカン</t>
    </rPh>
    <rPh sb="152" eb="154">
      <t>シュウリョウ</t>
    </rPh>
    <rPh sb="155" eb="156">
      <t>トモナ</t>
    </rPh>
    <rPh sb="157" eb="159">
      <t>ゲンショウ</t>
    </rPh>
    <rPh sb="164" eb="166">
      <t>コンゴ</t>
    </rPh>
    <rPh sb="167" eb="169">
      <t>ショウライ</t>
    </rPh>
    <rPh sb="169" eb="171">
      <t>フタン</t>
    </rPh>
    <rPh sb="172" eb="175">
      <t>テキセイカ</t>
    </rPh>
    <rPh sb="176" eb="177">
      <t>ハカ</t>
    </rPh>
    <rPh sb="180" eb="183">
      <t>ケイカクテキ</t>
    </rPh>
    <rPh sb="184" eb="186">
      <t>トウシ</t>
    </rPh>
    <rPh sb="187" eb="189">
      <t>シセツ</t>
    </rPh>
    <rPh sb="190" eb="192">
      <t>コウシン</t>
    </rPh>
    <rPh sb="193" eb="194">
      <t>オコナ</t>
    </rPh>
    <rPh sb="197" eb="198">
      <t>ツト</t>
    </rPh>
    <rPh sb="203" eb="205">
      <t>リョウキン</t>
    </rPh>
    <rPh sb="205" eb="207">
      <t>カイシュウ</t>
    </rPh>
    <rPh sb="207" eb="208">
      <t>リツ</t>
    </rPh>
    <rPh sb="209" eb="212">
      <t>ゼンネンド</t>
    </rPh>
    <rPh sb="213" eb="215">
      <t>カイシュウ</t>
    </rPh>
    <rPh sb="215" eb="216">
      <t>リツ</t>
    </rPh>
    <rPh sb="216" eb="218">
      <t>カイフク</t>
    </rPh>
    <rPh sb="219" eb="220">
      <t>ム</t>
    </rPh>
    <rPh sb="227" eb="229">
      <t>シンガタ</t>
    </rPh>
    <rPh sb="233" eb="234">
      <t>フタタ</t>
    </rPh>
    <rPh sb="235" eb="237">
      <t>モウイ</t>
    </rPh>
    <rPh sb="244" eb="246">
      <t>ゲンショウ</t>
    </rPh>
    <rPh sb="253" eb="255">
      <t>キギョウ</t>
    </rPh>
    <rPh sb="255" eb="256">
      <t>サイ</t>
    </rPh>
    <rPh sb="256" eb="258">
      <t>ショウカン</t>
    </rPh>
    <rPh sb="258" eb="259">
      <t>キン</t>
    </rPh>
    <rPh sb="260" eb="262">
      <t>イッパン</t>
    </rPh>
    <rPh sb="262" eb="264">
      <t>カイケイ</t>
    </rPh>
    <rPh sb="267" eb="269">
      <t>クリイレ</t>
    </rPh>
    <rPh sb="269" eb="270">
      <t>キン</t>
    </rPh>
    <rPh sb="271" eb="272">
      <t>オギナ</t>
    </rPh>
    <rPh sb="281" eb="283">
      <t>スウチ</t>
    </rPh>
    <rPh sb="284" eb="285">
      <t>ヒク</t>
    </rPh>
    <rPh sb="294" eb="296">
      <t>キュウスイ</t>
    </rPh>
    <rPh sb="296" eb="298">
      <t>ゲンカ</t>
    </rPh>
    <rPh sb="299" eb="301">
      <t>キギョウ</t>
    </rPh>
    <rPh sb="301" eb="302">
      <t>サイ</t>
    </rPh>
    <rPh sb="302" eb="304">
      <t>ショウカン</t>
    </rPh>
    <rPh sb="304" eb="305">
      <t>キン</t>
    </rPh>
    <rPh sb="306" eb="308">
      <t>ゲンショウ</t>
    </rPh>
    <rPh sb="314" eb="316">
      <t>ゲンカ</t>
    </rPh>
    <rPh sb="317" eb="319">
      <t>テイカ</t>
    </rPh>
    <rPh sb="319" eb="321">
      <t>ケイコウ</t>
    </rPh>
    <rPh sb="325" eb="327">
      <t>コンゴ</t>
    </rPh>
    <rPh sb="328" eb="330">
      <t>ショウカン</t>
    </rPh>
    <rPh sb="330" eb="331">
      <t>キン</t>
    </rPh>
    <rPh sb="332" eb="334">
      <t>ゲンショウ</t>
    </rPh>
    <rPh sb="337" eb="339">
      <t>ゲンカ</t>
    </rPh>
    <rPh sb="340" eb="342">
      <t>ヒレイ</t>
    </rPh>
    <rPh sb="344" eb="346">
      <t>テイカ</t>
    </rPh>
    <rPh sb="349" eb="350">
      <t>カンガ</t>
    </rPh>
    <rPh sb="357" eb="359">
      <t>シセツ</t>
    </rPh>
    <rPh sb="359" eb="361">
      <t>リヨウ</t>
    </rPh>
    <rPh sb="361" eb="362">
      <t>リツ</t>
    </rPh>
    <rPh sb="363" eb="365">
      <t>ヘイキン</t>
    </rPh>
    <rPh sb="366" eb="367">
      <t>クラ</t>
    </rPh>
    <rPh sb="370" eb="371">
      <t>タカ</t>
    </rPh>
    <rPh sb="372" eb="374">
      <t>スウチ</t>
    </rPh>
    <rPh sb="375" eb="377">
      <t>イジ</t>
    </rPh>
    <rPh sb="385" eb="387">
      <t>ロウスイ</t>
    </rPh>
    <rPh sb="387" eb="389">
      <t>ブブン</t>
    </rPh>
    <rPh sb="390" eb="391">
      <t>サ</t>
    </rPh>
    <rPh sb="392" eb="393">
      <t>ヒ</t>
    </rPh>
    <rPh sb="395" eb="396">
      <t>イマ</t>
    </rPh>
    <rPh sb="399" eb="400">
      <t>ヒク</t>
    </rPh>
    <rPh sb="409" eb="411">
      <t>コンゴ</t>
    </rPh>
    <rPh sb="412" eb="413">
      <t>ミズ</t>
    </rPh>
    <rPh sb="413" eb="415">
      <t>ジュヨウ</t>
    </rPh>
    <rPh sb="415" eb="417">
      <t>ドウコウ</t>
    </rPh>
    <rPh sb="422" eb="425">
      <t>コウリツテキ</t>
    </rPh>
    <rPh sb="426" eb="428">
      <t>ジギョウ</t>
    </rPh>
    <rPh sb="428" eb="430">
      <t>ウンエイ</t>
    </rPh>
    <rPh sb="430" eb="432">
      <t>ケイカク</t>
    </rPh>
    <rPh sb="433" eb="435">
      <t>ケントウ</t>
    </rPh>
    <rPh sb="437" eb="439">
      <t>ヒツヨウ</t>
    </rPh>
    <rPh sb="445" eb="448">
      <t>ユウシュウリツ</t>
    </rPh>
    <rPh sb="449" eb="451">
      <t>ヘイキン</t>
    </rPh>
    <rPh sb="452" eb="453">
      <t>クラ</t>
    </rPh>
    <rPh sb="456" eb="457">
      <t>タカ</t>
    </rPh>
    <rPh sb="458" eb="460">
      <t>スウチ</t>
    </rPh>
    <rPh sb="463" eb="464">
      <t>ケッ</t>
    </rPh>
    <rPh sb="466" eb="467">
      <t>ヨ</t>
    </rPh>
    <rPh sb="468" eb="470">
      <t>スウチ</t>
    </rPh>
    <rPh sb="477" eb="479">
      <t>トウガイ</t>
    </rPh>
    <rPh sb="479" eb="481">
      <t>ダンタイ</t>
    </rPh>
    <rPh sb="483" eb="486">
      <t>スイドウカン</t>
    </rPh>
    <rPh sb="487" eb="490">
      <t>ロウキュウカ</t>
    </rPh>
    <rPh sb="491" eb="493">
      <t>モンダイ</t>
    </rPh>
    <rPh sb="500" eb="501">
      <t>ム</t>
    </rPh>
    <rPh sb="501" eb="504">
      <t>コウスイリョウ</t>
    </rPh>
    <rPh sb="505" eb="506">
      <t>ヘ</t>
    </rPh>
    <rPh sb="515" eb="517">
      <t>ジンソク</t>
    </rPh>
    <rPh sb="518" eb="520">
      <t>ハッケン</t>
    </rPh>
    <rPh sb="520" eb="521">
      <t>オヨ</t>
    </rPh>
    <rPh sb="522" eb="524">
      <t>タイオウ</t>
    </rPh>
    <rPh sb="527" eb="530">
      <t>ダイキボ</t>
    </rPh>
    <rPh sb="531" eb="533">
      <t>コウシン</t>
    </rPh>
    <rPh sb="534" eb="536">
      <t>シヤ</t>
    </rPh>
    <rPh sb="537" eb="538">
      <t>イ</t>
    </rPh>
    <rPh sb="540" eb="5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</si>
</sst>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5"/>
      <color theme="1"/>
      <name val="ＭＳ ゴシック"/>
      <family val="3"/>
      <charset val="128"/>
    </font>
    <font>
      <b/>
      <sz val="11.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7.0000000000000007E-2</c:v>
                </c:pt>
                <c:pt idx="2">
                  <c:v>0.94</c:v>
                </c:pt>
                <c:pt idx="3">
                  <c:v>0.45</c:v>
                </c:pt>
                <c:pt idx="4" formatCode="#,##0.00;&quot;△&quot;#,##0.00">
                  <c:v>0</c:v>
                </c:pt>
              </c:numCache>
            </c:numRef>
          </c:val>
          <c:extLst>
            <c:ext xmlns:c16="http://schemas.microsoft.com/office/drawing/2014/chart" uri="{C3380CC4-5D6E-409C-BE32-E72D297353CC}">
              <c16:uniqueId val="{00000000-3E75-44EC-B26C-4D429117FAD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3E75-44EC-B26C-4D429117FAD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74.5</c:v>
                </c:pt>
                <c:pt idx="1">
                  <c:v>69.989999999999995</c:v>
                </c:pt>
                <c:pt idx="2">
                  <c:v>69.39</c:v>
                </c:pt>
                <c:pt idx="3">
                  <c:v>70.87</c:v>
                </c:pt>
                <c:pt idx="4">
                  <c:v>65.28</c:v>
                </c:pt>
              </c:numCache>
            </c:numRef>
          </c:val>
          <c:extLst>
            <c:ext xmlns:c16="http://schemas.microsoft.com/office/drawing/2014/chart" uri="{C3380CC4-5D6E-409C-BE32-E72D297353CC}">
              <c16:uniqueId val="{00000000-4956-427D-B0CD-E5E6CA28B81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4956-427D-B0CD-E5E6CA28B81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74.72</c:v>
                </c:pt>
                <c:pt idx="1">
                  <c:v>77.709999999999994</c:v>
                </c:pt>
                <c:pt idx="2">
                  <c:v>76.44</c:v>
                </c:pt>
                <c:pt idx="3">
                  <c:v>76.510000000000005</c:v>
                </c:pt>
                <c:pt idx="4">
                  <c:v>81.59</c:v>
                </c:pt>
              </c:numCache>
            </c:numRef>
          </c:val>
          <c:extLst>
            <c:ext xmlns:c16="http://schemas.microsoft.com/office/drawing/2014/chart" uri="{C3380CC4-5D6E-409C-BE32-E72D297353CC}">
              <c16:uniqueId val="{00000000-9FAD-4120-B6B3-3FC3EEECBD9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9FAD-4120-B6B3-3FC3EEECBD9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66.12</c:v>
                </c:pt>
                <c:pt idx="1">
                  <c:v>89.83</c:v>
                </c:pt>
                <c:pt idx="2">
                  <c:v>55.6</c:v>
                </c:pt>
                <c:pt idx="3">
                  <c:v>74.569999999999993</c:v>
                </c:pt>
                <c:pt idx="4">
                  <c:v>63.47</c:v>
                </c:pt>
              </c:numCache>
            </c:numRef>
          </c:val>
          <c:extLst>
            <c:ext xmlns:c16="http://schemas.microsoft.com/office/drawing/2014/chart" uri="{C3380CC4-5D6E-409C-BE32-E72D297353CC}">
              <c16:uniqueId val="{00000000-9470-4A8E-827C-D284BF3AD2A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9470-4A8E-827C-D284BF3AD2A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B2-44A9-AC68-D6CCB455D13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B2-44A9-AC68-D6CCB455D13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4B-4170-963B-E2F99F62A9F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4B-4170-963B-E2F99F62A9F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C2-4797-85D1-C59B283F18B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C2-4797-85D1-C59B283F18B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57-47AF-889B-CFDC7A82EE9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57-47AF-889B-CFDC7A82EE9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559.03</c:v>
                </c:pt>
                <c:pt idx="1">
                  <c:v>535.77</c:v>
                </c:pt>
                <c:pt idx="2">
                  <c:v>508.18</c:v>
                </c:pt>
                <c:pt idx="3">
                  <c:v>505.16</c:v>
                </c:pt>
                <c:pt idx="4">
                  <c:v>458.51</c:v>
                </c:pt>
              </c:numCache>
            </c:numRef>
          </c:val>
          <c:extLst>
            <c:ext xmlns:c16="http://schemas.microsoft.com/office/drawing/2014/chart" uri="{C3380CC4-5D6E-409C-BE32-E72D297353CC}">
              <c16:uniqueId val="{00000000-7666-4719-85DB-90CAD8F9478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7666-4719-85DB-90CAD8F9478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66.010000000000005</c:v>
                </c:pt>
                <c:pt idx="1">
                  <c:v>70.55</c:v>
                </c:pt>
                <c:pt idx="2">
                  <c:v>55.54</c:v>
                </c:pt>
                <c:pt idx="3">
                  <c:v>68.55</c:v>
                </c:pt>
                <c:pt idx="4">
                  <c:v>61.61</c:v>
                </c:pt>
              </c:numCache>
            </c:numRef>
          </c:val>
          <c:extLst>
            <c:ext xmlns:c16="http://schemas.microsoft.com/office/drawing/2014/chart" uri="{C3380CC4-5D6E-409C-BE32-E72D297353CC}">
              <c16:uniqueId val="{00000000-952C-477E-A665-9F198FC7C3A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952C-477E-A665-9F198FC7C3A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282.33999999999997</c:v>
                </c:pt>
                <c:pt idx="1">
                  <c:v>262.58999999999997</c:v>
                </c:pt>
                <c:pt idx="2">
                  <c:v>339.03</c:v>
                </c:pt>
                <c:pt idx="3">
                  <c:v>273.06</c:v>
                </c:pt>
                <c:pt idx="4">
                  <c:v>308.76</c:v>
                </c:pt>
              </c:numCache>
            </c:numRef>
          </c:val>
          <c:extLst>
            <c:ext xmlns:c16="http://schemas.microsoft.com/office/drawing/2014/chart" uri="{C3380CC4-5D6E-409C-BE32-E72D297353CC}">
              <c16:uniqueId val="{00000000-A2F2-41BB-B5C2-FCBFBD0A898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A2F2-41BB-B5C2-FCBFBD0A898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AU50" sqref="AU5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沖縄県　大宜味村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3049</v>
      </c>
      <c r="AM8" s="55"/>
      <c r="AN8" s="55"/>
      <c r="AO8" s="55"/>
      <c r="AP8" s="55"/>
      <c r="AQ8" s="55"/>
      <c r="AR8" s="55"/>
      <c r="AS8" s="55"/>
      <c r="AT8" s="45">
        <f>データ!$S$6</f>
        <v>63.55</v>
      </c>
      <c r="AU8" s="45"/>
      <c r="AV8" s="45"/>
      <c r="AW8" s="45"/>
      <c r="AX8" s="45"/>
      <c r="AY8" s="45"/>
      <c r="AZ8" s="45"/>
      <c r="BA8" s="45"/>
      <c r="BB8" s="45">
        <f>データ!$T$6</f>
        <v>47.98</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55">
        <f>データ!$Q$6</f>
        <v>2527</v>
      </c>
      <c r="X10" s="55"/>
      <c r="Y10" s="55"/>
      <c r="Z10" s="55"/>
      <c r="AA10" s="55"/>
      <c r="AB10" s="55"/>
      <c r="AC10" s="55"/>
      <c r="AD10" s="2"/>
      <c r="AE10" s="2"/>
      <c r="AF10" s="2"/>
      <c r="AG10" s="2"/>
      <c r="AH10" s="2"/>
      <c r="AI10" s="2"/>
      <c r="AJ10" s="2"/>
      <c r="AK10" s="2"/>
      <c r="AL10" s="55">
        <f>データ!$U$6</f>
        <v>3061</v>
      </c>
      <c r="AM10" s="55"/>
      <c r="AN10" s="55"/>
      <c r="AO10" s="55"/>
      <c r="AP10" s="55"/>
      <c r="AQ10" s="55"/>
      <c r="AR10" s="55"/>
      <c r="AS10" s="55"/>
      <c r="AT10" s="45">
        <f>データ!$V$6</f>
        <v>13.94</v>
      </c>
      <c r="AU10" s="45"/>
      <c r="AV10" s="45"/>
      <c r="AW10" s="45"/>
      <c r="AX10" s="45"/>
      <c r="AY10" s="45"/>
      <c r="AZ10" s="45"/>
      <c r="BA10" s="45"/>
      <c r="BB10" s="45">
        <f>データ!$W$6</f>
        <v>219.58</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117</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118</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43</v>
      </c>
      <c r="N85" s="13" t="s">
        <v>43</v>
      </c>
      <c r="O85" s="13" t="str">
        <f>データ!EN6</f>
        <v>【0.58】</v>
      </c>
    </row>
  </sheetData>
  <sheetProtection algorithmName="SHA-512" hashValue="kKT7zTcqoasXVaQfWB25k0tK99INfVIRuqa0yjRvAje2bBKkd/yXrZPe2E3T6CvVy7vdZpTGv5hyQQkKjjvjzw==" saltValue="GW/pzUGIEyz6kVIx54g4J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2021</v>
      </c>
      <c r="C6" s="20">
        <f t="shared" ref="C6:W6" si="3">C7</f>
        <v>473022</v>
      </c>
      <c r="D6" s="20">
        <f t="shared" si="3"/>
        <v>47</v>
      </c>
      <c r="E6" s="20">
        <f t="shared" si="3"/>
        <v>1</v>
      </c>
      <c r="F6" s="20">
        <f t="shared" si="3"/>
        <v>0</v>
      </c>
      <c r="G6" s="20">
        <f t="shared" si="3"/>
        <v>0</v>
      </c>
      <c r="H6" s="20" t="str">
        <f t="shared" si="3"/>
        <v>沖縄県　大宜味村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100</v>
      </c>
      <c r="Q6" s="21">
        <f t="shared" si="3"/>
        <v>2527</v>
      </c>
      <c r="R6" s="21">
        <f t="shared" si="3"/>
        <v>3049</v>
      </c>
      <c r="S6" s="21">
        <f t="shared" si="3"/>
        <v>63.55</v>
      </c>
      <c r="T6" s="21">
        <f t="shared" si="3"/>
        <v>47.98</v>
      </c>
      <c r="U6" s="21">
        <f t="shared" si="3"/>
        <v>3061</v>
      </c>
      <c r="V6" s="21">
        <f t="shared" si="3"/>
        <v>13.94</v>
      </c>
      <c r="W6" s="21">
        <f t="shared" si="3"/>
        <v>219.58</v>
      </c>
      <c r="X6" s="22">
        <f>IF(X7="",NA(),X7)</f>
        <v>66.12</v>
      </c>
      <c r="Y6" s="22">
        <f t="shared" ref="Y6:AG6" si="4">IF(Y7="",NA(),Y7)</f>
        <v>89.83</v>
      </c>
      <c r="Z6" s="22">
        <f t="shared" si="4"/>
        <v>55.6</v>
      </c>
      <c r="AA6" s="22">
        <f t="shared" si="4"/>
        <v>74.569999999999993</v>
      </c>
      <c r="AB6" s="22">
        <f t="shared" si="4"/>
        <v>63.47</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559.03</v>
      </c>
      <c r="BF6" s="22">
        <f t="shared" ref="BF6:BN6" si="7">IF(BF7="",NA(),BF7)</f>
        <v>535.77</v>
      </c>
      <c r="BG6" s="22">
        <f t="shared" si="7"/>
        <v>508.18</v>
      </c>
      <c r="BH6" s="22">
        <f t="shared" si="7"/>
        <v>505.16</v>
      </c>
      <c r="BI6" s="22">
        <f t="shared" si="7"/>
        <v>458.51</v>
      </c>
      <c r="BJ6" s="22">
        <f t="shared" si="7"/>
        <v>1061.58</v>
      </c>
      <c r="BK6" s="22">
        <f t="shared" si="7"/>
        <v>1007.7</v>
      </c>
      <c r="BL6" s="22">
        <f t="shared" si="7"/>
        <v>1018.52</v>
      </c>
      <c r="BM6" s="22">
        <f t="shared" si="7"/>
        <v>949.61</v>
      </c>
      <c r="BN6" s="22">
        <f t="shared" si="7"/>
        <v>918.84</v>
      </c>
      <c r="BO6" s="21" t="str">
        <f>IF(BO7="","",IF(BO7="-","【-】","【"&amp;SUBSTITUTE(TEXT(BO7,"#,##0.00"),"-","△")&amp;"】"))</f>
        <v>【940.88】</v>
      </c>
      <c r="BP6" s="22">
        <f>IF(BP7="",NA(),BP7)</f>
        <v>66.010000000000005</v>
      </c>
      <c r="BQ6" s="22">
        <f t="shared" ref="BQ6:BY6" si="8">IF(BQ7="",NA(),BQ7)</f>
        <v>70.55</v>
      </c>
      <c r="BR6" s="22">
        <f t="shared" si="8"/>
        <v>55.54</v>
      </c>
      <c r="BS6" s="22">
        <f t="shared" si="8"/>
        <v>68.55</v>
      </c>
      <c r="BT6" s="22">
        <f t="shared" si="8"/>
        <v>61.61</v>
      </c>
      <c r="BU6" s="22">
        <f t="shared" si="8"/>
        <v>58.52</v>
      </c>
      <c r="BV6" s="22">
        <f t="shared" si="8"/>
        <v>59.22</v>
      </c>
      <c r="BW6" s="22">
        <f t="shared" si="8"/>
        <v>58.79</v>
      </c>
      <c r="BX6" s="22">
        <f t="shared" si="8"/>
        <v>58.41</v>
      </c>
      <c r="BY6" s="22">
        <f t="shared" si="8"/>
        <v>58.27</v>
      </c>
      <c r="BZ6" s="21" t="str">
        <f>IF(BZ7="","",IF(BZ7="-","【-】","【"&amp;SUBSTITUTE(TEXT(BZ7,"#,##0.00"),"-","△")&amp;"】"))</f>
        <v>【54.59】</v>
      </c>
      <c r="CA6" s="22">
        <f>IF(CA7="",NA(),CA7)</f>
        <v>282.33999999999997</v>
      </c>
      <c r="CB6" s="22">
        <f t="shared" ref="CB6:CJ6" si="9">IF(CB7="",NA(),CB7)</f>
        <v>262.58999999999997</v>
      </c>
      <c r="CC6" s="22">
        <f t="shared" si="9"/>
        <v>339.03</v>
      </c>
      <c r="CD6" s="22">
        <f t="shared" si="9"/>
        <v>273.06</v>
      </c>
      <c r="CE6" s="22">
        <f t="shared" si="9"/>
        <v>308.76</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74.5</v>
      </c>
      <c r="CM6" s="22">
        <f t="shared" ref="CM6:CU6" si="10">IF(CM7="",NA(),CM7)</f>
        <v>69.989999999999995</v>
      </c>
      <c r="CN6" s="22">
        <f t="shared" si="10"/>
        <v>69.39</v>
      </c>
      <c r="CO6" s="22">
        <f t="shared" si="10"/>
        <v>70.87</v>
      </c>
      <c r="CP6" s="22">
        <f t="shared" si="10"/>
        <v>65.28</v>
      </c>
      <c r="CQ6" s="22">
        <f t="shared" si="10"/>
        <v>57.3</v>
      </c>
      <c r="CR6" s="22">
        <f t="shared" si="10"/>
        <v>56.76</v>
      </c>
      <c r="CS6" s="22">
        <f t="shared" si="10"/>
        <v>56.04</v>
      </c>
      <c r="CT6" s="22">
        <f t="shared" si="10"/>
        <v>58.52</v>
      </c>
      <c r="CU6" s="22">
        <f t="shared" si="10"/>
        <v>58.88</v>
      </c>
      <c r="CV6" s="21" t="str">
        <f>IF(CV7="","",IF(CV7="-","【-】","【"&amp;SUBSTITUTE(TEXT(CV7,"#,##0.00"),"-","△")&amp;"】"))</f>
        <v>【56.42】</v>
      </c>
      <c r="CW6" s="22">
        <f>IF(CW7="",NA(),CW7)</f>
        <v>74.72</v>
      </c>
      <c r="CX6" s="22">
        <f t="shared" ref="CX6:DF6" si="11">IF(CX7="",NA(),CX7)</f>
        <v>77.709999999999994</v>
      </c>
      <c r="CY6" s="22">
        <f t="shared" si="11"/>
        <v>76.44</v>
      </c>
      <c r="CZ6" s="22">
        <f t="shared" si="11"/>
        <v>76.510000000000005</v>
      </c>
      <c r="DA6" s="22">
        <f t="shared" si="11"/>
        <v>81.59</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7.0000000000000007E-2</v>
      </c>
      <c r="EF6" s="22">
        <f t="shared" si="14"/>
        <v>0.94</v>
      </c>
      <c r="EG6" s="22">
        <f t="shared" si="14"/>
        <v>0.45</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473022</v>
      </c>
      <c r="D7" s="24">
        <v>47</v>
      </c>
      <c r="E7" s="24">
        <v>1</v>
      </c>
      <c r="F7" s="24">
        <v>0</v>
      </c>
      <c r="G7" s="24">
        <v>0</v>
      </c>
      <c r="H7" s="24" t="s">
        <v>97</v>
      </c>
      <c r="I7" s="24" t="s">
        <v>98</v>
      </c>
      <c r="J7" s="24" t="s">
        <v>99</v>
      </c>
      <c r="K7" s="24" t="s">
        <v>100</v>
      </c>
      <c r="L7" s="24" t="s">
        <v>101</v>
      </c>
      <c r="M7" s="24" t="s">
        <v>102</v>
      </c>
      <c r="N7" s="25" t="s">
        <v>103</v>
      </c>
      <c r="O7" s="25" t="s">
        <v>104</v>
      </c>
      <c r="P7" s="25">
        <v>100</v>
      </c>
      <c r="Q7" s="25">
        <v>2527</v>
      </c>
      <c r="R7" s="25">
        <v>3049</v>
      </c>
      <c r="S7" s="25">
        <v>63.55</v>
      </c>
      <c r="T7" s="25">
        <v>47.98</v>
      </c>
      <c r="U7" s="25">
        <v>3061</v>
      </c>
      <c r="V7" s="25">
        <v>13.94</v>
      </c>
      <c r="W7" s="25">
        <v>219.58</v>
      </c>
      <c r="X7" s="25">
        <v>66.12</v>
      </c>
      <c r="Y7" s="25">
        <v>89.83</v>
      </c>
      <c r="Z7" s="25">
        <v>55.6</v>
      </c>
      <c r="AA7" s="25">
        <v>74.569999999999993</v>
      </c>
      <c r="AB7" s="25">
        <v>63.47</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559.03</v>
      </c>
      <c r="BF7" s="25">
        <v>535.77</v>
      </c>
      <c r="BG7" s="25">
        <v>508.18</v>
      </c>
      <c r="BH7" s="25">
        <v>505.16</v>
      </c>
      <c r="BI7" s="25">
        <v>458.51</v>
      </c>
      <c r="BJ7" s="25">
        <v>1061.58</v>
      </c>
      <c r="BK7" s="25">
        <v>1007.7</v>
      </c>
      <c r="BL7" s="25">
        <v>1018.52</v>
      </c>
      <c r="BM7" s="25">
        <v>949.61</v>
      </c>
      <c r="BN7" s="25">
        <v>918.84</v>
      </c>
      <c r="BO7" s="25">
        <v>940.88</v>
      </c>
      <c r="BP7" s="25">
        <v>66.010000000000005</v>
      </c>
      <c r="BQ7" s="25">
        <v>70.55</v>
      </c>
      <c r="BR7" s="25">
        <v>55.54</v>
      </c>
      <c r="BS7" s="25">
        <v>68.55</v>
      </c>
      <c r="BT7" s="25">
        <v>61.61</v>
      </c>
      <c r="BU7" s="25">
        <v>58.52</v>
      </c>
      <c r="BV7" s="25">
        <v>59.22</v>
      </c>
      <c r="BW7" s="25">
        <v>58.79</v>
      </c>
      <c r="BX7" s="25">
        <v>58.41</v>
      </c>
      <c r="BY7" s="25">
        <v>58.27</v>
      </c>
      <c r="BZ7" s="25">
        <v>54.59</v>
      </c>
      <c r="CA7" s="25">
        <v>282.33999999999997</v>
      </c>
      <c r="CB7" s="25">
        <v>262.58999999999997</v>
      </c>
      <c r="CC7" s="25">
        <v>339.03</v>
      </c>
      <c r="CD7" s="25">
        <v>273.06</v>
      </c>
      <c r="CE7" s="25">
        <v>308.76</v>
      </c>
      <c r="CF7" s="25">
        <v>296.3</v>
      </c>
      <c r="CG7" s="25">
        <v>292.89999999999998</v>
      </c>
      <c r="CH7" s="25">
        <v>298.25</v>
      </c>
      <c r="CI7" s="25">
        <v>303.27999999999997</v>
      </c>
      <c r="CJ7" s="25">
        <v>303.81</v>
      </c>
      <c r="CK7" s="25">
        <v>301.2</v>
      </c>
      <c r="CL7" s="25">
        <v>74.5</v>
      </c>
      <c r="CM7" s="25">
        <v>69.989999999999995</v>
      </c>
      <c r="CN7" s="25">
        <v>69.39</v>
      </c>
      <c r="CO7" s="25">
        <v>70.87</v>
      </c>
      <c r="CP7" s="25">
        <v>65.28</v>
      </c>
      <c r="CQ7" s="25">
        <v>57.3</v>
      </c>
      <c r="CR7" s="25">
        <v>56.76</v>
      </c>
      <c r="CS7" s="25">
        <v>56.04</v>
      </c>
      <c r="CT7" s="25">
        <v>58.52</v>
      </c>
      <c r="CU7" s="25">
        <v>58.88</v>
      </c>
      <c r="CV7" s="25">
        <v>56.42</v>
      </c>
      <c r="CW7" s="25">
        <v>74.72</v>
      </c>
      <c r="CX7" s="25">
        <v>77.709999999999994</v>
      </c>
      <c r="CY7" s="25">
        <v>76.44</v>
      </c>
      <c r="CZ7" s="25">
        <v>76.510000000000005</v>
      </c>
      <c r="DA7" s="25">
        <v>81.59</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7.0000000000000007E-2</v>
      </c>
      <c r="EF7" s="25">
        <v>0.94</v>
      </c>
      <c r="EG7" s="25">
        <v>0.45</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110</v>
      </c>
    </row>
    <row r="12" spans="1:144" x14ac:dyDescent="0.15">
      <c r="B12">
        <v>1</v>
      </c>
      <c r="C12">
        <v>1</v>
      </c>
      <c r="D12">
        <v>1</v>
      </c>
      <c r="E12">
        <v>2</v>
      </c>
      <c r="F12">
        <v>3</v>
      </c>
      <c r="G12" t="s">
        <v>111</v>
      </c>
    </row>
    <row r="13" spans="1:144" x14ac:dyDescent="0.15">
      <c r="B13" t="s">
        <v>112</v>
      </c>
      <c r="C13" t="s">
        <v>113</v>
      </c>
      <c r="D13" t="s">
        <v>114</v>
      </c>
      <c r="E13" t="s">
        <v>115</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2022-12-01T01:12:12Z</dcterms:created>
  <dcterms:modified xsi:type="dcterms:W3CDTF">2023-01-20T00:47:56Z</dcterms:modified>
  <cp:category/>
</cp:coreProperties>
</file>