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水道総務課\３．企画経営係\１．企画経営\１．経営計画（経営戦略）・経営分析等\１．経営比較分析表\１．水道事業\R3\"/>
    </mc:Choice>
  </mc:AlternateContent>
  <workbookProtection workbookAlgorithmName="SHA-512" workbookHashValue="DwxHmmn843NFOmtghB7DGlrNgGuYBAWwqWKSzeDcpnsZ/ZAMmZVSWu96bRjTuKS7NyTAsZI6hyMtQ2gAWBnlSg==" workbookSaltValue="Yhsn2tQsoPmGJ+bs5wxT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<sst xmlns="http://schemas.openxmlformats.org/spreadsheetml/2006/main" count="228" uniqueCount="114">
  <si>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</si>
  <si>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</si>
  <si>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</si>
  <si>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</si>
  <si>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</si>
  <si>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</si>
  <si>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</si>
  <si>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</si>
  <si>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</si>
  <si>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</si>
  <si>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</si>
  <si>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</si>
  <si>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</si>
  <si>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</si>
  <si>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</si>
  <si>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</si>
  <si>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</si>
  <si>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</si>
  <si>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</si>
  <si>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</si>
  <si>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</si>
  <si>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</si>
  <si>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</si>
  <si>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</si>
  <si>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</si>
  <si>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</si>
  <si>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</si>
  <si>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</si>
  <si>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</si>
  <si>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</si>
  <si>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</si>
  <si>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</si>
  <si>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</si>
  <si>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</si>
  <si>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</si>
  <si>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</si>
  <si>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</si>
  <si>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</si>
  <si>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</si>
  <si>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</si>
  <si>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</si>
  <si>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</si>
  <si>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</si>
  <si>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</si>
  <si>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</si>
  <si>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</si>
  <si>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</si>
  <si>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</si>
  <si>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</si>
  <si>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</si>
  <si>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</si>
  <si>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</si>
  <si>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</si>
  <si>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</si>
  <si>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</si>
  <si>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</si>
  <si>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</si>
  <si>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</si>
  <si>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</si>
  <si>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</si>
  <si>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</si>
  <si>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</si>
  <si>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</si>
  <si>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</si>
  <si>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</si>
  <si>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</si>
  <si>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</si>
  <si>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</si>
  <si>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</si>
  <si>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</si>
  <si>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</si>
  <si>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</si>
  <si>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</si>
  <si>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</si>
  <si>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</si>
  <si>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</si>
  <si>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</si>
  <si>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</si>
  <si>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</si>
  <si>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</si>
  <si>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</si>
  <si>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</si>
  <si>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</si>
  <si>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</si>
  <si>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</si>
  <si>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</si>
  <si>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</si>
  <si>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</si>
  <si>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</si>
  <si>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</si>
  <si>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</si>
  <si>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</si>
  <si>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</si>
  <si>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</si>
  <si>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</si>
  <si>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</si>
  <si>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</si>
  <si>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</si>
  <si>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</si>
  <si>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</si>
  <si>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</si>
  <si>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</si>
  <si>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</si>
  <si>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</si>
  <si>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</si>
  <si>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</si>
  <si>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</si>
  <si>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</si>
  <si>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</si>
  <si>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</si>
  <si>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</si>
  <si>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①経常収支比率は過去５年とも100％以上で推移しており、経常収益で経常費用を賄えている健全な経営状況にあるものの、類似団体平均値と比べて低いことが恒常化している。
②累積欠損金比率は過去５年とも0％を下回り、健全な状態にある。
③流動比率は類似団体平均値よりも高く、100％を上回り短期的な債務に対する支払い能力は健全な状態にある。
④企業債残高対給水収益比率は、類似団体平均値より低い比率となっている。近年は新たな企業債の発行はなく、企業債残高は年々減少しているが、今後は施設の更新費用の確保が課題となることを勘案し、適宜その適正度を検討する。
⑤料金回収率は100%を上回り、概ね適正な水準を維持しているものの、類似団体平均値と比べて低い。
⑥給水原価は依然として類似団体平均値に比べて高い。昨年度より上昇した原因として有収率の向上を図るため給水管路の更新工事を重点的に行ったためであり、また、費用の約53％を占めている受水費が全国平均より高いことも要因にあると考えている。
⑦施設利用率は増加傾向で推移し、類似団体平均値に比べ約12％高いため、施設の利用状況や規模は適正である。
⑧有収率は、全国平均や類似団体平均値より高い水準にある。近年の漏水対策が功を奏した形であり、今後も効果的に漏水を発見し早期修繕を図り、有収率の維持及び向上に努める。
</t>
    <phoneticPr fontId="4"/>
  </si>
  <si>
    <t xml:space="preserve">①有形固定資産減価償却率は50％以上で推移し、類似団体平均値より高い状態が続いている。有形固定資産全体の9割を占めるのが配水池や管路の構築物であり、この構築物の老朽化が進んでいることで将来の修繕や施設等の更新費用の増加が予測される。
②管路経年化率は、類似団体平均値より低い状態であるが、近年の伸び率が平均値の伸び率を上回っていることには注視しなければならない。布設から経過年数30年以上の管路が全体の５０％を占めており、右肩上がりで増加していくと見込まれることから計画的な更新への取組みが急務となってきている。
③管路更新率は、類似団体平均値と同等であり、国庫補助事業の状況を踏まえた施設更新計画のもと、事業の平準化を図り、着実に施設更新を進めていく必要がある。
</t>
    <phoneticPr fontId="4"/>
  </si>
  <si>
    <t xml:space="preserve">本市は、県内の類似事業体と比較して配水管使用効率は低いが、経営の健全性・効率性は概ね良好な数値となっている。
老朽化の状況については、類似団体同様に老朽化が進んでおり、特に管路経年化率の近年の伸び率が平均値よりも上回っていることを踏まえると、更新の優先度や重要度が勘案された更新投資の平準化を盛り込んだ施設更新計画が求められ、効率的な施設の更新を順次行う必要がある。
引き続き経営の健全性及び効率性を高めていく取り組みが大変重要となる。また、施設の老朽化に対応するため、適切な料金水準の検討・企業債の有効活用・経費の節減などを図り、水道事業経営の持続性の確保に取り組む必要もある。そのため、平成30年度に策定した経営戦略について、施設更新計画を踏まえた見直しを令和７年度までに行うこととし、経営戦略に基づいた効率的な事業運営を行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</si>
</sst>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1.06</c:v>
                </c:pt>
                <c:pt idx="1">
                  <c:v>0.81</c:v>
                </c:pt>
                <c:pt idx="2">
                  <c:v>0.83</c:v>
                </c:pt>
                <c:pt idx="3">
                  <c:v>0.42</c:v>
                </c:pt>
                <c:pt idx="4">
                  <c:v>0.61</c:v>
                </c:pt>
              </c:numCache>
            </c:numRef>
          </c:val>
          <c:extLst>
            <c:ext xmlns:c16="http://schemas.microsoft.com/office/drawing/2014/chart" uri="{C3380CC4-5D6E-409C-BE32-E72D297353CC}">
              <c16:uniqueId val="{00000000-2D70-4FAC-AC79-48186E6CD6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2D70-4FAC-AC79-48186E6CD6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72.819999999999993</c:v>
                </c:pt>
                <c:pt idx="1">
                  <c:v>73.040000000000006</c:v>
                </c:pt>
                <c:pt idx="2">
                  <c:v>73.31</c:v>
                </c:pt>
                <c:pt idx="3">
                  <c:v>75.06</c:v>
                </c:pt>
                <c:pt idx="4">
                  <c:v>74.69</c:v>
                </c:pt>
              </c:numCache>
            </c:numRef>
          </c:val>
          <c:extLst>
            <c:ext xmlns:c16="http://schemas.microsoft.com/office/drawing/2014/chart" uri="{C3380CC4-5D6E-409C-BE32-E72D297353CC}">
              <c16:uniqueId val="{00000000-4E5F-4116-A073-036BF18DAD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4E5F-4116-A073-036BF18DAD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92.65</c:v>
                </c:pt>
                <c:pt idx="1">
                  <c:v>91.7</c:v>
                </c:pt>
                <c:pt idx="2">
                  <c:v>92.67</c:v>
                </c:pt>
                <c:pt idx="3">
                  <c:v>92.57</c:v>
                </c:pt>
                <c:pt idx="4">
                  <c:v>93.14</c:v>
                </c:pt>
              </c:numCache>
            </c:numRef>
          </c:val>
          <c:extLst>
            <c:ext xmlns:c16="http://schemas.microsoft.com/office/drawing/2014/chart" uri="{C3380CC4-5D6E-409C-BE32-E72D297353CC}">
              <c16:uniqueId val="{00000000-3575-433B-AA68-80CE5BDF3B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3575-433B-AA68-80CE5BDF3B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109.28</c:v>
                </c:pt>
                <c:pt idx="1">
                  <c:v>105.93</c:v>
                </c:pt>
                <c:pt idx="2">
                  <c:v>107.02</c:v>
                </c:pt>
                <c:pt idx="3">
                  <c:v>107.39</c:v>
                </c:pt>
                <c:pt idx="4">
                  <c:v>106.73</c:v>
                </c:pt>
              </c:numCache>
            </c:numRef>
          </c:val>
          <c:extLst>
            <c:ext xmlns:c16="http://schemas.microsoft.com/office/drawing/2014/chart" uri="{C3380CC4-5D6E-409C-BE32-E72D297353CC}">
              <c16:uniqueId val="{00000000-35FF-4D93-88CE-11EC67F525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35FF-4D93-88CE-11EC67F525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51.08</c:v>
                </c:pt>
                <c:pt idx="1">
                  <c:v>52.28</c:v>
                </c:pt>
                <c:pt idx="2">
                  <c:v>51.11</c:v>
                </c:pt>
                <c:pt idx="3">
                  <c:v>52.34</c:v>
                </c:pt>
                <c:pt idx="4">
                  <c:v>53.67</c:v>
                </c:pt>
              </c:numCache>
            </c:numRef>
          </c:val>
          <c:extLst>
            <c:ext xmlns:c16="http://schemas.microsoft.com/office/drawing/2014/chart" uri="{C3380CC4-5D6E-409C-BE32-E72D297353CC}">
              <c16:uniqueId val="{00000000-BA8D-4657-B40E-08D4A4445A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BA8D-4657-B40E-08D4A4445A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5.0199999999999996</c:v>
                </c:pt>
                <c:pt idx="1">
                  <c:v>6.66</c:v>
                </c:pt>
                <c:pt idx="2">
                  <c:v>10.96</c:v>
                </c:pt>
                <c:pt idx="3">
                  <c:v>13.33</c:v>
                </c:pt>
                <c:pt idx="4">
                  <c:v>16.82</c:v>
                </c:pt>
              </c:numCache>
            </c:numRef>
          </c:val>
          <c:extLst>
            <c:ext xmlns:c16="http://schemas.microsoft.com/office/drawing/2014/chart" uri="{C3380CC4-5D6E-409C-BE32-E72D297353CC}">
              <c16:uniqueId val="{00000000-A1A7-41A5-A292-B3F305D026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A1A7-41A5-A292-B3F305D026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9F-43C1-8D2E-4B136C2C51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359F-43C1-8D2E-4B136C2C51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602.80999999999995</c:v>
                </c:pt>
                <c:pt idx="1">
                  <c:v>596.36</c:v>
                </c:pt>
                <c:pt idx="2">
                  <c:v>580.85</c:v>
                </c:pt>
                <c:pt idx="3">
                  <c:v>517.71</c:v>
                </c:pt>
                <c:pt idx="4">
                  <c:v>521.92999999999995</c:v>
                </c:pt>
              </c:numCache>
            </c:numRef>
          </c:val>
          <c:extLst>
            <c:ext xmlns:c16="http://schemas.microsoft.com/office/drawing/2014/chart" uri="{C3380CC4-5D6E-409C-BE32-E72D297353CC}">
              <c16:uniqueId val="{00000000-C74E-4FC9-A7F5-A5FE382803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C74E-4FC9-A7F5-A5FE382803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65.56</c:v>
                </c:pt>
                <c:pt idx="1">
                  <c:v>60.38</c:v>
                </c:pt>
                <c:pt idx="2">
                  <c:v>53.54</c:v>
                </c:pt>
                <c:pt idx="3">
                  <c:v>47.26</c:v>
                </c:pt>
                <c:pt idx="4">
                  <c:v>41.54</c:v>
                </c:pt>
              </c:numCache>
            </c:numRef>
          </c:val>
          <c:extLst>
            <c:ext xmlns:c16="http://schemas.microsoft.com/office/drawing/2014/chart" uri="{C3380CC4-5D6E-409C-BE32-E72D297353CC}">
              <c16:uniqueId val="{00000000-D23A-4647-9B7E-D49EEC0931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D23A-4647-9B7E-D49EEC0931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105.48</c:v>
                </c:pt>
                <c:pt idx="1">
                  <c:v>101.69</c:v>
                </c:pt>
                <c:pt idx="2">
                  <c:v>102.7</c:v>
                </c:pt>
                <c:pt idx="3">
                  <c:v>103.86</c:v>
                </c:pt>
                <c:pt idx="4">
                  <c:v>103.36</c:v>
                </c:pt>
              </c:numCache>
            </c:numRef>
          </c:val>
          <c:extLst>
            <c:ext xmlns:c16="http://schemas.microsoft.com/office/drawing/2014/chart" uri="{C3380CC4-5D6E-409C-BE32-E72D297353CC}">
              <c16:uniqueId val="{00000000-B924-4A35-907C-46431A42D0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B924-4A35-907C-46431A42D0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186.64</c:v>
                </c:pt>
                <c:pt idx="1">
                  <c:v>192.52</c:v>
                </c:pt>
                <c:pt idx="2">
                  <c:v>191.42</c:v>
                </c:pt>
                <c:pt idx="3">
                  <c:v>187.74</c:v>
                </c:pt>
                <c:pt idx="4">
                  <c:v>188.53</c:v>
                </c:pt>
              </c:numCache>
            </c:numRef>
          </c:val>
          <c:extLst>
            <c:ext xmlns:c16="http://schemas.microsoft.com/office/drawing/2014/chart" uri="{C3380CC4-5D6E-409C-BE32-E72D297353CC}">
              <c16:uniqueId val="{00000000-C5A3-419D-96C4-E4D9F952C2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C5A3-419D-96C4-E4D9F952C2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3" zoomScaleNormal="100" workbookViewId="0">
      <selection activeCell="CQ59" sqref="CQ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うるま市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非設置</v>
      </c>
      <c r="AE8" s="76"/>
      <c r="AF8" s="76"/>
      <c r="AG8" s="76"/>
      <c r="AH8" s="76"/>
      <c r="AI8" s="76"/>
      <c r="AJ8" s="76"/>
      <c r="AK8" s="2"/>
      <c r="AL8" s="59">
        <f>データ!$R$6</f>
        <v>125701</v>
      </c>
      <c r="AM8" s="59"/>
      <c r="AN8" s="59"/>
      <c r="AO8" s="59"/>
      <c r="AP8" s="59"/>
      <c r="AQ8" s="59"/>
      <c r="AR8" s="59"/>
      <c r="AS8" s="59"/>
      <c r="AT8" s="56">
        <f>データ!$S$6</f>
        <v>87.02</v>
      </c>
      <c r="AU8" s="57"/>
      <c r="AV8" s="57"/>
      <c r="AW8" s="57"/>
      <c r="AX8" s="57"/>
      <c r="AY8" s="57"/>
      <c r="AZ8" s="57"/>
      <c r="BA8" s="57"/>
      <c r="BB8" s="46">
        <f>データ!$T$6</f>
        <v>1444.51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86.85</v>
      </c>
      <c r="J10" s="57"/>
      <c r="K10" s="57"/>
      <c r="L10" s="57"/>
      <c r="M10" s="57"/>
      <c r="N10" s="57"/>
      <c r="O10" s="58"/>
      <c r="P10" s="46">
        <f>データ!$P$6</f>
        <v>99.98</v>
      </c>
      <c r="Q10" s="46"/>
      <c r="R10" s="46"/>
      <c r="S10" s="46"/>
      <c r="T10" s="46"/>
      <c r="U10" s="46"/>
      <c r="V10" s="46"/>
      <c r="W10" s="59">
        <f>データ!$Q$6</f>
        <v>3562</v>
      </c>
      <c r="X10" s="59"/>
      <c r="Y10" s="59"/>
      <c r="Z10" s="59"/>
      <c r="AA10" s="59"/>
      <c r="AB10" s="59"/>
      <c r="AC10" s="59"/>
      <c r="AD10" s="2"/>
      <c r="AE10" s="2"/>
      <c r="AF10" s="2"/>
      <c r="AG10" s="2"/>
      <c r="AH10" s="2"/>
      <c r="AI10" s="2"/>
      <c r="AJ10" s="2"/>
      <c r="AK10" s="2"/>
      <c r="AL10" s="59">
        <f>データ!$U$6</f>
        <v>125551</v>
      </c>
      <c r="AM10" s="59"/>
      <c r="AN10" s="59"/>
      <c r="AO10" s="59"/>
      <c r="AP10" s="59"/>
      <c r="AQ10" s="59"/>
      <c r="AR10" s="59"/>
      <c r="AS10" s="59"/>
      <c r="AT10" s="56">
        <f>データ!$V$6</f>
        <v>83.77</v>
      </c>
      <c r="AU10" s="57"/>
      <c r="AV10" s="57"/>
      <c r="AW10" s="57"/>
      <c r="AX10" s="57"/>
      <c r="AY10" s="57"/>
      <c r="AZ10" s="57"/>
      <c r="BA10" s="57"/>
      <c r="BB10" s="46">
        <f>データ!$W$6</f>
        <v>1498.76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Np5eiO/4tkra9Kv3kpmoxGqVUwzMstG7MlWo24v6yJ4VSbproo8woscNbLzRJT6JmbJqQ3UYbEzk/mQEZxS0A==" saltValue="pRfGT0yCaUtGkwHYFzfO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472131</v>
      </c>
      <c r="D6" s="20">
        <f t="shared" si="3"/>
        <v>46</v>
      </c>
      <c r="E6" s="20">
        <f t="shared" si="3"/>
        <v>1</v>
      </c>
      <c r="F6" s="20">
        <f t="shared" si="3"/>
        <v>0</v>
      </c>
      <c r="G6" s="20">
        <f t="shared" si="3"/>
        <v>1</v>
      </c>
      <c r="H6" s="20" t="str">
        <f t="shared" si="3"/>
        <v>沖縄県　うるま市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86.85</v>
      </c>
      <c r="P6" s="21">
        <f t="shared" si="3"/>
        <v>99.98</v>
      </c>
      <c r="Q6" s="21">
        <f t="shared" si="3"/>
        <v>3562</v>
      </c>
      <c r="R6" s="21">
        <f t="shared" si="3"/>
        <v>125701</v>
      </c>
      <c r="S6" s="21">
        <f t="shared" si="3"/>
        <v>87.02</v>
      </c>
      <c r="T6" s="21">
        <f t="shared" si="3"/>
        <v>1444.51</v>
      </c>
      <c r="U6" s="21">
        <f t="shared" si="3"/>
        <v>125551</v>
      </c>
      <c r="V6" s="21">
        <f t="shared" si="3"/>
        <v>83.77</v>
      </c>
      <c r="W6" s="21">
        <f t="shared" si="3"/>
        <v>1498.76</v>
      </c>
      <c r="X6" s="22">
        <f>IF(X7="",NA(),X7)</f>
        <v>109.28</v>
      </c>
      <c r="Y6" s="22">
        <f t="shared" ref="Y6:AG6" si="4">IF(Y7="",NA(),Y7)</f>
        <v>105.93</v>
      </c>
      <c r="Z6" s="22">
        <f t="shared" si="4"/>
        <v>107.02</v>
      </c>
      <c r="AA6" s="22">
        <f t="shared" si="4"/>
        <v>107.39</v>
      </c>
      <c r="AB6" s="22">
        <f t="shared" si="4"/>
        <v>106.73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602.80999999999995</v>
      </c>
      <c r="AU6" s="22">
        <f t="shared" ref="AU6:BC6" si="6">IF(AU7="",NA(),AU7)</f>
        <v>596.36</v>
      </c>
      <c r="AV6" s="22">
        <f t="shared" si="6"/>
        <v>580.85</v>
      </c>
      <c r="AW6" s="22">
        <f t="shared" si="6"/>
        <v>517.71</v>
      </c>
      <c r="AX6" s="22">
        <f t="shared" si="6"/>
        <v>521.92999999999995</v>
      </c>
      <c r="AY6" s="22">
        <f t="shared" si="6"/>
        <v>337.49</v>
      </c>
      <c r="AZ6" s="22">
        <f t="shared" si="6"/>
        <v>335.6</v>
      </c>
      <c r="BA6" s="22">
        <f t="shared" si="6"/>
        <v>358.91</v>
      </c>
      <c r="BB6" s="22">
        <f t="shared" si="6"/>
        <v>360.96</v>
      </c>
      <c r="BC6" s="22">
        <f t="shared" si="6"/>
        <v>351.29</v>
      </c>
      <c r="BD6" s="21" t="str">
        <f>IF(BD7="","",IF(BD7="-","【-】","【"&amp;SUBSTITUTE(TEXT(BD7,"#,##0.00"),"-","△")&amp;"】"))</f>
        <v>【261.51】</v>
      </c>
      <c r="BE6" s="22">
        <f>IF(BE7="",NA(),BE7)</f>
        <v>65.56</v>
      </c>
      <c r="BF6" s="22">
        <f t="shared" ref="BF6:BN6" si="7">IF(BF7="",NA(),BF7)</f>
        <v>60.38</v>
      </c>
      <c r="BG6" s="22">
        <f t="shared" si="7"/>
        <v>53.54</v>
      </c>
      <c r="BH6" s="22">
        <f t="shared" si="7"/>
        <v>47.26</v>
      </c>
      <c r="BI6" s="22">
        <f t="shared" si="7"/>
        <v>41.54</v>
      </c>
      <c r="BJ6" s="22">
        <f t="shared" si="7"/>
        <v>265.92</v>
      </c>
      <c r="BK6" s="22">
        <f t="shared" si="7"/>
        <v>258.26</v>
      </c>
      <c r="BL6" s="22">
        <f t="shared" si="7"/>
        <v>247.27</v>
      </c>
      <c r="BM6" s="22">
        <f t="shared" si="7"/>
        <v>239.18</v>
      </c>
      <c r="BN6" s="22">
        <f t="shared" si="7"/>
        <v>236.29</v>
      </c>
      <c r="BO6" s="21" t="str">
        <f>IF(BO7="","",IF(BO7="-","【-】","【"&amp;SUBSTITUTE(TEXT(BO7,"#,##0.00"),"-","△")&amp;"】"))</f>
        <v>【265.16】</v>
      </c>
      <c r="BP6" s="22">
        <f>IF(BP7="",NA(),BP7)</f>
        <v>105.48</v>
      </c>
      <c r="BQ6" s="22">
        <f t="shared" ref="BQ6:BY6" si="8">IF(BQ7="",NA(),BQ7)</f>
        <v>101.69</v>
      </c>
      <c r="BR6" s="22">
        <f t="shared" si="8"/>
        <v>102.7</v>
      </c>
      <c r="BS6" s="22">
        <f t="shared" si="8"/>
        <v>103.86</v>
      </c>
      <c r="BT6" s="22">
        <f t="shared" si="8"/>
        <v>103.36</v>
      </c>
      <c r="BU6" s="22">
        <f t="shared" si="8"/>
        <v>105.86</v>
      </c>
      <c r="BV6" s="22">
        <f t="shared" si="8"/>
        <v>106.07</v>
      </c>
      <c r="BW6" s="22">
        <f t="shared" si="8"/>
        <v>105.34</v>
      </c>
      <c r="BX6" s="22">
        <f t="shared" si="8"/>
        <v>101.89</v>
      </c>
      <c r="BY6" s="22">
        <f t="shared" si="8"/>
        <v>104.33</v>
      </c>
      <c r="BZ6" s="21" t="str">
        <f>IF(BZ7="","",IF(BZ7="-","【-】","【"&amp;SUBSTITUTE(TEXT(BZ7,"#,##0.00"),"-","△")&amp;"】"))</f>
        <v>【102.35】</v>
      </c>
      <c r="CA6" s="22">
        <f>IF(CA7="",NA(),CA7)</f>
        <v>186.64</v>
      </c>
      <c r="CB6" s="22">
        <f t="shared" ref="CB6:CJ6" si="9">IF(CB7="",NA(),CB7)</f>
        <v>192.52</v>
      </c>
      <c r="CC6" s="22">
        <f t="shared" si="9"/>
        <v>191.42</v>
      </c>
      <c r="CD6" s="22">
        <f t="shared" si="9"/>
        <v>187.74</v>
      </c>
      <c r="CE6" s="22">
        <f t="shared" si="9"/>
        <v>188.53</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72.819999999999993</v>
      </c>
      <c r="CM6" s="22">
        <f t="shared" ref="CM6:CU6" si="10">IF(CM7="",NA(),CM7)</f>
        <v>73.040000000000006</v>
      </c>
      <c r="CN6" s="22">
        <f t="shared" si="10"/>
        <v>73.31</v>
      </c>
      <c r="CO6" s="22">
        <f t="shared" si="10"/>
        <v>75.06</v>
      </c>
      <c r="CP6" s="22">
        <f t="shared" si="10"/>
        <v>74.69</v>
      </c>
      <c r="CQ6" s="22">
        <f t="shared" si="10"/>
        <v>62.38</v>
      </c>
      <c r="CR6" s="22">
        <f t="shared" si="10"/>
        <v>62.83</v>
      </c>
      <c r="CS6" s="22">
        <f t="shared" si="10"/>
        <v>62.05</v>
      </c>
      <c r="CT6" s="22">
        <f t="shared" si="10"/>
        <v>63.23</v>
      </c>
      <c r="CU6" s="22">
        <f t="shared" si="10"/>
        <v>62.59</v>
      </c>
      <c r="CV6" s="21" t="str">
        <f>IF(CV7="","",IF(CV7="-","【-】","【"&amp;SUBSTITUTE(TEXT(CV7,"#,##0.00"),"-","△")&amp;"】"))</f>
        <v>【60.29】</v>
      </c>
      <c r="CW6" s="22">
        <f>IF(CW7="",NA(),CW7)</f>
        <v>92.65</v>
      </c>
      <c r="CX6" s="22">
        <f t="shared" ref="CX6:DF6" si="11">IF(CX7="",NA(),CX7)</f>
        <v>91.7</v>
      </c>
      <c r="CY6" s="22">
        <f t="shared" si="11"/>
        <v>92.67</v>
      </c>
      <c r="CZ6" s="22">
        <f t="shared" si="11"/>
        <v>92.57</v>
      </c>
      <c r="DA6" s="22">
        <f t="shared" si="11"/>
        <v>93.14</v>
      </c>
      <c r="DB6" s="22">
        <f t="shared" si="11"/>
        <v>89.17</v>
      </c>
      <c r="DC6" s="22">
        <f t="shared" si="11"/>
        <v>88.86</v>
      </c>
      <c r="DD6" s="22">
        <f t="shared" si="11"/>
        <v>89.11</v>
      </c>
      <c r="DE6" s="22">
        <f t="shared" si="11"/>
        <v>89.35</v>
      </c>
      <c r="DF6" s="22">
        <f t="shared" si="11"/>
        <v>89.7</v>
      </c>
      <c r="DG6" s="21" t="str">
        <f>IF(DG7="","",IF(DG7="-","【-】","【"&amp;SUBSTITUTE(TEXT(DG7,"#,##0.00"),"-","△")&amp;"】"))</f>
        <v>【90.12】</v>
      </c>
      <c r="DH6" s="22">
        <f>IF(DH7="",NA(),DH7)</f>
        <v>51.08</v>
      </c>
      <c r="DI6" s="22">
        <f t="shared" ref="DI6:DQ6" si="12">IF(DI7="",NA(),DI7)</f>
        <v>52.28</v>
      </c>
      <c r="DJ6" s="22">
        <f t="shared" si="12"/>
        <v>51.11</v>
      </c>
      <c r="DK6" s="22">
        <f t="shared" si="12"/>
        <v>52.34</v>
      </c>
      <c r="DL6" s="22">
        <f t="shared" si="12"/>
        <v>53.67</v>
      </c>
      <c r="DM6" s="22">
        <f t="shared" si="12"/>
        <v>46.99</v>
      </c>
      <c r="DN6" s="22">
        <f t="shared" si="12"/>
        <v>47.89</v>
      </c>
      <c r="DO6" s="22">
        <f t="shared" si="12"/>
        <v>48.69</v>
      </c>
      <c r="DP6" s="22">
        <f t="shared" si="12"/>
        <v>49.62</v>
      </c>
      <c r="DQ6" s="22">
        <f t="shared" si="12"/>
        <v>50.5</v>
      </c>
      <c r="DR6" s="21" t="str">
        <f>IF(DR7="","",IF(DR7="-","【-】","【"&amp;SUBSTITUTE(TEXT(DR7,"#,##0.00"),"-","△")&amp;"】"))</f>
        <v>【50.88】</v>
      </c>
      <c r="DS6" s="22">
        <f>IF(DS7="",NA(),DS7)</f>
        <v>5.0199999999999996</v>
      </c>
      <c r="DT6" s="22">
        <f t="shared" ref="DT6:EB6" si="13">IF(DT7="",NA(),DT7)</f>
        <v>6.66</v>
      </c>
      <c r="DU6" s="22">
        <f t="shared" si="13"/>
        <v>10.96</v>
      </c>
      <c r="DV6" s="22">
        <f t="shared" si="13"/>
        <v>13.33</v>
      </c>
      <c r="DW6" s="22">
        <f t="shared" si="13"/>
        <v>16.82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1.06</v>
      </c>
      <c r="EE6" s="22">
        <f t="shared" ref="EE6:EM6" si="14">IF(EE7="",NA(),EE7)</f>
        <v>0.81</v>
      </c>
      <c r="EF6" s="22">
        <f t="shared" si="14"/>
        <v>0.83</v>
      </c>
      <c r="EG6" s="22">
        <f t="shared" si="14"/>
        <v>0.42</v>
      </c>
      <c r="EH6" s="22">
        <f t="shared" si="14"/>
        <v>0.61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472131</v>
      </c>
      <c r="D7" s="24">
        <v>46</v>
      </c>
      <c r="E7" s="24">
        <v>1</v>
      </c>
      <c r="F7" s="24">
        <v>0</v>
      </c>
      <c r="G7" s="24">
        <v>1</v>
      </c>
      <c r="H7" s="24" t="s">
        <v>93</v>
      </c>
      <c r="I7" s="24" t="s">
        <v>94</v>
      </c>
      <c r="J7" s="24" t="s">
        <v>95</v>
      </c>
      <c r="K7" s="24" t="s">
        <v>96</v>
      </c>
      <c r="L7" s="24" t="s">
        <v>97</v>
      </c>
      <c r="M7" s="24" t="s">
        <v>98</v>
      </c>
      <c r="N7" s="25" t="s">
        <v>99</v>
      </c>
      <c r="O7" s="25">
        <v>86.85</v>
      </c>
      <c r="P7" s="25">
        <v>99.98</v>
      </c>
      <c r="Q7" s="25">
        <v>3562</v>
      </c>
      <c r="R7" s="25">
        <v>125701</v>
      </c>
      <c r="S7" s="25">
        <v>87.02</v>
      </c>
      <c r="T7" s="25">
        <v>1444.51</v>
      </c>
      <c r="U7" s="25">
        <v>125551</v>
      </c>
      <c r="V7" s="25">
        <v>83.77</v>
      </c>
      <c r="W7" s="25">
        <v>1498.76</v>
      </c>
      <c r="X7" s="25">
        <v>109.28</v>
      </c>
      <c r="Y7" s="25">
        <v>105.93</v>
      </c>
      <c r="Z7" s="25">
        <v>107.02</v>
      </c>
      <c r="AA7" s="25">
        <v>107.39</v>
      </c>
      <c r="AB7" s="25">
        <v>106.73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602.80999999999995</v>
      </c>
      <c r="AU7" s="25">
        <v>596.36</v>
      </c>
      <c r="AV7" s="25">
        <v>580.85</v>
      </c>
      <c r="AW7" s="25">
        <v>517.71</v>
      </c>
      <c r="AX7" s="25">
        <v>521.92999999999995</v>
      </c>
      <c r="AY7" s="25">
        <v>337.49</v>
      </c>
      <c r="AZ7" s="25">
        <v>335.6</v>
      </c>
      <c r="BA7" s="25">
        <v>358.91</v>
      </c>
      <c r="BB7" s="25">
        <v>360.96</v>
      </c>
      <c r="BC7" s="25">
        <v>351.29</v>
      </c>
      <c r="BD7" s="25">
        <v>261.51</v>
      </c>
      <c r="BE7" s="25">
        <v>65.56</v>
      </c>
      <c r="BF7" s="25">
        <v>60.38</v>
      </c>
      <c r="BG7" s="25">
        <v>53.54</v>
      </c>
      <c r="BH7" s="25">
        <v>47.26</v>
      </c>
      <c r="BI7" s="25">
        <v>41.54</v>
      </c>
      <c r="BJ7" s="25">
        <v>265.92</v>
      </c>
      <c r="BK7" s="25">
        <v>258.26</v>
      </c>
      <c r="BL7" s="25">
        <v>247.27</v>
      </c>
      <c r="BM7" s="25">
        <v>239.18</v>
      </c>
      <c r="BN7" s="25">
        <v>236.29</v>
      </c>
      <c r="BO7" s="25">
        <v>265.16000000000003</v>
      </c>
      <c r="BP7" s="25">
        <v>105.48</v>
      </c>
      <c r="BQ7" s="25">
        <v>101.69</v>
      </c>
      <c r="BR7" s="25">
        <v>102.7</v>
      </c>
      <c r="BS7" s="25">
        <v>103.86</v>
      </c>
      <c r="BT7" s="25">
        <v>103.36</v>
      </c>
      <c r="BU7" s="25">
        <v>105.86</v>
      </c>
      <c r="BV7" s="25">
        <v>106.07</v>
      </c>
      <c r="BW7" s="25">
        <v>105.34</v>
      </c>
      <c r="BX7" s="25">
        <v>101.89</v>
      </c>
      <c r="BY7" s="25">
        <v>104.33</v>
      </c>
      <c r="BZ7" s="25">
        <v>102.35</v>
      </c>
      <c r="CA7" s="25">
        <v>186.64</v>
      </c>
      <c r="CB7" s="25">
        <v>192.52</v>
      </c>
      <c r="CC7" s="25">
        <v>191.42</v>
      </c>
      <c r="CD7" s="25">
        <v>187.74</v>
      </c>
      <c r="CE7" s="25">
        <v>188.53</v>
      </c>
      <c r="CF7" s="25">
        <v>158.58000000000001</v>
      </c>
      <c r="CG7" s="25">
        <v>159.22</v>
      </c>
      <c r="CH7" s="25">
        <v>159.6</v>
      </c>
      <c r="CI7" s="25">
        <v>156.32</v>
      </c>
      <c r="CJ7" s="25">
        <v>157.4</v>
      </c>
      <c r="CK7" s="25">
        <v>167.74</v>
      </c>
      <c r="CL7" s="25">
        <v>72.819999999999993</v>
      </c>
      <c r="CM7" s="25">
        <v>73.040000000000006</v>
      </c>
      <c r="CN7" s="25">
        <v>73.31</v>
      </c>
      <c r="CO7" s="25">
        <v>75.06</v>
      </c>
      <c r="CP7" s="25">
        <v>74.69</v>
      </c>
      <c r="CQ7" s="25">
        <v>62.38</v>
      </c>
      <c r="CR7" s="25">
        <v>62.83</v>
      </c>
      <c r="CS7" s="25">
        <v>62.05</v>
      </c>
      <c r="CT7" s="25">
        <v>63.23</v>
      </c>
      <c r="CU7" s="25">
        <v>62.59</v>
      </c>
      <c r="CV7" s="25">
        <v>60.29</v>
      </c>
      <c r="CW7" s="25">
        <v>92.65</v>
      </c>
      <c r="CX7" s="25">
        <v>91.7</v>
      </c>
      <c r="CY7" s="25">
        <v>92.67</v>
      </c>
      <c r="CZ7" s="25">
        <v>92.57</v>
      </c>
      <c r="DA7" s="25">
        <v>93.14</v>
      </c>
      <c r="DB7" s="25">
        <v>89.17</v>
      </c>
      <c r="DC7" s="25">
        <v>88.86</v>
      </c>
      <c r="DD7" s="25">
        <v>89.11</v>
      </c>
      <c r="DE7" s="25">
        <v>89.35</v>
      </c>
      <c r="DF7" s="25">
        <v>89.7</v>
      </c>
      <c r="DG7" s="25">
        <v>90.12</v>
      </c>
      <c r="DH7" s="25">
        <v>51.08</v>
      </c>
      <c r="DI7" s="25">
        <v>52.28</v>
      </c>
      <c r="DJ7" s="25">
        <v>51.11</v>
      </c>
      <c r="DK7" s="25">
        <v>52.34</v>
      </c>
      <c r="DL7" s="25">
        <v>53.67</v>
      </c>
      <c r="DM7" s="25">
        <v>46.99</v>
      </c>
      <c r="DN7" s="25">
        <v>47.89</v>
      </c>
      <c r="DO7" s="25">
        <v>48.69</v>
      </c>
      <c r="DP7" s="25">
        <v>49.62</v>
      </c>
      <c r="DQ7" s="25">
        <v>50.5</v>
      </c>
      <c r="DR7" s="25">
        <v>50.88</v>
      </c>
      <c r="DS7" s="25">
        <v>5.0199999999999996</v>
      </c>
      <c r="DT7" s="25">
        <v>6.66</v>
      </c>
      <c r="DU7" s="25">
        <v>10.96</v>
      </c>
      <c r="DV7" s="25">
        <v>13.33</v>
      </c>
      <c r="DW7" s="25">
        <v>16.82</v>
      </c>
      <c r="DX7" s="25">
        <v>15.83</v>
      </c>
      <c r="DY7" s="25">
        <v>16.899999999999999</v>
      </c>
      <c r="DZ7" s="25">
        <v>18.260000000000002</v>
      </c>
      <c r="EA7" s="25">
        <v>19.510000000000002</v>
      </c>
      <c r="EB7" s="25">
        <v>21.19</v>
      </c>
      <c r="EC7" s="25">
        <v>22.3</v>
      </c>
      <c r="ED7" s="25">
        <v>1.06</v>
      </c>
      <c r="EE7" s="25">
        <v>0.81</v>
      </c>
      <c r="EF7" s="25">
        <v>0.83</v>
      </c>
      <c r="EG7" s="25">
        <v>0.42</v>
      </c>
      <c r="EH7" s="25">
        <v>0.61</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幸定</cp:lastModifiedBy>
  <dcterms:created xsi:type="dcterms:W3CDTF">2022-12-01T01:07:28Z</dcterms:created>
  <dcterms:modified xsi:type="dcterms:W3CDTF">2023-01-16T09:25:45Z</dcterms:modified>
  <cp:category/>
</cp:coreProperties>
</file>