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P:\20091121_Landisk\地方公営企業\R04\01_依頼・照会\20230110_公営企業に係る経営比較分析表（令和３年度決算）の分析等について\04_県へ\"/>
    </mc:Choice>
  </mc:AlternateContent>
  <xr:revisionPtr revIDLastSave="0" documentId="13_ncr:1_{5A6247FF-5848-466B-BA31-870081C434D4}" xr6:coauthVersionLast="36" xr6:coauthVersionMax="36" xr10:uidLastSave="{00000000-0000-0000-0000-000000000000}"/>
  <workbookProtection workbookAlgorithmName="SHA-512" workbookHashValue="roB2kuMBedPcgKKTQUg/uS9WZ5w5o3cCR80seGc7bIOUbtN8IrCQ0RljuY40iT3AE4ESsLXmuKkm437xWy6XbQ==" workbookSaltValue="lLzTVkT0b9RcIN3RfLyA8w==" workbookSpinCount="100000" lockStructure="1"/>
  <bookViews>
    <workbookView xWindow="0" yWindow="0" windowWidth="21705" windowHeight="94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<sst xmlns="http://schemas.openxmlformats.org/spreadsheetml/2006/main" count="299" uniqueCount="116">
  <si>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</si>
  <si>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</si>
  <si>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</si>
  <si>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</si>
  <si>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</si>
  <si>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</si>
  <si>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</si>
  <si>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</si>
  <si>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</si>
  <si>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</si>
  <si>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</si>
  <si>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</si>
  <si>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</si>
  <si>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</si>
  <si>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</si>
  <si>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</si>
  <si>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</si>
  <si>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</si>
  <si>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</si>
  <si>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</si>
  <si>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</si>
  <si>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</si>
  <si>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</si>
  <si>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</si>
  <si>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</si>
  <si>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</si>
  <si>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</si>
  <si>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</si>
  <si>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</si>
  <si>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</si>
  <si>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</si>
  <si>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</si>
  <si>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</si>
  <si>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</si>
  <si>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</si>
  <si>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</si>
  <si>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</si>
  <si>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</si>
  <si>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</si>
  <si>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</si>
  <si>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</si>
  <si>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</si>
  <si>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</si>
  <si>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</si>
  <si>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</si>
  <si>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</si>
  <si>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</si>
  <si>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</si>
  <si>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</si>
  <si>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</si>
  <si>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</si>
  <si>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</si>
  <si>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</si>
  <si>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</si>
  <si>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</si>
  <si>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</si>
  <si>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</si>
  <si>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</si>
  <si>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</si>
  <si>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</si>
  <si>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</si>
  <si>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</si>
  <si>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</si>
  <si>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</si>
  <si>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</si>
  <si>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</si>
  <si>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</si>
  <si>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</si>
  <si>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</si>
  <si>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</si>
  <si>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</si>
  <si>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</si>
  <si>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</si>
  <si>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</si>
  <si>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</si>
  <si>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</si>
  <si>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</si>
  <si>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</si>
  <si>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</si>
  <si>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</si>
  <si>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</si>
  <si>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</si>
  <si>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</si>
  <si>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</si>
  <si>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</si>
  <si>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</si>
  <si>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</si>
  <si>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</si>
  <si>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</si>
  <si>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</si>
  <si>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</si>
  <si>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</si>
  <si>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</si>
  <si>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</si>
  <si>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</si>
  <si>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</si>
  <si>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</si>
  <si>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</si>
  <si>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</si>
  <si>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</si>
  <si>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</si>
  <si>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</si>
  <si>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</si>
  <si>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</si>
  <si>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</si>
  <si>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</si>
  <si>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</si>
  <si>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</si>
  <si>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</si>
  <si>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</si>
  <si>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</si>
  <si>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</si>
  <si>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</si>
  <si>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①経常収支比率は100％を超えており単年度の収支が黒字であることを示している。しかし、一般会計からの基準外繰入金がなければ赤字となるため、使用料の適正化に努める必要がある。
②累積欠損金比率は、営業活動で生じた複数年にわたる損失を示すものだが、本市は累積の損失がない為、0％となっている。
③流動比率は、1年以内に支払うべき債務に対し支払うことが出来る現金等があることを示すものであり、本市は100％を上回っているが、水道事業から長期借入を行っているため、自己資金の確保に努める必要がある。
④企業債残高事業規模比率について、企業債残高は減少傾向にあるが、建設事業開始から50年以上経過しており、今後、改築更新費用の増大が見込まれるため、改築更新費用を平準化する必要がある。
⑤経費回収率は、平均を下回っている。今後、維持管理費用の増加が見込まれることから、効率良く事業運営を行い費用を抑制するとともに、水洗化率の向上促進や料金の適正化に努める。
⑥汚水処理原価は、有収水量1㎥あたりについて、どれだけ費用がかかっているかを表すもので、本市は平均を上回っている。今後も投資や維持管理費の適宜見直しを図っていく。
⑦施設利用率について、本市は処理場を有していない為、0％となっている。
⑧水洗化率については、平均を下回っているため、更なる接続促進の強化が必要である。</t>
    <phoneticPr fontId="4"/>
  </si>
  <si>
    <t>①有形固定資産減価償却率は、有形固定資産の減価償却がどの程度進んでいるかを表す指標で、100％に近いほど、保有資産が法定耐用年数に近づいていることを示している。本市はR2に法適用したため、減価償却を開始したばかりであり、平均を下回っている。
②管渠老朽化率は、法定耐用年数を超えた管渠延長の割合を表した指標で、管渠の老朽化度合を示している。数値が高いほど法定耐用年数を経過した管渠を多く保有していることとなるが、本市は平均を上回っているため、管渠の適切な更新を計画的に行っていく必要がある。
③管渠改善率は、当年度に更新した管渠延長の割合を表す指標で、管渠の更新ペースや状況を示している。②の状況から、健全な更新ペースとは言えないため、更新・維持管理について中長期的な計画を立て、更新費用を平準化する必要がある。</t>
    <phoneticPr fontId="4"/>
  </si>
  <si>
    <t>　本市の下水道事業は、建設事業開始から50年を経過し、普及率は97.4％となっており、今後は管渠の更新費用や維持管理費用の増加が見込まれる。費用の財源の指標となる経費回収率や水洗化率は、全国平均より下回っており、水洗化率の向上及び下水道使用料の適正化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</si>
</sst>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formatCode="#,##0.00;&quot;△&quot;#,##0.00">
                  <c:v>0</c:v>
                </c:pt>
              </c:numCache>
            </c:numRef>
          </c:val>
          <c:extLst>
            <c:ext xmlns:c16="http://schemas.microsoft.com/office/drawing/2014/chart" uri="{C3380CC4-5D6E-409C-BE32-E72D297353CC}">
              <c16:uniqueId val="{00000000-D6DD-4882-A721-CEF88B2E1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D6DD-4882-A721-CEF88B2E1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E7-41B2-A73E-D629373611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63.04</c:v>
                </c:pt>
              </c:numCache>
            </c:numRef>
          </c:val>
          <c:smooth val="0"/>
          <c:extLst>
            <c:ext xmlns:c16="http://schemas.microsoft.com/office/drawing/2014/chart" uri="{C3380CC4-5D6E-409C-BE32-E72D297353CC}">
              <c16:uniqueId val="{00000001-ECE7-41B2-A73E-D629373611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88.52</c:v>
                </c:pt>
                <c:pt idx="4">
                  <c:v>89</c:v>
                </c:pt>
              </c:numCache>
            </c:numRef>
          </c:val>
          <c:extLst>
            <c:ext xmlns:c16="http://schemas.microsoft.com/office/drawing/2014/chart" uri="{C3380CC4-5D6E-409C-BE32-E72D297353CC}">
              <c16:uniqueId val="{00000000-534A-486A-B5FB-FAE35E319D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94.75</c:v>
                </c:pt>
              </c:numCache>
            </c:numRef>
          </c:val>
          <c:smooth val="0"/>
          <c:extLst>
            <c:ext xmlns:c16="http://schemas.microsoft.com/office/drawing/2014/chart" uri="{C3380CC4-5D6E-409C-BE32-E72D297353CC}">
              <c16:uniqueId val="{00000001-534A-486A-B5FB-FAE35E319D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103.1</c:v>
                </c:pt>
                <c:pt idx="4">
                  <c:v>100.6</c:v>
                </c:pt>
              </c:numCache>
            </c:numRef>
          </c:val>
          <c:extLst>
            <c:ext xmlns:c16="http://schemas.microsoft.com/office/drawing/2014/chart" uri="{C3380CC4-5D6E-409C-BE32-E72D297353CC}">
              <c16:uniqueId val="{00000000-50D9-4F2E-808E-7F9F339F70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106.01</c:v>
                </c:pt>
              </c:numCache>
            </c:numRef>
          </c:val>
          <c:smooth val="0"/>
          <c:extLst>
            <c:ext xmlns:c16="http://schemas.microsoft.com/office/drawing/2014/chart" uri="{C3380CC4-5D6E-409C-BE32-E72D297353CC}">
              <c16:uniqueId val="{00000001-50D9-4F2E-808E-7F9F339F70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3.73</c:v>
                </c:pt>
                <c:pt idx="4">
                  <c:v>7.33</c:v>
                </c:pt>
              </c:numCache>
            </c:numRef>
          </c:val>
          <c:extLst>
            <c:ext xmlns:c16="http://schemas.microsoft.com/office/drawing/2014/chart" uri="{C3380CC4-5D6E-409C-BE32-E72D297353CC}">
              <c16:uniqueId val="{00000000-56E0-4FC3-9D09-3F45D7D110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31.34</c:v>
                </c:pt>
              </c:numCache>
            </c:numRef>
          </c:val>
          <c:smooth val="0"/>
          <c:extLst>
            <c:ext xmlns:c16="http://schemas.microsoft.com/office/drawing/2014/chart" uri="{C3380CC4-5D6E-409C-BE32-E72D297353CC}">
              <c16:uniqueId val="{00000001-56E0-4FC3-9D09-3F45D7D110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10.62</c:v>
                </c:pt>
                <c:pt idx="4">
                  <c:v>11.21</c:v>
                </c:pt>
              </c:numCache>
            </c:numRef>
          </c:val>
          <c:extLst>
            <c:ext xmlns:c16="http://schemas.microsoft.com/office/drawing/2014/chart" uri="{C3380CC4-5D6E-409C-BE32-E72D297353CC}">
              <c16:uniqueId val="{00000000-DB08-41BA-8C47-C9A2499CCF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6.43</c:v>
                </c:pt>
              </c:numCache>
            </c:numRef>
          </c:val>
          <c:smooth val="0"/>
          <c:extLst>
            <c:ext xmlns:c16="http://schemas.microsoft.com/office/drawing/2014/chart" uri="{C3380CC4-5D6E-409C-BE32-E72D297353CC}">
              <c16:uniqueId val="{00000001-DB08-41BA-8C47-C9A2499CCF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CF-4AD1-8816-01BAF64FF5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5.27</c:v>
                </c:pt>
              </c:numCache>
            </c:numRef>
          </c:val>
          <c:smooth val="0"/>
          <c:extLst>
            <c:ext xmlns:c16="http://schemas.microsoft.com/office/drawing/2014/chart" uri="{C3380CC4-5D6E-409C-BE32-E72D297353CC}">
              <c16:uniqueId val="{00000001-41CF-4AD1-8816-01BAF64FF5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131.49</c:v>
                </c:pt>
                <c:pt idx="4">
                  <c:v>140.86000000000001</c:v>
                </c:pt>
              </c:numCache>
            </c:numRef>
          </c:val>
          <c:extLst>
            <c:ext xmlns:c16="http://schemas.microsoft.com/office/drawing/2014/chart" uri="{C3380CC4-5D6E-409C-BE32-E72D297353CC}">
              <c16:uniqueId val="{00000000-961B-48E0-9021-68F77C0151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80.08</c:v>
                </c:pt>
              </c:numCache>
            </c:numRef>
          </c:val>
          <c:smooth val="0"/>
          <c:extLst>
            <c:ext xmlns:c16="http://schemas.microsoft.com/office/drawing/2014/chart" uri="{C3380CC4-5D6E-409C-BE32-E72D297353CC}">
              <c16:uniqueId val="{00000001-961B-48E0-9021-68F77C0151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459.68</c:v>
                </c:pt>
                <c:pt idx="4">
                  <c:v>428.85</c:v>
                </c:pt>
              </c:numCache>
            </c:numRef>
          </c:val>
          <c:extLst>
            <c:ext xmlns:c16="http://schemas.microsoft.com/office/drawing/2014/chart" uri="{C3380CC4-5D6E-409C-BE32-E72D297353CC}">
              <c16:uniqueId val="{00000000-F195-417E-807B-A290048F7E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672.33</c:v>
                </c:pt>
              </c:numCache>
            </c:numRef>
          </c:val>
          <c:smooth val="0"/>
          <c:extLst>
            <c:ext xmlns:c16="http://schemas.microsoft.com/office/drawing/2014/chart" uri="{C3380CC4-5D6E-409C-BE32-E72D297353CC}">
              <c16:uniqueId val="{00000001-F195-417E-807B-A290048F7E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71.13</c:v>
                </c:pt>
                <c:pt idx="4">
                  <c:v>70.28</c:v>
                </c:pt>
              </c:numCache>
            </c:numRef>
          </c:val>
          <c:extLst>
            <c:ext xmlns:c16="http://schemas.microsoft.com/office/drawing/2014/chart" uri="{C3380CC4-5D6E-409C-BE32-E72D297353CC}">
              <c16:uniqueId val="{00000000-ED54-44D3-A950-FC8D669A48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98.75</c:v>
                </c:pt>
              </c:numCache>
            </c:numRef>
          </c:val>
          <c:smooth val="0"/>
          <c:extLst>
            <c:ext xmlns:c16="http://schemas.microsoft.com/office/drawing/2014/chart" uri="{C3380CC4-5D6E-409C-BE32-E72D297353CC}">
              <c16:uniqueId val="{00000001-ED54-44D3-A950-FC8D669A48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107.77</c:v>
                </c:pt>
                <c:pt idx="4">
                  <c:v>109.98</c:v>
                </c:pt>
              </c:numCache>
            </c:numRef>
          </c:val>
          <c:extLst>
            <c:ext xmlns:c16="http://schemas.microsoft.com/office/drawing/2014/chart" uri="{C3380CC4-5D6E-409C-BE32-E72D297353CC}">
              <c16:uniqueId val="{00000000-36AD-4311-A0BD-03FD25F027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142.03</c:v>
                </c:pt>
              </c:numCache>
            </c:numRef>
          </c:val>
          <c:smooth val="0"/>
          <c:extLst>
            <c:ext xmlns:c16="http://schemas.microsoft.com/office/drawing/2014/chart" uri="{C3380CC4-5D6E-409C-BE32-E72D297353CC}">
              <c16:uniqueId val="{00000001-36AD-4311-A0BD-03FD25F027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5" zoomScale="70" zoomScaleNormal="70" workbookViewId="0">
      <selection activeCell="AZ93" sqref="AZ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沖縄市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自治体職員</v>
      </c>
      <c r="AE8" s="67"/>
      <c r="AF8" s="67"/>
      <c r="AG8" s="67"/>
      <c r="AH8" s="67"/>
      <c r="AI8" s="67"/>
      <c r="AJ8" s="67"/>
      <c r="AK8" s="3"/>
      <c r="AL8" s="55">
        <f>データ!S6</f>
        <v>143119</v>
      </c>
      <c r="AM8" s="55"/>
      <c r="AN8" s="55"/>
      <c r="AO8" s="55"/>
      <c r="AP8" s="55"/>
      <c r="AQ8" s="55"/>
      <c r="AR8" s="55"/>
      <c r="AS8" s="55"/>
      <c r="AT8" s="54">
        <f>データ!T6</f>
        <v>49.72</v>
      </c>
      <c r="AU8" s="54"/>
      <c r="AV8" s="54"/>
      <c r="AW8" s="54"/>
      <c r="AX8" s="54"/>
      <c r="AY8" s="54"/>
      <c r="AZ8" s="54"/>
      <c r="BA8" s="54"/>
      <c r="BB8" s="54">
        <f>データ!U6</f>
        <v>2878.5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71.52</v>
      </c>
      <c r="J10" s="54"/>
      <c r="K10" s="54"/>
      <c r="L10" s="54"/>
      <c r="M10" s="54"/>
      <c r="N10" s="54"/>
      <c r="O10" s="54"/>
      <c r="P10" s="54">
        <f>データ!P6</f>
        <v>97.37</v>
      </c>
      <c r="Q10" s="54"/>
      <c r="R10" s="54"/>
      <c r="S10" s="54"/>
      <c r="T10" s="54"/>
      <c r="U10" s="54"/>
      <c r="V10" s="54"/>
      <c r="W10" s="54">
        <f>データ!Q6</f>
        <v>100</v>
      </c>
      <c r="X10" s="54"/>
      <c r="Y10" s="54"/>
      <c r="Z10" s="54"/>
      <c r="AA10" s="54"/>
      <c r="AB10" s="54"/>
      <c r="AC10" s="54"/>
      <c r="AD10" s="55">
        <f>データ!R6</f>
        <v>1584</v>
      </c>
      <c r="AE10" s="55"/>
      <c r="AF10" s="55"/>
      <c r="AG10" s="55"/>
      <c r="AH10" s="55"/>
      <c r="AI10" s="55"/>
      <c r="AJ10" s="55"/>
      <c r="AK10" s="2"/>
      <c r="AL10" s="55">
        <f>データ!V6</f>
        <v>138765</v>
      </c>
      <c r="AM10" s="55"/>
      <c r="AN10" s="55"/>
      <c r="AO10" s="55"/>
      <c r="AP10" s="55"/>
      <c r="AQ10" s="55"/>
      <c r="AR10" s="55"/>
      <c r="AS10" s="55"/>
      <c r="AT10" s="54">
        <f>データ!W6</f>
        <v>27.61</v>
      </c>
      <c r="AU10" s="54"/>
      <c r="AV10" s="54"/>
      <c r="AW10" s="54"/>
      <c r="AX10" s="54"/>
      <c r="AY10" s="54"/>
      <c r="AZ10" s="54"/>
      <c r="BA10" s="54"/>
      <c r="BB10" s="54">
        <f>データ!X6</f>
        <v>5025.8999999999996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06auBxWvPl9ZHO3hs9ofkEs976bBlLiJ9SQqGYwbVZFElANLvHbDK6dF/S+BoPzmDRnj/0VFDu1l3IUR9DgMw==" saltValue="dRmEymXCt3o9EdTY5YV7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472115</v>
      </c>
      <c r="D6" s="19">
        <f t="shared" si="3"/>
        <v>46</v>
      </c>
      <c r="E6" s="19">
        <f t="shared" si="3"/>
        <v>17</v>
      </c>
      <c r="F6" s="19">
        <f t="shared" si="3"/>
        <v>1</v>
      </c>
      <c r="G6" s="19">
        <f t="shared" si="3"/>
        <v>0</v>
      </c>
      <c r="H6" s="19" t="str">
        <f t="shared" si="3"/>
        <v>沖縄県　沖縄市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71.52</v>
      </c>
      <c r="P6" s="20">
        <f t="shared" si="3"/>
        <v>97.37</v>
      </c>
      <c r="Q6" s="20">
        <f t="shared" si="3"/>
        <v>100</v>
      </c>
      <c r="R6" s="20">
        <f t="shared" si="3"/>
        <v>1584</v>
      </c>
      <c r="S6" s="20">
        <f t="shared" si="3"/>
        <v>143119</v>
      </c>
      <c r="T6" s="20">
        <f t="shared" si="3"/>
        <v>49.72</v>
      </c>
      <c r="U6" s="20">
        <f t="shared" si="3"/>
        <v>2878.5</v>
      </c>
      <c r="V6" s="20">
        <f t="shared" si="3"/>
        <v>138765</v>
      </c>
      <c r="W6" s="20">
        <f t="shared" si="3"/>
        <v>27.61</v>
      </c>
      <c r="X6" s="20">
        <f t="shared" si="3"/>
        <v>5025.8999999999996</v>
      </c>
      <c r="Y6" s="21" t="str">
        <f>IF(Y7="",NA(),Y7)</f>
        <v>-</v>
      </c>
      <c r="Z6" s="21" t="str">
        <f t="shared" ref="Z6:AH6" si="4">IF(Z7="",NA(),Z7)</f>
        <v>-</v>
      </c>
      <c r="AA6" s="21" t="str">
        <f t="shared" si="4"/>
        <v>-</v>
      </c>
      <c r="AB6" s="21">
        <f t="shared" si="4"/>
        <v>103.1</v>
      </c>
      <c r="AC6" s="21">
        <f t="shared" si="4"/>
        <v>100.6</v>
      </c>
      <c r="AD6" s="21" t="str">
        <f t="shared" si="4"/>
        <v>-</v>
      </c>
      <c r="AE6" s="21" t="str">
        <f t="shared" si="4"/>
        <v>-</v>
      </c>
      <c r="AF6" s="21" t="str">
        <f t="shared" si="4"/>
        <v>-</v>
      </c>
      <c r="AG6" s="21">
        <f t="shared" si="4"/>
        <v>106.55</v>
      </c>
      <c r="AH6" s="21">
        <f t="shared" si="4"/>
        <v>106.01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5.95</v>
      </c>
      <c r="AS6" s="21">
        <f t="shared" si="5"/>
        <v>5.27</v>
      </c>
      <c r="AT6" s="20" t="str">
        <f>IF(AT7="","",IF(AT7="-","【-】","【"&amp;SUBSTITUTE(TEXT(AT7,"#,##0.00"),"-","△")&amp;"】"))</f>
        <v>【3.09】</v>
      </c>
      <c r="AU6" s="21" t="str">
        <f>IF(AU7="",NA(),AU7)</f>
        <v>-</v>
      </c>
      <c r="AV6" s="21" t="str">
        <f t="shared" ref="AV6:BD6" si="6">IF(AV7="",NA(),AV7)</f>
        <v>-</v>
      </c>
      <c r="AW6" s="21" t="str">
        <f t="shared" si="6"/>
        <v>-</v>
      </c>
      <c r="AX6" s="21">
        <f t="shared" si="6"/>
        <v>131.49</v>
      </c>
      <c r="AY6" s="21">
        <f t="shared" si="6"/>
        <v>140.86000000000001</v>
      </c>
      <c r="AZ6" s="21" t="str">
        <f t="shared" si="6"/>
        <v>-</v>
      </c>
      <c r="BA6" s="21" t="str">
        <f t="shared" si="6"/>
        <v>-</v>
      </c>
      <c r="BB6" s="21" t="str">
        <f t="shared" si="6"/>
        <v>-</v>
      </c>
      <c r="BC6" s="21">
        <f t="shared" si="6"/>
        <v>72.930000000000007</v>
      </c>
      <c r="BD6" s="21">
        <f t="shared" si="6"/>
        <v>80.08</v>
      </c>
      <c r="BE6" s="20" t="str">
        <f>IF(BE7="","",IF(BE7="-","【-】","【"&amp;SUBSTITUTE(TEXT(BE7,"#,##0.00"),"-","△")&amp;"】"))</f>
        <v>【71.39】</v>
      </c>
      <c r="BF6" s="21" t="str">
        <f>IF(BF7="",NA(),BF7)</f>
        <v>-</v>
      </c>
      <c r="BG6" s="21" t="str">
        <f t="shared" ref="BG6:BO6" si="7">IF(BG7="",NA(),BG7)</f>
        <v>-</v>
      </c>
      <c r="BH6" s="21" t="str">
        <f t="shared" si="7"/>
        <v>-</v>
      </c>
      <c r="BI6" s="21">
        <f t="shared" si="7"/>
        <v>459.68</v>
      </c>
      <c r="BJ6" s="21">
        <f t="shared" si="7"/>
        <v>428.85</v>
      </c>
      <c r="BK6" s="21" t="str">
        <f t="shared" si="7"/>
        <v>-</v>
      </c>
      <c r="BL6" s="21" t="str">
        <f t="shared" si="7"/>
        <v>-</v>
      </c>
      <c r="BM6" s="21" t="str">
        <f t="shared" si="7"/>
        <v>-</v>
      </c>
      <c r="BN6" s="21">
        <f t="shared" si="7"/>
        <v>730.52</v>
      </c>
      <c r="BO6" s="21">
        <f t="shared" si="7"/>
        <v>672.33</v>
      </c>
      <c r="BP6" s="20" t="str">
        <f>IF(BP7="","",IF(BP7="-","【-】","【"&amp;SUBSTITUTE(TEXT(BP7,"#,##0.00"),"-","△")&amp;"】"))</f>
        <v>【669.11】</v>
      </c>
      <c r="BQ6" s="21" t="str">
        <f>IF(BQ7="",NA(),BQ7)</f>
        <v>-</v>
      </c>
      <c r="BR6" s="21" t="str">
        <f t="shared" ref="BR6:BZ6" si="8">IF(BR7="",NA(),BR7)</f>
        <v>-</v>
      </c>
      <c r="BS6" s="21" t="str">
        <f t="shared" si="8"/>
        <v>-</v>
      </c>
      <c r="BT6" s="21">
        <f t="shared" si="8"/>
        <v>71.13</v>
      </c>
      <c r="BU6" s="21">
        <f t="shared" si="8"/>
        <v>70.28</v>
      </c>
      <c r="BV6" s="21" t="str">
        <f t="shared" si="8"/>
        <v>-</v>
      </c>
      <c r="BW6" s="21" t="str">
        <f t="shared" si="8"/>
        <v>-</v>
      </c>
      <c r="BX6" s="21" t="str">
        <f t="shared" si="8"/>
        <v>-</v>
      </c>
      <c r="BY6" s="21">
        <f t="shared" si="8"/>
        <v>98.61</v>
      </c>
      <c r="BZ6" s="21">
        <f t="shared" si="8"/>
        <v>98.75</v>
      </c>
      <c r="CA6" s="20" t="str">
        <f>IF(CA7="","",IF(CA7="-","【-】","【"&amp;SUBSTITUTE(TEXT(CA7,"#,##0.00"),"-","△")&amp;"】"))</f>
        <v>【99.73】</v>
      </c>
      <c r="CB6" s="21" t="str">
        <f>IF(CB7="",NA(),CB7)</f>
        <v>-</v>
      </c>
      <c r="CC6" s="21" t="str">
        <f t="shared" ref="CC6:CK6" si="9">IF(CC7="",NA(),CC7)</f>
        <v>-</v>
      </c>
      <c r="CD6" s="21" t="str">
        <f t="shared" si="9"/>
        <v>-</v>
      </c>
      <c r="CE6" s="21">
        <f t="shared" si="9"/>
        <v>107.77</v>
      </c>
      <c r="CF6" s="21">
        <f t="shared" si="9"/>
        <v>109.98</v>
      </c>
      <c r="CG6" s="21" t="str">
        <f t="shared" si="9"/>
        <v>-</v>
      </c>
      <c r="CH6" s="21" t="str">
        <f t="shared" si="9"/>
        <v>-</v>
      </c>
      <c r="CI6" s="21" t="str">
        <f t="shared" si="9"/>
        <v>-</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61.7</v>
      </c>
      <c r="CV6" s="21">
        <f t="shared" si="10"/>
        <v>63.04</v>
      </c>
      <c r="CW6" s="20" t="str">
        <f>IF(CW7="","",IF(CW7="-","【-】","【"&amp;SUBSTITUTE(TEXT(CW7,"#,##0.00"),"-","△")&amp;"】"))</f>
        <v>【59.99】</v>
      </c>
      <c r="CX6" s="21" t="str">
        <f>IF(CX7="",NA(),CX7)</f>
        <v>-</v>
      </c>
      <c r="CY6" s="21" t="str">
        <f t="shared" ref="CY6:DG6" si="11">IF(CY7="",NA(),CY7)</f>
        <v>-</v>
      </c>
      <c r="CZ6" s="21" t="str">
        <f t="shared" si="11"/>
        <v>-</v>
      </c>
      <c r="DA6" s="21">
        <f t="shared" si="11"/>
        <v>88.52</v>
      </c>
      <c r="DB6" s="21">
        <f t="shared" si="11"/>
        <v>89</v>
      </c>
      <c r="DC6" s="21" t="str">
        <f t="shared" si="11"/>
        <v>-</v>
      </c>
      <c r="DD6" s="21" t="str">
        <f t="shared" si="11"/>
        <v>-</v>
      </c>
      <c r="DE6" s="21" t="str">
        <f t="shared" si="11"/>
        <v>-</v>
      </c>
      <c r="DF6" s="21">
        <f t="shared" si="11"/>
        <v>94.56</v>
      </c>
      <c r="DG6" s="21">
        <f t="shared" si="11"/>
        <v>94.75</v>
      </c>
      <c r="DH6" s="20" t="str">
        <f>IF(DH7="","",IF(DH7="-","【-】","【"&amp;SUBSTITUTE(TEXT(DH7,"#,##0.00"),"-","△")&amp;"】"))</f>
        <v>【95.72】</v>
      </c>
      <c r="DI6" s="21" t="str">
        <f>IF(DI7="",NA(),DI7)</f>
        <v>-</v>
      </c>
      <c r="DJ6" s="21" t="str">
        <f t="shared" ref="DJ6:DR6" si="12">IF(DJ7="",NA(),DJ7)</f>
        <v>-</v>
      </c>
      <c r="DK6" s="21" t="str">
        <f t="shared" si="12"/>
        <v>-</v>
      </c>
      <c r="DL6" s="21">
        <f t="shared" si="12"/>
        <v>3.73</v>
      </c>
      <c r="DM6" s="21">
        <f t="shared" si="12"/>
        <v>7.33</v>
      </c>
      <c r="DN6" s="21" t="str">
        <f t="shared" si="12"/>
        <v>-</v>
      </c>
      <c r="DO6" s="21" t="str">
        <f t="shared" si="12"/>
        <v>-</v>
      </c>
      <c r="DP6" s="21" t="str">
        <f t="shared" si="12"/>
        <v>-</v>
      </c>
      <c r="DQ6" s="21">
        <f t="shared" si="12"/>
        <v>28.87</v>
      </c>
      <c r="DR6" s="21">
        <f t="shared" si="12"/>
        <v>31.34</v>
      </c>
      <c r="DS6" s="20" t="str">
        <f>IF(DS7="","",IF(DS7="-","【-】","【"&amp;SUBSTITUTE(TEXT(DS7,"#,##0.00"),"-","△")&amp;"】"))</f>
        <v>【38.17】</v>
      </c>
      <c r="DT6" s="21" t="str">
        <f>IF(DT7="",NA(),DT7)</f>
        <v>-</v>
      </c>
      <c r="DU6" s="21" t="str">
        <f t="shared" ref="DU6:EC6" si="13">IF(DU7="",NA(),DU7)</f>
        <v>-</v>
      </c>
      <c r="DV6" s="21" t="str">
        <f t="shared" si="13"/>
        <v>-</v>
      </c>
      <c r="DW6" s="21">
        <f t="shared" si="13"/>
        <v>10.62</v>
      </c>
      <c r="DX6" s="21">
        <f t="shared" si="13"/>
        <v>11.21</v>
      </c>
      <c r="DY6" s="21" t="str">
        <f t="shared" si="13"/>
        <v>-</v>
      </c>
      <c r="DZ6" s="21" t="str">
        <f t="shared" si="13"/>
        <v>-</v>
      </c>
      <c r="EA6" s="21" t="str">
        <f t="shared" si="13"/>
        <v>-</v>
      </c>
      <c r="EB6" s="21">
        <f t="shared" si="13"/>
        <v>5.64</v>
      </c>
      <c r="EC6" s="21">
        <f t="shared" si="13"/>
        <v>6.43</v>
      </c>
      <c r="ED6" s="20" t="str">
        <f>IF(ED7="","",IF(ED7="-","【-】","【"&amp;SUBSTITUTE(TEXT(ED7,"#,##0.00"),"-","△")&amp;"】"))</f>
        <v>【6.54】</v>
      </c>
      <c r="EE6" s="21" t="str">
        <f>IF(EE7="",NA(),EE7)</f>
        <v>-</v>
      </c>
      <c r="EF6" s="21" t="str">
        <f t="shared" ref="EF6:EN6" si="14">IF(EF7="",NA(),EF7)</f>
        <v>-</v>
      </c>
      <c r="EG6" s="21" t="str">
        <f t="shared" si="14"/>
        <v>-</v>
      </c>
      <c r="EH6" s="21">
        <f t="shared" si="14"/>
        <v>0.01</v>
      </c>
      <c r="EI6" s="20">
        <f t="shared" si="14"/>
        <v>0</v>
      </c>
      <c r="EJ6" s="21" t="str">
        <f t="shared" si="14"/>
        <v>-</v>
      </c>
      <c r="EK6" s="21" t="str">
        <f t="shared" si="14"/>
        <v>-</v>
      </c>
      <c r="EL6" s="21" t="str">
        <f t="shared" si="14"/>
        <v>-</v>
      </c>
      <c r="EM6" s="21">
        <f t="shared" si="14"/>
        <v>0.19</v>
      </c>
      <c r="EN6" s="21">
        <f t="shared" si="14"/>
        <v>0.19</v>
      </c>
      <c r="EO6" s="20" t="str">
        <f>IF(EO7="","",IF(EO7="-","【-】","【"&amp;SUBSTITUTE(TEXT(EO7,"#,##0.00"),"-","△")&amp;"】"))</f>
        <v>【0.24】</v>
      </c>
    </row>
    <row r="7" spans="1:148" s="22" customFormat="1" x14ac:dyDescent="0.15">
      <c r="A7" s="14"/>
      <c r="B7" s="23">
        <v>2021</v>
      </c>
      <c r="C7" s="23">
        <v>472115</v>
      </c>
      <c r="D7" s="23">
        <v>46</v>
      </c>
      <c r="E7" s="23">
        <v>17</v>
      </c>
      <c r="F7" s="23">
        <v>1</v>
      </c>
      <c r="G7" s="23">
        <v>0</v>
      </c>
      <c r="H7" s="23" t="s">
        <v>96</v>
      </c>
      <c r="I7" s="23" t="s">
        <v>97</v>
      </c>
      <c r="J7" s="23" t="s">
        <v>98</v>
      </c>
      <c r="K7" s="23" t="s">
        <v>99</v>
      </c>
      <c r="L7" s="23" t="s">
        <v>100</v>
      </c>
      <c r="M7" s="23" t="s">
        <v>101</v>
      </c>
      <c r="N7" s="24" t="s">
        <v>102</v>
      </c>
      <c r="O7" s="24">
        <v>71.52</v>
      </c>
      <c r="P7" s="24">
        <v>97.37</v>
      </c>
      <c r="Q7" s="24">
        <v>100</v>
      </c>
      <c r="R7" s="24">
        <v>1584</v>
      </c>
      <c r="S7" s="24">
        <v>143119</v>
      </c>
      <c r="T7" s="24">
        <v>49.72</v>
      </c>
      <c r="U7" s="24">
        <v>2878.5</v>
      </c>
      <c r="V7" s="24">
        <v>138765</v>
      </c>
      <c r="W7" s="24">
        <v>27.61</v>
      </c>
      <c r="X7" s="24">
        <v>5025.8999999999996</v>
      </c>
      <c r="Y7" s="24" t="s">
        <v>102</v>
      </c>
      <c r="Z7" s="24" t="s">
        <v>102</v>
      </c>
      <c r="AA7" s="24" t="s">
        <v>102</v>
      </c>
      <c r="AB7" s="24">
        <v>103.1</v>
      </c>
      <c r="AC7" s="24">
        <v>100.6</v>
      </c>
      <c r="AD7" s="24" t="s">
        <v>102</v>
      </c>
      <c r="AE7" s="24" t="s">
        <v>102</v>
      </c>
      <c r="AF7" s="24" t="s">
        <v>102</v>
      </c>
      <c r="AG7" s="24">
        <v>106.55</v>
      </c>
      <c r="AH7" s="24">
        <v>106.01</v>
      </c>
      <c r="AI7" s="24">
        <v>107.02</v>
      </c>
      <c r="AJ7" s="24" t="s">
        <v>102</v>
      </c>
      <c r="AK7" s="24" t="s">
        <v>102</v>
      </c>
      <c r="AL7" s="24" t="s">
        <v>102</v>
      </c>
      <c r="AM7" s="24">
        <v>0</v>
      </c>
      <c r="AN7" s="24">
        <v>0</v>
      </c>
      <c r="AO7" s="24" t="s">
        <v>102</v>
      </c>
      <c r="AP7" s="24" t="s">
        <v>102</v>
      </c>
      <c r="AQ7" s="24" t="s">
        <v>102</v>
      </c>
      <c r="AR7" s="24">
        <v>5.95</v>
      </c>
      <c r="AS7" s="24">
        <v>5.27</v>
      </c>
      <c r="AT7" s="24">
        <v>3.09</v>
      </c>
      <c r="AU7" s="24" t="s">
        <v>102</v>
      </c>
      <c r="AV7" s="24" t="s">
        <v>102</v>
      </c>
      <c r="AW7" s="24" t="s">
        <v>102</v>
      </c>
      <c r="AX7" s="24">
        <v>131.49</v>
      </c>
      <c r="AY7" s="24">
        <v>140.86000000000001</v>
      </c>
      <c r="AZ7" s="24" t="s">
        <v>102</v>
      </c>
      <c r="BA7" s="24" t="s">
        <v>102</v>
      </c>
      <c r="BB7" s="24" t="s">
        <v>102</v>
      </c>
      <c r="BC7" s="24">
        <v>72.930000000000007</v>
      </c>
      <c r="BD7" s="24">
        <v>80.08</v>
      </c>
      <c r="BE7" s="24">
        <v>71.39</v>
      </c>
      <c r="BF7" s="24" t="s">
        <v>102</v>
      </c>
      <c r="BG7" s="24" t="s">
        <v>102</v>
      </c>
      <c r="BH7" s="24" t="s">
        <v>102</v>
      </c>
      <c r="BI7" s="24">
        <v>459.68</v>
      </c>
      <c r="BJ7" s="24">
        <v>428.85</v>
      </c>
      <c r="BK7" s="24" t="s">
        <v>102</v>
      </c>
      <c r="BL7" s="24" t="s">
        <v>102</v>
      </c>
      <c r="BM7" s="24" t="s">
        <v>102</v>
      </c>
      <c r="BN7" s="24">
        <v>730.52</v>
      </c>
      <c r="BO7" s="24">
        <v>672.33</v>
      </c>
      <c r="BP7" s="24">
        <v>669.11</v>
      </c>
      <c r="BQ7" s="24" t="s">
        <v>102</v>
      </c>
      <c r="BR7" s="24" t="s">
        <v>102</v>
      </c>
      <c r="BS7" s="24" t="s">
        <v>102</v>
      </c>
      <c r="BT7" s="24">
        <v>71.13</v>
      </c>
      <c r="BU7" s="24">
        <v>70.28</v>
      </c>
      <c r="BV7" s="24" t="s">
        <v>102</v>
      </c>
      <c r="BW7" s="24" t="s">
        <v>102</v>
      </c>
      <c r="BX7" s="24" t="s">
        <v>102</v>
      </c>
      <c r="BY7" s="24">
        <v>98.61</v>
      </c>
      <c r="BZ7" s="24">
        <v>98.75</v>
      </c>
      <c r="CA7" s="24">
        <v>99.73</v>
      </c>
      <c r="CB7" s="24" t="s">
        <v>102</v>
      </c>
      <c r="CC7" s="24" t="s">
        <v>102</v>
      </c>
      <c r="CD7" s="24" t="s">
        <v>102</v>
      </c>
      <c r="CE7" s="24">
        <v>107.77</v>
      </c>
      <c r="CF7" s="24">
        <v>109.98</v>
      </c>
      <c r="CG7" s="24" t="s">
        <v>102</v>
      </c>
      <c r="CH7" s="24" t="s">
        <v>102</v>
      </c>
      <c r="CI7" s="24" t="s">
        <v>102</v>
      </c>
      <c r="CJ7" s="24">
        <v>141.24</v>
      </c>
      <c r="CK7" s="24">
        <v>142.03</v>
      </c>
      <c r="CL7" s="24">
        <v>134.97999999999999</v>
      </c>
      <c r="CM7" s="24" t="s">
        <v>102</v>
      </c>
      <c r="CN7" s="24" t="s">
        <v>102</v>
      </c>
      <c r="CO7" s="24" t="s">
        <v>102</v>
      </c>
      <c r="CP7" s="24" t="s">
        <v>102</v>
      </c>
      <c r="CQ7" s="24" t="s">
        <v>102</v>
      </c>
      <c r="CR7" s="24" t="s">
        <v>102</v>
      </c>
      <c r="CS7" s="24" t="s">
        <v>102</v>
      </c>
      <c r="CT7" s="24" t="s">
        <v>102</v>
      </c>
      <c r="CU7" s="24">
        <v>61.7</v>
      </c>
      <c r="CV7" s="24">
        <v>63.04</v>
      </c>
      <c r="CW7" s="24">
        <v>59.99</v>
      </c>
      <c r="CX7" s="24" t="s">
        <v>102</v>
      </c>
      <c r="CY7" s="24" t="s">
        <v>102</v>
      </c>
      <c r="CZ7" s="24" t="s">
        <v>102</v>
      </c>
      <c r="DA7" s="24">
        <v>88.52</v>
      </c>
      <c r="DB7" s="24">
        <v>89</v>
      </c>
      <c r="DC7" s="24" t="s">
        <v>102</v>
      </c>
      <c r="DD7" s="24" t="s">
        <v>102</v>
      </c>
      <c r="DE7" s="24" t="s">
        <v>102</v>
      </c>
      <c r="DF7" s="24">
        <v>94.56</v>
      </c>
      <c r="DG7" s="24">
        <v>94.75</v>
      </c>
      <c r="DH7" s="24">
        <v>95.72</v>
      </c>
      <c r="DI7" s="24" t="s">
        <v>102</v>
      </c>
      <c r="DJ7" s="24" t="s">
        <v>102</v>
      </c>
      <c r="DK7" s="24" t="s">
        <v>102</v>
      </c>
      <c r="DL7" s="24">
        <v>3.73</v>
      </c>
      <c r="DM7" s="24">
        <v>7.33</v>
      </c>
      <c r="DN7" s="24" t="s">
        <v>102</v>
      </c>
      <c r="DO7" s="24" t="s">
        <v>102</v>
      </c>
      <c r="DP7" s="24" t="s">
        <v>102</v>
      </c>
      <c r="DQ7" s="24">
        <v>28.87</v>
      </c>
      <c r="DR7" s="24">
        <v>31.34</v>
      </c>
      <c r="DS7" s="24">
        <v>38.17</v>
      </c>
      <c r="DT7" s="24" t="s">
        <v>102</v>
      </c>
      <c r="DU7" s="24" t="s">
        <v>102</v>
      </c>
      <c r="DV7" s="24" t="s">
        <v>102</v>
      </c>
      <c r="DW7" s="24">
        <v>10.62</v>
      </c>
      <c r="DX7" s="24">
        <v>11.21</v>
      </c>
      <c r="DY7" s="24" t="s">
        <v>102</v>
      </c>
      <c r="DZ7" s="24" t="s">
        <v>102</v>
      </c>
      <c r="EA7" s="24" t="s">
        <v>102</v>
      </c>
      <c r="EB7" s="24">
        <v>5.64</v>
      </c>
      <c r="EC7" s="24">
        <v>6.43</v>
      </c>
      <c r="ED7" s="24">
        <v>6.54</v>
      </c>
      <c r="EE7" s="24" t="s">
        <v>102</v>
      </c>
      <c r="EF7" s="24" t="s">
        <v>102</v>
      </c>
      <c r="EG7" s="24" t="s">
        <v>102</v>
      </c>
      <c r="EH7" s="24">
        <v>0.01</v>
      </c>
      <c r="EI7" s="24">
        <v>0</v>
      </c>
      <c r="EJ7" s="24" t="s">
        <v>102</v>
      </c>
      <c r="EK7" s="24" t="s">
        <v>102</v>
      </c>
      <c r="EL7" s="24" t="s">
        <v>102</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2023-01-12T23:36:03Z</dcterms:created>
  <dcterms:modified xsi:type="dcterms:W3CDTF">2023-01-23T23:54:15Z</dcterms:modified>
  <cp:category/>
</cp:coreProperties>
</file>