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ogimi01\Desktop\一時フォルダ\"/>
    </mc:Choice>
  </mc:AlternateContent>
  <xr:revisionPtr revIDLastSave="0" documentId="13_ncr:1_{3B3D61E6-B12E-4535-9873-03F29285A71B}" xr6:coauthVersionLast="45" xr6:coauthVersionMax="45" xr10:uidLastSave="{00000000-0000-0000-0000-000000000000}"/>
  <workbookProtection workbookAlgorithmName="SHA-512" workbookHashValue="ACGXKY2LwEe7f8vEOjtnDn6pvMWnV17gl4LWgZSn6Y2YxyfitEfXB4QJ9HdXa2eplgjoIlSNrYBxGH38A8bAXw==" workbookSaltValue="CbGVUm+qGpeJIIe4u3gx4g==" workbookSpinCount="100000" lockStructure="1"/>
  <bookViews>
    <workbookView xWindow="-120" yWindow="-120" windowWidth="20730" windowHeight="11160" xr2:uid="{00000000-000D-0000-FFFF-FFFF00000000}"/>
  </bookViews>
  <sheets>
    <sheet name="法非適用_下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J86" i="4"/>
  <c r="I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<sst xmlns="http://schemas.openxmlformats.org/spreadsheetml/2006/main" count="236" uniqueCount="121">
  <si>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</si>
  <si>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</si>
  <si>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</si>
  <si>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</si>
  <si>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</si>
  <si>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</si>
  <si>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</si>
  <si>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</si>
  <si>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</si>
  <si>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</si>
  <si>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</si>
  <si>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</si>
  <si>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</si>
  <si>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</si>
  <si>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</si>
  <si>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</si>
  <si>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</si>
  <si>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</si>
  <si>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</si>
  <si>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</si>
  <si>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</si>
  <si>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</si>
  <si>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</si>
  <si>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</si>
  <si>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</si>
  <si>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</si>
  <si>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</si>
  <si>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</si>
  <si>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</si>
  <si>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</si>
  <si>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</si>
  <si>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</si>
  <si>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</si>
  <si>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</si>
  <si>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</si>
  <si>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</si>
  <si>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</si>
  <si>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</si>
  <si>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</si>
  <si>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</si>
  <si>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</si>
  <si>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</si>
  <si>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</si>
  <si>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</si>
  <si>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</si>
  <si>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</si>
  <si>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</si>
  <si>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</si>
  <si>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</si>
  <si>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</si>
  <si>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</si>
  <si>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</si>
  <si>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</si>
  <si>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</si>
  <si>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</si>
  <si>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</si>
  <si>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</si>
  <si>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</si>
  <si>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</si>
  <si>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</si>
  <si>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</si>
  <si>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</si>
  <si>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</si>
  <si>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</si>
  <si>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</si>
  <si>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</si>
  <si>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</si>
  <si>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</si>
  <si>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</si>
  <si>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</si>
  <si>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</si>
  <si>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</si>
  <si>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</si>
  <si>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</si>
  <si>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</si>
  <si>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</si>
  <si>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</si>
  <si>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</si>
  <si>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</si>
  <si>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</si>
  <si>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</si>
  <si>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</si>
  <si>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</si>
  <si>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</si>
  <si>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</si>
  <si>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</si>
  <si>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</si>
  <si>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</si>
  <si>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</si>
  <si>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</si>
  <si>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</si>
  <si>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</si>
  <si>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</si>
  <si>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</si>
  <si>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</si>
  <si>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</si>
  <si>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</si>
  <si>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</si>
  <si>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沖縄県　大宜味村</t>
  </si>
  <si>
    <t>法非適用</t>
  </si>
  <si>
    <t>下水道事業</t>
  </si>
  <si>
    <t>特定環境保全公共下水道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</si>
  <si>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</si>
  <si>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</si>
  <si>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</si>
  <si>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</si>
  <si>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</si>
  <si>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</si>
  <si>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</si>
  <si>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</si>
  <si>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</si>
  <si>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</si>
  <si>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</si>
  <si>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</si>
  <si>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</si>
  <si>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</si>
  <si>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</si>
  <si>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</si>
  <si>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本村では、平成23年2月1日から下水道が供用開始しており、現段階施設等が新しく老朽化の問題はないが、将来的に対策を取る必要がある。</t>
    <phoneticPr fontId="4"/>
  </si>
  <si>
    <t>「単年度の収支」
「累積欠損」
「支払能力」
「債務残高」
下水道処理開始　平成23年2月1日
下水道処理区域　塩屋処理区(結の浜）　　　　　　　　         （整備面積17.4ha)
①収益的収支比率：R2において、総収益の100.39％を一般会計からの繰入金で賄っている状況であり、適切な下水道料金収入を確保する必要がある。総費用については、主に維持管理費・汚泥処理費・修繕費が掛かっており、今後その費用の縮減に努める。
④企業債残高対事業規模比率：R2において、類似団体に比べて低い水準だが、今後処理場の増設や公営企業化の予定があり、将来負担の適正化を図りながら計画的な投資を行う。
⑤料金回収率：汚水処理に係る費用を営業収益以外の費用（一般会計からの繰入金）で賄っている状況であるため、適切な下水道料金の見直しを検討する必要がある。
⑥汚水処理原価：類似団体と比較して高い水準である。今後総費用の適正化に努める必要がある。
⑦施設利用率：処理区域内人口等の増加により上昇傾向であるが、余力はあるため、整備面積の増加を見越し、適正な利用率を維持する。
⑧水洗化率：下水道処理区域が、新たに開発された埋立地のため水洗化率が100％である。今後も維持できるように努める。</t>
    <rPh sb="190" eb="192">
      <t>シュウゼン</t>
    </rPh>
    <rPh sb="192" eb="193">
      <t>ヒ</t>
    </rPh>
    <rPh sb="261" eb="263">
      <t>コウエイ</t>
    </rPh>
    <rPh sb="263" eb="265">
      <t>キギョウ</t>
    </rPh>
    <rPh sb="265" eb="266">
      <t>カ</t>
    </rPh>
    <rPh sb="363" eb="365">
      <t>ケントウ</t>
    </rPh>
    <rPh sb="367" eb="369">
      <t>ヒツヨウ</t>
    </rPh>
    <rPh sb="401" eb="404">
      <t>ソウヒヨウ</t>
    </rPh>
    <rPh sb="405" eb="408">
      <t>テキセイカ</t>
    </rPh>
    <rPh sb="449" eb="451">
      <t>ヨリョク</t>
    </rPh>
    <rPh sb="457" eb="459">
      <t>セイビ</t>
    </rPh>
    <rPh sb="459" eb="461">
      <t>メンセキ</t>
    </rPh>
    <rPh sb="462" eb="464">
      <t>ゾウカ</t>
    </rPh>
    <rPh sb="465" eb="467">
      <t>ミコ</t>
    </rPh>
    <rPh sb="469" eb="471">
      <t>テキセイ</t>
    </rPh>
    <rPh sb="472" eb="475">
      <t>リヨウリツ</t>
    </rPh>
    <rPh sb="476" eb="478">
      <t>イジ</t>
    </rPh>
    <phoneticPr fontId="4"/>
  </si>
  <si>
    <t>収益的収支の継続的な黒字化を目標とするためには、下水道料金の見直しを検討する必要がある。総費用を抑最適化するためには、増設を計画的に進めると共に、経常的な費用についても様々な角度から見直しを検討し、更なる効率的運用を目指す必要がある。施設整備については、地方債の償還金が経営を圧迫しないよう行い、将来負担の適正化を考慮しながら遂行していかなければならない。</t>
    <rPh sb="49" eb="52">
      <t>サイテキカ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</si>
</sst>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89-492B-BEA3-E6AD6D197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0.13</c:v>
                </c:pt>
                <c:pt idx="2">
                  <c:v>0.09</c:v>
                </c:pt>
                <c:pt idx="3">
                  <c:v>0.06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89-492B-BEA3-E6AD6D197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45.33</c:v>
                </c:pt>
                <c:pt idx="1">
                  <c:v>58</c:v>
                </c:pt>
                <c:pt idx="2">
                  <c:v>56.67</c:v>
                </c:pt>
                <c:pt idx="3">
                  <c:v>52.67</c:v>
                </c:pt>
                <c:pt idx="4">
                  <c:v>60.67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9D-4F01-9C76-B3FF283FA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37.72</c:v>
                </c:pt>
                <c:pt idx="1">
                  <c:v>37.08</c:v>
                </c:pt>
                <c:pt idx="2">
                  <c:v>37.46</c:v>
                </c:pt>
                <c:pt idx="3">
                  <c:v>37.65</c:v>
                </c:pt>
                <c:pt idx="4">
                  <c:v>36.71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9D-4F01-9C76-B3FF283FA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34-46AE-BC1B-10DE3BEB7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68.459999999999994</c:v>
                </c:pt>
                <c:pt idx="1">
                  <c:v>67.22</c:v>
                </c:pt>
                <c:pt idx="2">
                  <c:v>67.459999999999994</c:v>
                </c:pt>
                <c:pt idx="3">
                  <c:v>67.37</c:v>
                </c:pt>
                <c:pt idx="4">
                  <c:v>70.05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34-46AE-BC1B-10DE3BEB7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89.33</c:v>
                </c:pt>
                <c:pt idx="1">
                  <c:v>97</c:v>
                </c:pt>
                <c:pt idx="2">
                  <c:v>87.5</c:v>
                </c:pt>
                <c:pt idx="3">
                  <c:v>83.61</c:v>
                </c:pt>
                <c:pt idx="4">
                  <c:v>100.39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50-4A93-BBDE-5E2EDAAA0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50-4A93-BBDE-5E2EDAAA0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18-4156-B5E9-F6C32B653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18-4156-B5E9-F6C32B653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C-4368-B712-0F687E772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BC-4368-B712-0F687E772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5-4CF3-8216-AE7399F3D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E5-4CF3-8216-AE7399F3D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9F-4763-83F9-71FB66156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9F-4763-83F9-71FB66156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865.21</c:v>
                </c:pt>
                <c:pt idx="1">
                  <c:v>605.30999999999995</c:v>
                </c:pt>
                <c:pt idx="2">
                  <c:v>647.69000000000005</c:v>
                </c:pt>
                <c:pt idx="3">
                  <c:v>649.74</c:v>
                </c:pt>
                <c:pt idx="4">
                  <c:v>558.26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D1-4A45-8427-46DA483A4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1592.72</c:v>
                </c:pt>
                <c:pt idx="1">
                  <c:v>1223.96</c:v>
                </c:pt>
                <c:pt idx="2">
                  <c:v>1269.1500000000001</c:v>
                </c:pt>
                <c:pt idx="3">
                  <c:v>1087.96</c:v>
                </c:pt>
                <c:pt idx="4">
                  <c:v>1209.45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D1-4A45-8427-46DA483A4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25.74</c:v>
                </c:pt>
                <c:pt idx="1">
                  <c:v>19.04</c:v>
                </c:pt>
                <c:pt idx="2">
                  <c:v>17.399999999999999</c:v>
                </c:pt>
                <c:pt idx="3">
                  <c:v>14.9</c:v>
                </c:pt>
                <c:pt idx="4">
                  <c:v>14.33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7B-4F05-AFFB-3B14706A3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53.7</c:v>
                </c:pt>
                <c:pt idx="1">
                  <c:v>61.54</c:v>
                </c:pt>
                <c:pt idx="2">
                  <c:v>63.97</c:v>
                </c:pt>
                <c:pt idx="3">
                  <c:v>59.67</c:v>
                </c:pt>
                <c:pt idx="4">
                  <c:v>55.93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7B-4F05-AFFB-3B14706A3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548.57000000000005</c:v>
                </c:pt>
                <c:pt idx="1">
                  <c:v>768.73</c:v>
                </c:pt>
                <c:pt idx="2">
                  <c:v>788.5</c:v>
                </c:pt>
                <c:pt idx="3">
                  <c:v>871.69</c:v>
                </c:pt>
                <c:pt idx="4">
                  <c:v>877.97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7-4E87-843F-3B76CF504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300.35000000000002</c:v>
                </c:pt>
                <c:pt idx="1">
                  <c:v>267.86</c:v>
                </c:pt>
                <c:pt idx="2">
                  <c:v>256.82</c:v>
                </c:pt>
                <c:pt idx="3">
                  <c:v>270.60000000000002</c:v>
                </c:pt>
                <c:pt idx="4">
                  <c:v>289.60000000000002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37-4E87-843F-3B76CF504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【1,260.21】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N1" zoomScale="70" zoomScaleNormal="7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沖縄県　大宜味村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特定環境保全公共下水道</v>
      </c>
      <c r="Q8" s="71"/>
      <c r="R8" s="71"/>
      <c r="S8" s="71"/>
      <c r="T8" s="71"/>
      <c r="U8" s="71"/>
      <c r="V8" s="71"/>
      <c r="W8" s="71" t="str">
        <f>データ!L6</f>
        <v>D3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3074</v>
      </c>
      <c r="AM8" s="68"/>
      <c r="AN8" s="68"/>
      <c r="AO8" s="68"/>
      <c r="AP8" s="68"/>
      <c r="AQ8" s="68"/>
      <c r="AR8" s="68"/>
      <c r="AS8" s="68"/>
      <c r="AT8" s="67">
        <f>データ!T6</f>
        <v>63.55</v>
      </c>
      <c r="AU8" s="67"/>
      <c r="AV8" s="67"/>
      <c r="AW8" s="67"/>
      <c r="AX8" s="67"/>
      <c r="AY8" s="67"/>
      <c r="AZ8" s="67"/>
      <c r="BA8" s="67"/>
      <c r="BB8" s="67">
        <f>データ!U6</f>
        <v>48.37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8.0399999999999991</v>
      </c>
      <c r="Q10" s="67"/>
      <c r="R10" s="67"/>
      <c r="S10" s="67"/>
      <c r="T10" s="67"/>
      <c r="U10" s="67"/>
      <c r="V10" s="67"/>
      <c r="W10" s="67">
        <f>データ!Q6</f>
        <v>98.76</v>
      </c>
      <c r="X10" s="67"/>
      <c r="Y10" s="67"/>
      <c r="Z10" s="67"/>
      <c r="AA10" s="67"/>
      <c r="AB10" s="67"/>
      <c r="AC10" s="67"/>
      <c r="AD10" s="68">
        <f>データ!R6</f>
        <v>1620</v>
      </c>
      <c r="AE10" s="68"/>
      <c r="AF10" s="68"/>
      <c r="AG10" s="68"/>
      <c r="AH10" s="68"/>
      <c r="AI10" s="68"/>
      <c r="AJ10" s="68"/>
      <c r="AK10" s="2"/>
      <c r="AL10" s="68">
        <f>データ!V6</f>
        <v>247</v>
      </c>
      <c r="AM10" s="68"/>
      <c r="AN10" s="68"/>
      <c r="AO10" s="68"/>
      <c r="AP10" s="68"/>
      <c r="AQ10" s="68"/>
      <c r="AR10" s="68"/>
      <c r="AS10" s="68"/>
      <c r="AT10" s="67">
        <f>データ!W6</f>
        <v>0.17</v>
      </c>
      <c r="AU10" s="67"/>
      <c r="AV10" s="67"/>
      <c r="AW10" s="67"/>
      <c r="AX10" s="67"/>
      <c r="AY10" s="67"/>
      <c r="AZ10" s="67"/>
      <c r="BA10" s="67"/>
      <c r="BB10" s="67">
        <f>データ!X6</f>
        <v>1452.94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119</v>
      </c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118</v>
      </c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120</v>
      </c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【1,260.21】</v>
      </c>
      <c r="I86" s="26" t="str">
        <f>データ!CA6</f>
        <v>【75.29】</v>
      </c>
      <c r="J86" s="26" t="str">
        <f>データ!CL6</f>
        <v>【215.41】</v>
      </c>
      <c r="K86" s="26" t="str">
        <f>データ!CW6</f>
        <v>【42.90】</v>
      </c>
      <c r="L86" s="26" t="str">
        <f>データ!DH6</f>
        <v>【84.75】</v>
      </c>
      <c r="M86" s="26" t="s">
        <v>44</v>
      </c>
      <c r="N86" s="26" t="s">
        <v>43</v>
      </c>
      <c r="O86" s="26" t="str">
        <f>データ!EO6</f>
        <v>【0.30】</v>
      </c>
    </row>
  </sheetData>
  <sheetProtection algorithmName="SHA-512" hashValue="BMxeaDLeIivKUlx0PruOwAekiqwtNKloPvInTweBFPKFRXeVfC4aRyqrjOlspRhE065Ez8mrr0J9Q/XHWyvihQ==" saltValue="rvdfudImxp9YoKeBR9Bfc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2020</v>
      </c>
      <c r="C6" s="33">
        <f t="shared" ref="C6:X6" si="3">C7</f>
        <v>473022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沖縄県　大宜味村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8.0399999999999991</v>
      </c>
      <c r="Q6" s="34">
        <f t="shared" si="3"/>
        <v>98.76</v>
      </c>
      <c r="R6" s="34">
        <f t="shared" si="3"/>
        <v>1620</v>
      </c>
      <c r="S6" s="34">
        <f t="shared" si="3"/>
        <v>3074</v>
      </c>
      <c r="T6" s="34">
        <f t="shared" si="3"/>
        <v>63.55</v>
      </c>
      <c r="U6" s="34">
        <f t="shared" si="3"/>
        <v>48.37</v>
      </c>
      <c r="V6" s="34">
        <f t="shared" si="3"/>
        <v>247</v>
      </c>
      <c r="W6" s="34">
        <f t="shared" si="3"/>
        <v>0.17</v>
      </c>
      <c r="X6" s="34">
        <f t="shared" si="3"/>
        <v>1452.94</v>
      </c>
      <c r="Y6" s="35">
        <f>IF(Y7="",NA(),Y7)</f>
        <v>89.33</v>
      </c>
      <c r="Z6" s="35">
        <f t="shared" ref="Z6:AH6" si="4">IF(Z7="",NA(),Z7)</f>
        <v>97</v>
      </c>
      <c r="AA6" s="35">
        <f t="shared" si="4"/>
        <v>87.5</v>
      </c>
      <c r="AB6" s="35">
        <f t="shared" si="4"/>
        <v>83.61</v>
      </c>
      <c r="AC6" s="35">
        <f t="shared" si="4"/>
        <v>100.39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865.21</v>
      </c>
      <c r="BG6" s="35">
        <f t="shared" ref="BG6:BO6" si="7">IF(BG7="",NA(),BG7)</f>
        <v>605.30999999999995</v>
      </c>
      <c r="BH6" s="35">
        <f t="shared" si="7"/>
        <v>647.69000000000005</v>
      </c>
      <c r="BI6" s="35">
        <f t="shared" si="7"/>
        <v>649.74</v>
      </c>
      <c r="BJ6" s="35">
        <f t="shared" si="7"/>
        <v>558.26</v>
      </c>
      <c r="BK6" s="35">
        <f t="shared" si="7"/>
        <v>1592.72</v>
      </c>
      <c r="BL6" s="35">
        <f t="shared" si="7"/>
        <v>1223.96</v>
      </c>
      <c r="BM6" s="35">
        <f t="shared" si="7"/>
        <v>1269.1500000000001</v>
      </c>
      <c r="BN6" s="35">
        <f t="shared" si="7"/>
        <v>1087.96</v>
      </c>
      <c r="BO6" s="35">
        <f t="shared" si="7"/>
        <v>1209.45</v>
      </c>
      <c r="BP6" s="34" t="str">
        <f>IF(BP7="","",IF(BP7="-","【-】","【"&amp;SUBSTITUTE(TEXT(BP7,"#,##0.00"),"-","△")&amp;"】"))</f>
        <v>【1,260.21】</v>
      </c>
      <c r="BQ6" s="35">
        <f>IF(BQ7="",NA(),BQ7)</f>
        <v>25.74</v>
      </c>
      <c r="BR6" s="35">
        <f t="shared" ref="BR6:BZ6" si="8">IF(BR7="",NA(),BR7)</f>
        <v>19.04</v>
      </c>
      <c r="BS6" s="35">
        <f t="shared" si="8"/>
        <v>17.399999999999999</v>
      </c>
      <c r="BT6" s="35">
        <f t="shared" si="8"/>
        <v>14.9</v>
      </c>
      <c r="BU6" s="35">
        <f t="shared" si="8"/>
        <v>14.33</v>
      </c>
      <c r="BV6" s="35">
        <f t="shared" si="8"/>
        <v>53.7</v>
      </c>
      <c r="BW6" s="35">
        <f t="shared" si="8"/>
        <v>61.54</v>
      </c>
      <c r="BX6" s="35">
        <f t="shared" si="8"/>
        <v>63.97</v>
      </c>
      <c r="BY6" s="35">
        <f t="shared" si="8"/>
        <v>59.67</v>
      </c>
      <c r="BZ6" s="35">
        <f t="shared" si="8"/>
        <v>55.93</v>
      </c>
      <c r="CA6" s="34" t="str">
        <f>IF(CA7="","",IF(CA7="-","【-】","【"&amp;SUBSTITUTE(TEXT(CA7,"#,##0.00"),"-","△")&amp;"】"))</f>
        <v>【75.29】</v>
      </c>
      <c r="CB6" s="35">
        <f>IF(CB7="",NA(),CB7)</f>
        <v>548.57000000000005</v>
      </c>
      <c r="CC6" s="35">
        <f t="shared" ref="CC6:CK6" si="9">IF(CC7="",NA(),CC7)</f>
        <v>768.73</v>
      </c>
      <c r="CD6" s="35">
        <f t="shared" si="9"/>
        <v>788.5</v>
      </c>
      <c r="CE6" s="35">
        <f t="shared" si="9"/>
        <v>871.69</v>
      </c>
      <c r="CF6" s="35">
        <f t="shared" si="9"/>
        <v>877.97</v>
      </c>
      <c r="CG6" s="35">
        <f t="shared" si="9"/>
        <v>300.35000000000002</v>
      </c>
      <c r="CH6" s="35">
        <f t="shared" si="9"/>
        <v>267.86</v>
      </c>
      <c r="CI6" s="35">
        <f t="shared" si="9"/>
        <v>256.82</v>
      </c>
      <c r="CJ6" s="35">
        <f t="shared" si="9"/>
        <v>270.60000000000002</v>
      </c>
      <c r="CK6" s="35">
        <f t="shared" si="9"/>
        <v>289.60000000000002</v>
      </c>
      <c r="CL6" s="34" t="str">
        <f>IF(CL7="","",IF(CL7="-","【-】","【"&amp;SUBSTITUTE(TEXT(CL7,"#,##0.00"),"-","△")&amp;"】"))</f>
        <v>【215.41】</v>
      </c>
      <c r="CM6" s="35">
        <f>IF(CM7="",NA(),CM7)</f>
        <v>45.33</v>
      </c>
      <c r="CN6" s="35">
        <f t="shared" ref="CN6:CV6" si="10">IF(CN7="",NA(),CN7)</f>
        <v>58</v>
      </c>
      <c r="CO6" s="35">
        <f t="shared" si="10"/>
        <v>56.67</v>
      </c>
      <c r="CP6" s="35">
        <f t="shared" si="10"/>
        <v>52.67</v>
      </c>
      <c r="CQ6" s="35">
        <f t="shared" si="10"/>
        <v>60.67</v>
      </c>
      <c r="CR6" s="35">
        <f t="shared" si="10"/>
        <v>37.72</v>
      </c>
      <c r="CS6" s="35">
        <f t="shared" si="10"/>
        <v>37.08</v>
      </c>
      <c r="CT6" s="35">
        <f t="shared" si="10"/>
        <v>37.46</v>
      </c>
      <c r="CU6" s="35">
        <f t="shared" si="10"/>
        <v>37.65</v>
      </c>
      <c r="CV6" s="35">
        <f t="shared" si="10"/>
        <v>36.71</v>
      </c>
      <c r="CW6" s="34" t="str">
        <f>IF(CW7="","",IF(CW7="-","【-】","【"&amp;SUBSTITUTE(TEXT(CW7,"#,##0.00"),"-","△")&amp;"】"))</f>
        <v>【42.90】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68.459999999999994</v>
      </c>
      <c r="DD6" s="35">
        <f t="shared" si="11"/>
        <v>67.22</v>
      </c>
      <c r="DE6" s="35">
        <f t="shared" si="11"/>
        <v>67.459999999999994</v>
      </c>
      <c r="DF6" s="35">
        <f t="shared" si="11"/>
        <v>67.37</v>
      </c>
      <c r="DG6" s="35">
        <f t="shared" si="11"/>
        <v>70.05</v>
      </c>
      <c r="DH6" s="34" t="str">
        <f>IF(DH7="","",IF(DH7="-","【-】","【"&amp;SUBSTITUTE(TEXT(DH7,"#,##0.00"),"-","△")&amp;"】"))</f>
        <v>【84.75】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0.13</v>
      </c>
      <c r="EK6" s="35">
        <f t="shared" si="14"/>
        <v>0.13</v>
      </c>
      <c r="EL6" s="35">
        <f t="shared" si="14"/>
        <v>0.09</v>
      </c>
      <c r="EM6" s="35">
        <f t="shared" si="14"/>
        <v>0.06</v>
      </c>
      <c r="EN6" s="35">
        <f t="shared" si="14"/>
        <v>0.02</v>
      </c>
      <c r="EO6" s="34" t="str">
        <f>IF(EO7="","",IF(EO7="-","【-】","【"&amp;SUBSTITUTE(TEXT(EO7,"#,##0.00"),"-","△")&amp;"】"))</f>
        <v>【0.30】</v>
      </c>
    </row>
    <row r="7" spans="1:145" s="36" customFormat="1" x14ac:dyDescent="0.15">
      <c r="A7" s="28"/>
      <c r="B7" s="37">
        <v>2020</v>
      </c>
      <c r="C7" s="37">
        <v>473022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8.0399999999999991</v>
      </c>
      <c r="Q7" s="38">
        <v>98.76</v>
      </c>
      <c r="R7" s="38">
        <v>1620</v>
      </c>
      <c r="S7" s="38">
        <v>3074</v>
      </c>
      <c r="T7" s="38">
        <v>63.55</v>
      </c>
      <c r="U7" s="38">
        <v>48.37</v>
      </c>
      <c r="V7" s="38">
        <v>247</v>
      </c>
      <c r="W7" s="38">
        <v>0.17</v>
      </c>
      <c r="X7" s="38">
        <v>1452.94</v>
      </c>
      <c r="Y7" s="38">
        <v>89.33</v>
      </c>
      <c r="Z7" s="38">
        <v>97</v>
      </c>
      <c r="AA7" s="38">
        <v>87.5</v>
      </c>
      <c r="AB7" s="38">
        <v>83.61</v>
      </c>
      <c r="AC7" s="38">
        <v>100.39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865.21</v>
      </c>
      <c r="BG7" s="38">
        <v>605.30999999999995</v>
      </c>
      <c r="BH7" s="38">
        <v>647.69000000000005</v>
      </c>
      <c r="BI7" s="38">
        <v>649.74</v>
      </c>
      <c r="BJ7" s="38">
        <v>558.26</v>
      </c>
      <c r="BK7" s="38">
        <v>1592.72</v>
      </c>
      <c r="BL7" s="38">
        <v>1223.96</v>
      </c>
      <c r="BM7" s="38">
        <v>1269.1500000000001</v>
      </c>
      <c r="BN7" s="38">
        <v>1087.96</v>
      </c>
      <c r="BO7" s="38">
        <v>1209.45</v>
      </c>
      <c r="BP7" s="38">
        <v>1260.21</v>
      </c>
      <c r="BQ7" s="38">
        <v>25.74</v>
      </c>
      <c r="BR7" s="38">
        <v>19.04</v>
      </c>
      <c r="BS7" s="38">
        <v>17.399999999999999</v>
      </c>
      <c r="BT7" s="38">
        <v>14.9</v>
      </c>
      <c r="BU7" s="38">
        <v>14.33</v>
      </c>
      <c r="BV7" s="38">
        <v>53.7</v>
      </c>
      <c r="BW7" s="38">
        <v>61.54</v>
      </c>
      <c r="BX7" s="38">
        <v>63.97</v>
      </c>
      <c r="BY7" s="38">
        <v>59.67</v>
      </c>
      <c r="BZ7" s="38">
        <v>55.93</v>
      </c>
      <c r="CA7" s="38">
        <v>75.290000000000006</v>
      </c>
      <c r="CB7" s="38">
        <v>548.57000000000005</v>
      </c>
      <c r="CC7" s="38">
        <v>768.73</v>
      </c>
      <c r="CD7" s="38">
        <v>788.5</v>
      </c>
      <c r="CE7" s="38">
        <v>871.69</v>
      </c>
      <c r="CF7" s="38">
        <v>877.97</v>
      </c>
      <c r="CG7" s="38">
        <v>300.35000000000002</v>
      </c>
      <c r="CH7" s="38">
        <v>267.86</v>
      </c>
      <c r="CI7" s="38">
        <v>256.82</v>
      </c>
      <c r="CJ7" s="38">
        <v>270.60000000000002</v>
      </c>
      <c r="CK7" s="38">
        <v>289.60000000000002</v>
      </c>
      <c r="CL7" s="38">
        <v>215.41</v>
      </c>
      <c r="CM7" s="38">
        <v>45.33</v>
      </c>
      <c r="CN7" s="38">
        <v>58</v>
      </c>
      <c r="CO7" s="38">
        <v>56.67</v>
      </c>
      <c r="CP7" s="38">
        <v>52.67</v>
      </c>
      <c r="CQ7" s="38">
        <v>60.67</v>
      </c>
      <c r="CR7" s="38">
        <v>37.72</v>
      </c>
      <c r="CS7" s="38">
        <v>37.08</v>
      </c>
      <c r="CT7" s="38">
        <v>37.46</v>
      </c>
      <c r="CU7" s="38">
        <v>37.65</v>
      </c>
      <c r="CV7" s="38">
        <v>36.71</v>
      </c>
      <c r="CW7" s="38">
        <v>42.9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68.459999999999994</v>
      </c>
      <c r="DD7" s="38">
        <v>67.22</v>
      </c>
      <c r="DE7" s="38">
        <v>67.459999999999994</v>
      </c>
      <c r="DF7" s="38">
        <v>67.37</v>
      </c>
      <c r="DG7" s="38">
        <v>70.05</v>
      </c>
      <c r="DH7" s="38">
        <v>84.75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0.13</v>
      </c>
      <c r="EK7" s="38">
        <v>0.13</v>
      </c>
      <c r="EL7" s="38">
        <v>0.09</v>
      </c>
      <c r="EM7" s="38">
        <v>0.06</v>
      </c>
      <c r="EN7" s="38">
        <v>0.02</v>
      </c>
      <c r="EO7" s="38">
        <v>0.3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115</v>
      </c>
      <c r="E13" t="s">
        <v>116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2021-12-03T07:53:17Z</dcterms:created>
  <dcterms:modified xsi:type="dcterms:W3CDTF">2022-01-18T02:42:20Z</dcterms:modified>
  <cp:category/>
</cp:coreProperties>
</file>