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gimi\Desktop\提出物\R3\R4.2／21 公営企業に係る経営比較分析表（令和２年度決算）の分析等について（依頼）\工業用水道○（提出用）\"/>
    </mc:Choice>
  </mc:AlternateContent>
  <xr:revisionPtr revIDLastSave="0" documentId="13_ncr:1_{9178085A-F7A9-4ACB-957E-A62C79DDA69B}" xr6:coauthVersionLast="43" xr6:coauthVersionMax="43" xr10:uidLastSave="{00000000-0000-0000-0000-000000000000}"/>
  <workbookProtection workbookAlgorithmName="SHA-512" workbookHashValue="ZdVr15dnH2MOuXZkhBEUYUJpXRecz28dZxcmBUkcxwEXDa5JsAQO5yyyM2luzpdkxrnlgKmdW/uwFwhQbToT4A==" workbookSaltValue="Cb8OOwA2rK0yO1jSaxopfw==" workbookSpinCount="100000" lockStructure="1"/>
  <bookViews>
    <workbookView xWindow="20370" yWindow="-120" windowWidth="19440" windowHeight="15000" xr2:uid="{00000000-000D-0000-FFFF-FFFF00000000}"/>
  </bookViews>
  <sheets>
    <sheet name="法適用_工業用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HK90" i="4" s="1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GJ90" i="4"/>
  <c r="FI90" i="4"/>
  <c r="EH90" i="4"/>
  <c r="DG90" i="4"/>
  <c r="CF90" i="4"/>
  <c r="BE90" i="4"/>
  <c r="AD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F55" i="4"/>
  <c r="LT55" i="4"/>
  <c r="KZ55" i="4"/>
  <c r="KF55" i="4"/>
  <c r="HT55" i="4"/>
  <c r="GF55" i="4"/>
  <c r="FL55" i="4"/>
  <c r="ER55" i="4"/>
  <c r="CZ55" i="4"/>
  <c r="CF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QN33" i="4"/>
  <c r="PT33" i="4"/>
  <c r="OZ33" i="4"/>
  <c r="MN33" i="4"/>
  <c r="LT33" i="4"/>
  <c r="KZ33" i="4"/>
  <c r="KF33" i="4"/>
  <c r="JL33" i="4"/>
  <c r="HT33" i="4"/>
  <c r="GZ33" i="4"/>
  <c r="FL33" i="4"/>
  <c r="ER33" i="4"/>
  <c r="CZ33" i="4"/>
  <c r="CF33" i="4"/>
  <c r="BL33" i="4"/>
  <c r="AR33" i="4"/>
  <c r="X33" i="4"/>
  <c r="RH32" i="4"/>
  <c r="QN32" i="4"/>
  <c r="PT32" i="4"/>
  <c r="OF32" i="4"/>
  <c r="LT32" i="4"/>
  <c r="KZ32" i="4"/>
  <c r="KF32" i="4"/>
  <c r="HT32" i="4"/>
  <c r="GF32" i="4"/>
  <c r="FL32" i="4"/>
  <c r="ER32" i="4"/>
  <c r="CZ32" i="4"/>
  <c r="CF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OF33" i="4" l="1"/>
  <c r="GZ32" i="4"/>
  <c r="OZ32" i="4"/>
  <c r="GZ55" i="4"/>
  <c r="OZ55" i="4"/>
  <c r="BL32" i="4"/>
  <c r="JL32" i="4"/>
  <c r="MN32" i="4"/>
  <c r="BL55" i="4"/>
  <c r="JL55" i="4"/>
  <c r="MN55" i="4"/>
  <c r="GF33" i="4"/>
  <c r="RH33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<sst xmlns="http://schemas.openxmlformats.org/spreadsheetml/2006/main" count="279" uniqueCount="109">
  <si>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</si>
  <si>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</si>
  <si>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</si>
  <si>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</si>
  <si>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</si>
  <si>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</si>
  <si>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</si>
  <si>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</si>
  <si>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</si>
  <si>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</si>
  <si>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</si>
  <si>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</si>
  <si>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</si>
  <si>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</si>
  <si>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</si>
  <si>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</si>
  <si>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</si>
  <si>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</si>
  <si>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</si>
  <si>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</si>
  <si>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</si>
  <si>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</si>
  <si>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</si>
  <si>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</si>
  <si>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</si>
  <si>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</si>
  <si>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</si>
  <si>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</si>
  <si>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</si>
  <si>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</si>
  <si>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</si>
  <si>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</si>
  <si>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</si>
  <si>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</si>
  <si>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</si>
  <si>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</si>
  <si>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</si>
  <si>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</si>
  <si>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</si>
  <si>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</si>
  <si>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</si>
  <si>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</si>
  <si>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</si>
  <si>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</si>
  <si>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</si>
  <si>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</si>
  <si>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</si>
  <si>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</si>
  <si>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</si>
  <si>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</si>
  <si>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</si>
  <si>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</si>
  <si>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</si>
  <si>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</si>
  <si>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</si>
  <si>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</si>
  <si>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</si>
  <si>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</si>
  <si>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</si>
  <si>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</si>
  <si>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</si>
  <si>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</si>
  <si>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</si>
  <si>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</si>
  <si>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</si>
  <si>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</si>
  <si>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</si>
  <si>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</si>
  <si>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</si>
  <si>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</si>
  <si>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</si>
  <si>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</si>
  <si>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</si>
  <si>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</si>
  <si>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</si>
  <si>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</si>
  <si>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</si>
  <si>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</si>
  <si>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</si>
  <si>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</si>
  <si>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</si>
  <si>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</si>
  <si>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</si>
  <si>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</si>
  <si>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</si>
  <si>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</si>
  <si>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</si>
  <si>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</si>
  <si>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</si>
  <si>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</si>
  <si>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473022</t>
  </si>
  <si>
    <t>46</t>
  </si>
  <si>
    <t>02</t>
  </si>
  <si>
    <t>0</t>
  </si>
  <si>
    <t>000</t>
  </si>
  <si>
    <t>沖縄県　大宜味村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</si>
  <si>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</si>
  <si>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</si>
  <si>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</si>
  <si>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</si>
  <si>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</si>
  <si>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</si>
  <si>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</si>
  <si>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</si>
  <si>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</si>
  <si>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</si>
  <si>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工業用水を使用する企業が現在はないため、一部の会計の出し入れのみを行っているのが原状である。
　次年度から工業用水道事業を再開するため、今年度作成予定の経営戦略を元に進めていきたい。</t>
    <rPh sb="49" eb="52">
      <t>ジネンド</t>
    </rPh>
    <rPh sb="54" eb="56">
      <t>コウギョウ</t>
    </rPh>
    <rPh sb="56" eb="58">
      <t>ヨウスイ</t>
    </rPh>
    <rPh sb="58" eb="59">
      <t>ミチ</t>
    </rPh>
    <rPh sb="59" eb="61">
      <t>ジギョウ</t>
    </rPh>
    <rPh sb="62" eb="64">
      <t>サイカイ</t>
    </rPh>
    <rPh sb="69" eb="72">
      <t>コンネンド</t>
    </rPh>
    <rPh sb="72" eb="74">
      <t>サクセイ</t>
    </rPh>
    <rPh sb="74" eb="76">
      <t>ヨテイ</t>
    </rPh>
    <rPh sb="77" eb="79">
      <t>ケイエイ</t>
    </rPh>
    <rPh sb="79" eb="81">
      <t>センリャク</t>
    </rPh>
    <rPh sb="82" eb="83">
      <t>モト</t>
    </rPh>
    <rPh sb="84" eb="85">
      <t>スス</t>
    </rPh>
    <phoneticPr fontId="5"/>
  </si>
  <si>
    <t>　施設は運用を開始して7年ほどが経過し、細かな修繕が出始めている。</t>
    <phoneticPr fontId="5"/>
  </si>
  <si>
    <t>　大宜味村工業用水道事業の給水区域は、大宜味村企業支援賃貸工場に設定されいいるが、現在、工場に入居している企業２社は工業用水を使用していないため、事業は休止中となっている。一部の会計の出し入れを行っているのが原状であり、①、③の数値は、事業が休止中のため、維持管理費が少なく、給水収益はないもののその他の収益で賄えている状況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</si>
</sst>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12.56</c:v>
                </c:pt>
                <c:pt idx="1">
                  <c:v>15.7</c:v>
                </c:pt>
                <c:pt idx="2">
                  <c:v>18.84</c:v>
                </c:pt>
                <c:pt idx="3">
                  <c:v>21.99</c:v>
                </c:pt>
                <c:pt idx="4">
                  <c:v>25.13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4-4A17-8BE5-0BD28BBAB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53.32</c:v>
                </c:pt>
                <c:pt idx="1">
                  <c:v>53.4</c:v>
                </c:pt>
                <c:pt idx="2">
                  <c:v>53.49</c:v>
                </c:pt>
                <c:pt idx="3">
                  <c:v>54.3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4-4A17-8BE5-0BD28BBAB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1-4F41-BE68-01CCC03F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115.82</c:v>
                </c:pt>
                <c:pt idx="1">
                  <c:v>118.97</c:v>
                </c:pt>
                <c:pt idx="2">
                  <c:v>121.15</c:v>
                </c:pt>
                <c:pt idx="3">
                  <c:v>125.8</c:v>
                </c:pt>
                <c:pt idx="4">
                  <c:v>132.55000000000001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1-4F41-BE68-01CCC03F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161.82</c:v>
                </c:pt>
                <c:pt idx="1">
                  <c:v>158.51</c:v>
                </c:pt>
                <c:pt idx="2">
                  <c:v>181.94</c:v>
                </c:pt>
                <c:pt idx="3">
                  <c:v>166.8</c:v>
                </c:pt>
                <c:pt idx="4">
                  <c:v>174.64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D-471B-8040-F1437E16E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</c:v>
                </c:pt>
                <c:pt idx="1">
                  <c:v>113.67</c:v>
                </c:pt>
                <c:pt idx="2">
                  <c:v>110.79</c:v>
                </c:pt>
                <c:pt idx="3">
                  <c:v>108.76</c:v>
                </c:pt>
                <c:pt idx="4">
                  <c:v>110.19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D-471B-8040-F1437E16E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0-4699-B954-3AB925F64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3.56</c:v>
                </c:pt>
                <c:pt idx="1">
                  <c:v>3.46</c:v>
                </c:pt>
                <c:pt idx="2">
                  <c:v>3.28</c:v>
                </c:pt>
                <c:pt idx="3">
                  <c:v>4.66</c:v>
                </c:pt>
                <c:pt idx="4">
                  <c:v>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50-4699-B954-3AB925F64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5-4F0E-9A60-8A40A5EA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0.13</c:v>
                </c:pt>
                <c:pt idx="2">
                  <c:v>0.02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5-4F0E-9A60-8A40A5EA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35128.57</c:v>
                </c:pt>
                <c:pt idx="1">
                  <c:v>44905</c:v>
                </c:pt>
                <c:pt idx="2">
                  <c:v>50668.18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B-467C-9BEF-C5E1A2B4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549.77</c:v>
                </c:pt>
                <c:pt idx="1">
                  <c:v>730.25</c:v>
                </c:pt>
                <c:pt idx="2">
                  <c:v>868.31</c:v>
                </c:pt>
                <c:pt idx="3">
                  <c:v>732.52</c:v>
                </c:pt>
                <c:pt idx="4">
                  <c:v>819.73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B-467C-9BEF-C5E1A2B4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8-42EE-88E1-161FE4187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536.28</c:v>
                </c:pt>
                <c:pt idx="1">
                  <c:v>514.66</c:v>
                </c:pt>
                <c:pt idx="2">
                  <c:v>504.81</c:v>
                </c:pt>
                <c:pt idx="3">
                  <c:v>498.01</c:v>
                </c:pt>
                <c:pt idx="4">
                  <c:v>490.39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8-42EE-88E1-161FE4187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16.79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7-4F69-A792-CC5F21FA9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100.54</c:v>
                </c:pt>
                <c:pt idx="1">
                  <c:v>95.99</c:v>
                </c:pt>
                <c:pt idx="2">
                  <c:v>94.91</c:v>
                </c:pt>
                <c:pt idx="3">
                  <c:v>90.22</c:v>
                </c:pt>
                <c:pt idx="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7-4F69-A792-CC5F21FA9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1608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A-4092-BE68-5EC3D0E2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42.19</c:v>
                </c:pt>
                <c:pt idx="1">
                  <c:v>44.55</c:v>
                </c:pt>
                <c:pt idx="2">
                  <c:v>47.36</c:v>
                </c:pt>
                <c:pt idx="3">
                  <c:v>49.94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A-4092-BE68-5EC3D0E2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3-414C-AC5E-B1C1E7372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35.54</c:v>
                </c:pt>
                <c:pt idx="1">
                  <c:v>35.24</c:v>
                </c:pt>
                <c:pt idx="2">
                  <c:v>35.22</c:v>
                </c:pt>
                <c:pt idx="3">
                  <c:v>34.92</c:v>
                </c:pt>
                <c:pt idx="4">
                  <c:v>34.19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3-414C-AC5E-B1C1E7372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0-46FA-A8EA-28B7CA520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50.81</c:v>
                </c:pt>
                <c:pt idx="1">
                  <c:v>50.28</c:v>
                </c:pt>
                <c:pt idx="2">
                  <c:v>51.42</c:v>
                </c:pt>
                <c:pt idx="3">
                  <c:v>50.9</c:v>
                </c:pt>
                <c:pt idx="4">
                  <c:v>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0-46FA-A8EA-28B7CA520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GU1" zoomScale="80" zoomScaleNormal="80" workbookViewId="0">
      <selection activeCell="QN37" sqref="QN37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沖縄県　大宜味村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 t="str">
        <f>データ!N7</f>
        <v>-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100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 t="str">
        <f>データ!Q7</f>
        <v>-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 t="str">
        <f>データ!R7</f>
        <v>-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自治体職員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108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H28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H29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H30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R01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R02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H28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H29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H30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R01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R02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H28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H29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H30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R01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R02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H28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H29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H30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R01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R02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161.82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158.51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181.94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166.8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174.64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 t="str">
        <f>データ!AF6</f>
        <v>-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 t="str">
        <f>データ!AG6</f>
        <v>-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 t="str">
        <f>データ!AH6</f>
        <v>-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 t="str">
        <f>データ!AI6</f>
        <v>-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35128.57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44905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50668.18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 t="str">
        <f>データ!AS6</f>
        <v>-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 t="str">
        <f>データ!AT6</f>
        <v>-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0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 t="str">
        <f>データ!BB6</f>
        <v>-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 t="str">
        <f>データ!BC6</f>
        <v>-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 t="str">
        <f>データ!BD6</f>
        <v>-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 t="str">
        <f>データ!BE6</f>
        <v>-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120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113.67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110.79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108.76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110.19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115.82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118.97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121.15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125.8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132.55000000000001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549.77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730.25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868.31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732.52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819.73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536.28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514.66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504.81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498.01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490.39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107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H28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H30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R01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R02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H28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H29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H30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R01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R02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H28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H30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R01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R02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H28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H29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H30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R01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R02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16.79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0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0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0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0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1608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 t="str">
        <f>データ!BX6</f>
        <v>-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 t="str">
        <f>データ!BY6</f>
        <v>-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 t="str">
        <f>データ!BZ6</f>
        <v>-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 t="str">
        <f>データ!CA6</f>
        <v>-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0.5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0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0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0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0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10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0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0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0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0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100.54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95.99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94.91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90.22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90.8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42.19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44.55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47.36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49.94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50.56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35.54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35.24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35.22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34.92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34.19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50.81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50.28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51.42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50.9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49.05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106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H28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H29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H30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R01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R02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H28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H29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H30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R01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R02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H28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H29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H30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R01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R02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>
        <f>データ!DD6</f>
        <v>12.56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>
        <f>データ!DE6</f>
        <v>15.7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18.84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21.99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25.13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>
        <f>データ!DO6</f>
        <v>0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>
        <f>データ!DP6</f>
        <v>0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0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0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0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>
        <f>データ!DZ6</f>
        <v>0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>
        <f>データ!EA6</f>
        <v>0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0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0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>
        <f>データ!DI6</f>
        <v>53.32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>
        <f>データ!DJ6</f>
        <v>53.4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53.49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54.3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55.32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>
        <f>データ!DT6</f>
        <v>3.56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>
        <f>データ!DU6</f>
        <v>3.46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3.28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4.66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7.35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>
        <f>データ!EE6</f>
        <v>0.06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>
        <f>データ!EF6</f>
        <v>0.13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0.02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0.06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0.09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1" t="s">
        <v>29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 t="s">
        <v>30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 t="s">
        <v>31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 t="s">
        <v>32</v>
      </c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 t="s">
        <v>33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 t="s">
        <v>34</v>
      </c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 t="s">
        <v>35</v>
      </c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 t="s">
        <v>36</v>
      </c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 t="s">
        <v>29</v>
      </c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 t="s">
        <v>37</v>
      </c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  <c r="IW89" s="151"/>
      <c r="IX89" s="151"/>
      <c r="IY89" s="151"/>
      <c r="IZ89" s="151"/>
      <c r="JA89" s="151"/>
      <c r="JB89" s="151"/>
      <c r="JC89" s="151"/>
      <c r="JD89" s="151"/>
      <c r="JE89" s="151"/>
      <c r="JF89" s="151"/>
      <c r="JG89" s="151"/>
      <c r="JH89" s="151"/>
      <c r="JI89" s="151"/>
      <c r="JJ89" s="151"/>
      <c r="JK89" s="151"/>
      <c r="JL89" s="151"/>
      <c r="JM89" s="151" t="s">
        <v>38</v>
      </c>
      <c r="JN89" s="151"/>
      <c r="JO89" s="151"/>
      <c r="JP89" s="151"/>
      <c r="JQ89" s="151"/>
      <c r="JR89" s="151"/>
      <c r="JS89" s="151"/>
      <c r="JT89" s="151"/>
      <c r="JU89" s="151"/>
      <c r="JV89" s="151"/>
      <c r="JW89" s="151"/>
      <c r="JX89" s="151"/>
      <c r="JY89" s="151"/>
      <c r="JZ89" s="151"/>
      <c r="KA89" s="151"/>
      <c r="KB89" s="151"/>
      <c r="KC89" s="151"/>
      <c r="KD89" s="151"/>
      <c r="KE89" s="151"/>
      <c r="KF89" s="151"/>
      <c r="KG89" s="151"/>
      <c r="KH89" s="151"/>
      <c r="KI89" s="151"/>
      <c r="KJ89" s="151"/>
      <c r="KK89" s="151"/>
      <c r="KL89" s="151"/>
      <c r="KM89" s="151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【118.49】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【19.58】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【436.32】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【238.21】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【113.30】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【18.87】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【53.39】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0" t="str">
        <f>データ!DC6</f>
        <v>【76.89】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0" t="str">
        <f>データ!DN6</f>
        <v>【59.52】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0" t="str">
        <f>データ!DY6</f>
        <v>【49.06】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0" t="str">
        <f>データ!EJ6</f>
        <v>【0.39】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yEeEYPp3++vJ0huj0QfbwdbqM33sn2tikUTQmtVW4mF64R82OU3R7F6UFZhu0R98S1x/2BqnfU7d7l2IkLlaUQ==" saltValue="GITHHEJOCd04CCHYUuOcPA==" spinCount="100000" sheet="1" objects="1" scenarios="1" formatCells="0" formatColumns="0" formatRows="0"/>
  <mergeCells count="285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39</v>
      </c>
    </row>
    <row r="2" spans="1:140" x14ac:dyDescent="0.15">
      <c r="A2" s="45" t="s">
        <v>40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41</v>
      </c>
      <c r="B3" s="46" t="s">
        <v>42</v>
      </c>
      <c r="C3" s="46" t="s">
        <v>43</v>
      </c>
      <c r="D3" s="46" t="s">
        <v>44</v>
      </c>
      <c r="E3" s="46" t="s">
        <v>45</v>
      </c>
      <c r="F3" s="46" t="s">
        <v>46</v>
      </c>
      <c r="G3" s="46" t="s">
        <v>47</v>
      </c>
      <c r="H3" s="154" t="s">
        <v>48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49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50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51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52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53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54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55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56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57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58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59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60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61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62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63</v>
      </c>
      <c r="B5" s="48"/>
      <c r="C5" s="48"/>
      <c r="D5" s="48"/>
      <c r="E5" s="48"/>
      <c r="F5" s="48"/>
      <c r="G5" s="48"/>
      <c r="H5" s="49" t="s">
        <v>64</v>
      </c>
      <c r="I5" s="49" t="s">
        <v>65</v>
      </c>
      <c r="J5" s="49" t="s">
        <v>66</v>
      </c>
      <c r="K5" s="49" t="s">
        <v>67</v>
      </c>
      <c r="L5" s="49" t="s">
        <v>68</v>
      </c>
      <c r="M5" s="49" t="s">
        <v>69</v>
      </c>
      <c r="N5" s="49" t="s">
        <v>70</v>
      </c>
      <c r="O5" s="49" t="s">
        <v>71</v>
      </c>
      <c r="P5" s="49" t="s">
        <v>72</v>
      </c>
      <c r="Q5" s="49" t="s">
        <v>73</v>
      </c>
      <c r="R5" s="49" t="s">
        <v>74</v>
      </c>
      <c r="S5" s="49" t="s">
        <v>75</v>
      </c>
      <c r="T5" s="49" t="s">
        <v>76</v>
      </c>
      <c r="U5" s="49" t="s">
        <v>77</v>
      </c>
      <c r="V5" s="49" t="s">
        <v>78</v>
      </c>
      <c r="W5" s="49" t="s">
        <v>79</v>
      </c>
      <c r="X5" s="49" t="s">
        <v>80</v>
      </c>
      <c r="Y5" s="49" t="s">
        <v>81</v>
      </c>
      <c r="Z5" s="49" t="s">
        <v>82</v>
      </c>
      <c r="AA5" s="49" t="s">
        <v>83</v>
      </c>
      <c r="AB5" s="49" t="s">
        <v>84</v>
      </c>
      <c r="AC5" s="49" t="s">
        <v>85</v>
      </c>
      <c r="AD5" s="49" t="s">
        <v>86</v>
      </c>
      <c r="AE5" s="49" t="s">
        <v>76</v>
      </c>
      <c r="AF5" s="49" t="s">
        <v>77</v>
      </c>
      <c r="AG5" s="49" t="s">
        <v>78</v>
      </c>
      <c r="AH5" s="49" t="s">
        <v>79</v>
      </c>
      <c r="AI5" s="49" t="s">
        <v>80</v>
      </c>
      <c r="AJ5" s="49" t="s">
        <v>81</v>
      </c>
      <c r="AK5" s="49" t="s">
        <v>82</v>
      </c>
      <c r="AL5" s="49" t="s">
        <v>83</v>
      </c>
      <c r="AM5" s="49" t="s">
        <v>84</v>
      </c>
      <c r="AN5" s="49" t="s">
        <v>85</v>
      </c>
      <c r="AO5" s="49" t="s">
        <v>87</v>
      </c>
      <c r="AP5" s="49" t="s">
        <v>76</v>
      </c>
      <c r="AQ5" s="49" t="s">
        <v>77</v>
      </c>
      <c r="AR5" s="49" t="s">
        <v>78</v>
      </c>
      <c r="AS5" s="49" t="s">
        <v>79</v>
      </c>
      <c r="AT5" s="49" t="s">
        <v>80</v>
      </c>
      <c r="AU5" s="49" t="s">
        <v>81</v>
      </c>
      <c r="AV5" s="49" t="s">
        <v>82</v>
      </c>
      <c r="AW5" s="49" t="s">
        <v>83</v>
      </c>
      <c r="AX5" s="49" t="s">
        <v>84</v>
      </c>
      <c r="AY5" s="49" t="s">
        <v>85</v>
      </c>
      <c r="AZ5" s="49" t="s">
        <v>87</v>
      </c>
      <c r="BA5" s="49" t="s">
        <v>76</v>
      </c>
      <c r="BB5" s="49" t="s">
        <v>77</v>
      </c>
      <c r="BC5" s="49" t="s">
        <v>78</v>
      </c>
      <c r="BD5" s="49" t="s">
        <v>79</v>
      </c>
      <c r="BE5" s="49" t="s">
        <v>80</v>
      </c>
      <c r="BF5" s="49" t="s">
        <v>81</v>
      </c>
      <c r="BG5" s="49" t="s">
        <v>82</v>
      </c>
      <c r="BH5" s="49" t="s">
        <v>83</v>
      </c>
      <c r="BI5" s="49" t="s">
        <v>84</v>
      </c>
      <c r="BJ5" s="49" t="s">
        <v>85</v>
      </c>
      <c r="BK5" s="49" t="s">
        <v>87</v>
      </c>
      <c r="BL5" s="49" t="s">
        <v>76</v>
      </c>
      <c r="BM5" s="49" t="s">
        <v>77</v>
      </c>
      <c r="BN5" s="49" t="s">
        <v>78</v>
      </c>
      <c r="BO5" s="49" t="s">
        <v>79</v>
      </c>
      <c r="BP5" s="49" t="s">
        <v>80</v>
      </c>
      <c r="BQ5" s="49" t="s">
        <v>81</v>
      </c>
      <c r="BR5" s="49" t="s">
        <v>82</v>
      </c>
      <c r="BS5" s="49" t="s">
        <v>83</v>
      </c>
      <c r="BT5" s="49" t="s">
        <v>84</v>
      </c>
      <c r="BU5" s="49" t="s">
        <v>85</v>
      </c>
      <c r="BV5" s="49" t="s">
        <v>87</v>
      </c>
      <c r="BW5" s="49" t="s">
        <v>76</v>
      </c>
      <c r="BX5" s="49" t="s">
        <v>77</v>
      </c>
      <c r="BY5" s="49" t="s">
        <v>78</v>
      </c>
      <c r="BZ5" s="49" t="s">
        <v>79</v>
      </c>
      <c r="CA5" s="49" t="s">
        <v>80</v>
      </c>
      <c r="CB5" s="49" t="s">
        <v>81</v>
      </c>
      <c r="CC5" s="49" t="s">
        <v>82</v>
      </c>
      <c r="CD5" s="49" t="s">
        <v>83</v>
      </c>
      <c r="CE5" s="49" t="s">
        <v>84</v>
      </c>
      <c r="CF5" s="49" t="s">
        <v>85</v>
      </c>
      <c r="CG5" s="49" t="s">
        <v>87</v>
      </c>
      <c r="CH5" s="49" t="s">
        <v>76</v>
      </c>
      <c r="CI5" s="49" t="s">
        <v>77</v>
      </c>
      <c r="CJ5" s="49" t="s">
        <v>78</v>
      </c>
      <c r="CK5" s="49" t="s">
        <v>79</v>
      </c>
      <c r="CL5" s="49" t="s">
        <v>80</v>
      </c>
      <c r="CM5" s="49" t="s">
        <v>81</v>
      </c>
      <c r="CN5" s="49" t="s">
        <v>82</v>
      </c>
      <c r="CO5" s="49" t="s">
        <v>83</v>
      </c>
      <c r="CP5" s="49" t="s">
        <v>84</v>
      </c>
      <c r="CQ5" s="49" t="s">
        <v>85</v>
      </c>
      <c r="CR5" s="49" t="s">
        <v>87</v>
      </c>
      <c r="CS5" s="49" t="s">
        <v>76</v>
      </c>
      <c r="CT5" s="49" t="s">
        <v>77</v>
      </c>
      <c r="CU5" s="49" t="s">
        <v>78</v>
      </c>
      <c r="CV5" s="49" t="s">
        <v>79</v>
      </c>
      <c r="CW5" s="49" t="s">
        <v>80</v>
      </c>
      <c r="CX5" s="49" t="s">
        <v>81</v>
      </c>
      <c r="CY5" s="49" t="s">
        <v>82</v>
      </c>
      <c r="CZ5" s="49" t="s">
        <v>83</v>
      </c>
      <c r="DA5" s="49" t="s">
        <v>84</v>
      </c>
      <c r="DB5" s="49" t="s">
        <v>85</v>
      </c>
      <c r="DC5" s="49" t="s">
        <v>87</v>
      </c>
      <c r="DD5" s="49" t="s">
        <v>76</v>
      </c>
      <c r="DE5" s="49" t="s">
        <v>77</v>
      </c>
      <c r="DF5" s="49" t="s">
        <v>78</v>
      </c>
      <c r="DG5" s="49" t="s">
        <v>79</v>
      </c>
      <c r="DH5" s="49" t="s">
        <v>80</v>
      </c>
      <c r="DI5" s="49" t="s">
        <v>81</v>
      </c>
      <c r="DJ5" s="49" t="s">
        <v>82</v>
      </c>
      <c r="DK5" s="49" t="s">
        <v>83</v>
      </c>
      <c r="DL5" s="49" t="s">
        <v>84</v>
      </c>
      <c r="DM5" s="49" t="s">
        <v>85</v>
      </c>
      <c r="DN5" s="49" t="s">
        <v>87</v>
      </c>
      <c r="DO5" s="49" t="s">
        <v>76</v>
      </c>
      <c r="DP5" s="49" t="s">
        <v>77</v>
      </c>
      <c r="DQ5" s="49" t="s">
        <v>78</v>
      </c>
      <c r="DR5" s="49" t="s">
        <v>79</v>
      </c>
      <c r="DS5" s="49" t="s">
        <v>80</v>
      </c>
      <c r="DT5" s="49" t="s">
        <v>81</v>
      </c>
      <c r="DU5" s="49" t="s">
        <v>82</v>
      </c>
      <c r="DV5" s="49" t="s">
        <v>83</v>
      </c>
      <c r="DW5" s="49" t="s">
        <v>84</v>
      </c>
      <c r="DX5" s="49" t="s">
        <v>85</v>
      </c>
      <c r="DY5" s="49" t="s">
        <v>87</v>
      </c>
      <c r="DZ5" s="49" t="s">
        <v>76</v>
      </c>
      <c r="EA5" s="49" t="s">
        <v>77</v>
      </c>
      <c r="EB5" s="49" t="s">
        <v>78</v>
      </c>
      <c r="EC5" s="49" t="s">
        <v>79</v>
      </c>
      <c r="ED5" s="49" t="s">
        <v>80</v>
      </c>
      <c r="EE5" s="49" t="s">
        <v>81</v>
      </c>
      <c r="EF5" s="49" t="s">
        <v>82</v>
      </c>
      <c r="EG5" s="49" t="s">
        <v>83</v>
      </c>
      <c r="EH5" s="49" t="s">
        <v>84</v>
      </c>
      <c r="EI5" s="49" t="s">
        <v>85</v>
      </c>
      <c r="EJ5" s="49" t="s">
        <v>87</v>
      </c>
    </row>
    <row r="6" spans="1:140" s="53" customFormat="1" x14ac:dyDescent="0.15">
      <c r="A6" s="45" t="s">
        <v>88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161.82</v>
      </c>
      <c r="U6" s="52">
        <f>U7</f>
        <v>158.51</v>
      </c>
      <c r="V6" s="52">
        <f>V7</f>
        <v>181.94</v>
      </c>
      <c r="W6" s="52">
        <f>W7</f>
        <v>166.8</v>
      </c>
      <c r="X6" s="52">
        <f t="shared" si="3"/>
        <v>174.64</v>
      </c>
      <c r="Y6" s="52">
        <f t="shared" si="3"/>
        <v>120</v>
      </c>
      <c r="Z6" s="52">
        <f t="shared" si="3"/>
        <v>113.67</v>
      </c>
      <c r="AA6" s="52">
        <f t="shared" si="3"/>
        <v>110.79</v>
      </c>
      <c r="AB6" s="52">
        <f t="shared" si="3"/>
        <v>108.76</v>
      </c>
      <c r="AC6" s="52">
        <f t="shared" si="3"/>
        <v>110.19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 t="str">
        <f>AF7</f>
        <v>-</v>
      </c>
      <c r="AG6" s="52" t="str">
        <f>AG7</f>
        <v>-</v>
      </c>
      <c r="AH6" s="52" t="str">
        <f>AH7</f>
        <v>-</v>
      </c>
      <c r="AI6" s="52" t="str">
        <f t="shared" si="3"/>
        <v>-</v>
      </c>
      <c r="AJ6" s="52">
        <f t="shared" si="3"/>
        <v>115.82</v>
      </c>
      <c r="AK6" s="52">
        <f t="shared" si="3"/>
        <v>118.97</v>
      </c>
      <c r="AL6" s="52">
        <f t="shared" si="3"/>
        <v>121.15</v>
      </c>
      <c r="AM6" s="52">
        <f t="shared" si="3"/>
        <v>125.8</v>
      </c>
      <c r="AN6" s="52">
        <f t="shared" si="3"/>
        <v>132.55000000000001</v>
      </c>
      <c r="AO6" s="50" t="str">
        <f>IF(AO7="-","【-】","【"&amp;SUBSTITUTE(TEXT(AO7,"#,##0.00"),"-","△")&amp;"】")</f>
        <v>【19.58】</v>
      </c>
      <c r="AP6" s="52">
        <f t="shared" si="3"/>
        <v>35128.57</v>
      </c>
      <c r="AQ6" s="52">
        <f>AQ7</f>
        <v>44905</v>
      </c>
      <c r="AR6" s="52">
        <f>AR7</f>
        <v>50668.18</v>
      </c>
      <c r="AS6" s="52" t="str">
        <f>AS7</f>
        <v>-</v>
      </c>
      <c r="AT6" s="52" t="str">
        <f t="shared" si="3"/>
        <v>-</v>
      </c>
      <c r="AU6" s="52">
        <f t="shared" si="3"/>
        <v>549.77</v>
      </c>
      <c r="AV6" s="52">
        <f t="shared" si="3"/>
        <v>730.25</v>
      </c>
      <c r="AW6" s="52">
        <f t="shared" si="3"/>
        <v>868.31</v>
      </c>
      <c r="AX6" s="52">
        <f t="shared" si="3"/>
        <v>732.52</v>
      </c>
      <c r="AY6" s="52">
        <f t="shared" si="3"/>
        <v>819.73</v>
      </c>
      <c r="AZ6" s="50" t="str">
        <f>IF(AZ7="-","【-】","【"&amp;SUBSTITUTE(TEXT(AZ7,"#,##0.00"),"-","△")&amp;"】")</f>
        <v>【436.32】</v>
      </c>
      <c r="BA6" s="52">
        <f t="shared" si="3"/>
        <v>0</v>
      </c>
      <c r="BB6" s="52" t="str">
        <f>BB7</f>
        <v>-</v>
      </c>
      <c r="BC6" s="52" t="str">
        <f>BC7</f>
        <v>-</v>
      </c>
      <c r="BD6" s="52" t="str">
        <f>BD7</f>
        <v>-</v>
      </c>
      <c r="BE6" s="52" t="str">
        <f t="shared" si="3"/>
        <v>-</v>
      </c>
      <c r="BF6" s="52">
        <f t="shared" si="3"/>
        <v>536.28</v>
      </c>
      <c r="BG6" s="52">
        <f t="shared" si="3"/>
        <v>514.66</v>
      </c>
      <c r="BH6" s="52">
        <f t="shared" si="3"/>
        <v>504.81</v>
      </c>
      <c r="BI6" s="52">
        <f t="shared" si="3"/>
        <v>498.01</v>
      </c>
      <c r="BJ6" s="52">
        <f t="shared" si="3"/>
        <v>490.39</v>
      </c>
      <c r="BK6" s="50" t="str">
        <f>IF(BK7="-","【-】","【"&amp;SUBSTITUTE(TEXT(BK7,"#,##0.00"),"-","△")&amp;"】")</f>
        <v>【238.21】</v>
      </c>
      <c r="BL6" s="52">
        <f t="shared" si="3"/>
        <v>16.79</v>
      </c>
      <c r="BM6" s="52">
        <f>BM7</f>
        <v>0</v>
      </c>
      <c r="BN6" s="52">
        <f>BN7</f>
        <v>0</v>
      </c>
      <c r="BO6" s="52">
        <f>BO7</f>
        <v>0</v>
      </c>
      <c r="BP6" s="52">
        <f t="shared" si="3"/>
        <v>0</v>
      </c>
      <c r="BQ6" s="52">
        <f t="shared" si="3"/>
        <v>100.54</v>
      </c>
      <c r="BR6" s="52">
        <f t="shared" si="3"/>
        <v>95.99</v>
      </c>
      <c r="BS6" s="52">
        <f t="shared" si="3"/>
        <v>94.91</v>
      </c>
      <c r="BT6" s="52">
        <f t="shared" si="3"/>
        <v>90.22</v>
      </c>
      <c r="BU6" s="52">
        <f t="shared" si="3"/>
        <v>90.8</v>
      </c>
      <c r="BV6" s="50" t="str">
        <f>IF(BV7="-","【-】","【"&amp;SUBSTITUTE(TEXT(BV7,"#,##0.00"),"-","△")&amp;"】")</f>
        <v>【113.30】</v>
      </c>
      <c r="BW6" s="52">
        <f t="shared" si="3"/>
        <v>1608</v>
      </c>
      <c r="BX6" s="52" t="str">
        <f>BX7</f>
        <v>-</v>
      </c>
      <c r="BY6" s="52" t="str">
        <f>BY7</f>
        <v>-</v>
      </c>
      <c r="BZ6" s="52" t="str">
        <f>BZ7</f>
        <v>-</v>
      </c>
      <c r="CA6" s="52" t="str">
        <f t="shared" si="3"/>
        <v>-</v>
      </c>
      <c r="CB6" s="52">
        <f t="shared" si="3"/>
        <v>42.19</v>
      </c>
      <c r="CC6" s="52">
        <f t="shared" si="3"/>
        <v>44.55</v>
      </c>
      <c r="CD6" s="52">
        <f t="shared" si="3"/>
        <v>47.36</v>
      </c>
      <c r="CE6" s="52">
        <f t="shared" si="3"/>
        <v>49.94</v>
      </c>
      <c r="CF6" s="52">
        <f t="shared" ref="CF6" si="4">CF7</f>
        <v>50.56</v>
      </c>
      <c r="CG6" s="50" t="str">
        <f>IF(CG7="-","【-】","【"&amp;SUBSTITUTE(TEXT(CG7,"#,##0.00"),"-","△")&amp;"】")</f>
        <v>【18.87】</v>
      </c>
      <c r="CH6" s="52">
        <f t="shared" ref="CH6:CQ6" si="5">CH7</f>
        <v>0.5</v>
      </c>
      <c r="CI6" s="52">
        <f>CI7</f>
        <v>0</v>
      </c>
      <c r="CJ6" s="52">
        <f>CJ7</f>
        <v>0</v>
      </c>
      <c r="CK6" s="52">
        <f>CK7</f>
        <v>0</v>
      </c>
      <c r="CL6" s="52">
        <f t="shared" si="5"/>
        <v>0</v>
      </c>
      <c r="CM6" s="52">
        <f t="shared" si="5"/>
        <v>35.54</v>
      </c>
      <c r="CN6" s="52">
        <f t="shared" si="5"/>
        <v>35.24</v>
      </c>
      <c r="CO6" s="52">
        <f t="shared" si="5"/>
        <v>35.22</v>
      </c>
      <c r="CP6" s="52">
        <f t="shared" si="5"/>
        <v>34.92</v>
      </c>
      <c r="CQ6" s="52">
        <f t="shared" si="5"/>
        <v>34.19</v>
      </c>
      <c r="CR6" s="50" t="str">
        <f>IF(CR7="-","【-】","【"&amp;SUBSTITUTE(TEXT(CR7,"#,##0.00"),"-","△")&amp;"】")</f>
        <v>【53.39】</v>
      </c>
      <c r="CS6" s="52">
        <f t="shared" ref="CS6:DB6" si="6">CS7</f>
        <v>10</v>
      </c>
      <c r="CT6" s="52">
        <f>CT7</f>
        <v>0</v>
      </c>
      <c r="CU6" s="52">
        <f>CU7</f>
        <v>0</v>
      </c>
      <c r="CV6" s="52">
        <f>CV7</f>
        <v>0</v>
      </c>
      <c r="CW6" s="52">
        <f t="shared" si="6"/>
        <v>0</v>
      </c>
      <c r="CX6" s="52">
        <f t="shared" si="6"/>
        <v>50.81</v>
      </c>
      <c r="CY6" s="52">
        <f t="shared" si="6"/>
        <v>50.28</v>
      </c>
      <c r="CZ6" s="52">
        <f t="shared" si="6"/>
        <v>51.42</v>
      </c>
      <c r="DA6" s="52">
        <f t="shared" si="6"/>
        <v>50.9</v>
      </c>
      <c r="DB6" s="52">
        <f t="shared" si="6"/>
        <v>49.05</v>
      </c>
      <c r="DC6" s="50" t="str">
        <f>IF(DC7="-","【-】","【"&amp;SUBSTITUTE(TEXT(DC7,"#,##0.00"),"-","△")&amp;"】")</f>
        <v>【76.89】</v>
      </c>
      <c r="DD6" s="52">
        <f t="shared" ref="DD6:DM6" si="7">DD7</f>
        <v>12.56</v>
      </c>
      <c r="DE6" s="52">
        <f>DE7</f>
        <v>15.7</v>
      </c>
      <c r="DF6" s="52">
        <f>DF7</f>
        <v>18.84</v>
      </c>
      <c r="DG6" s="52">
        <f>DG7</f>
        <v>21.99</v>
      </c>
      <c r="DH6" s="52">
        <f t="shared" si="7"/>
        <v>25.13</v>
      </c>
      <c r="DI6" s="52">
        <f t="shared" si="7"/>
        <v>53.32</v>
      </c>
      <c r="DJ6" s="52">
        <f t="shared" si="7"/>
        <v>53.4</v>
      </c>
      <c r="DK6" s="52">
        <f t="shared" si="7"/>
        <v>53.49</v>
      </c>
      <c r="DL6" s="52">
        <f t="shared" si="7"/>
        <v>54.3</v>
      </c>
      <c r="DM6" s="52">
        <f t="shared" si="7"/>
        <v>55.32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3.56</v>
      </c>
      <c r="DU6" s="52">
        <f t="shared" si="8"/>
        <v>3.46</v>
      </c>
      <c r="DV6" s="52">
        <f t="shared" si="8"/>
        <v>3.28</v>
      </c>
      <c r="DW6" s="52">
        <f t="shared" si="8"/>
        <v>4.66</v>
      </c>
      <c r="DX6" s="52">
        <f t="shared" si="8"/>
        <v>7.35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0.06</v>
      </c>
      <c r="EF6" s="52">
        <f t="shared" si="9"/>
        <v>0.13</v>
      </c>
      <c r="EG6" s="52">
        <f t="shared" si="9"/>
        <v>0.02</v>
      </c>
      <c r="EH6" s="52">
        <f t="shared" si="9"/>
        <v>0.06</v>
      </c>
      <c r="EI6" s="52">
        <f t="shared" si="9"/>
        <v>0.09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89</v>
      </c>
      <c r="C7" s="54" t="s">
        <v>90</v>
      </c>
      <c r="D7" s="54" t="s">
        <v>91</v>
      </c>
      <c r="E7" s="54" t="s">
        <v>92</v>
      </c>
      <c r="F7" s="54" t="s">
        <v>93</v>
      </c>
      <c r="G7" s="54" t="s">
        <v>94</v>
      </c>
      <c r="H7" s="54" t="s">
        <v>95</v>
      </c>
      <c r="I7" s="54" t="s">
        <v>96</v>
      </c>
      <c r="J7" s="54" t="s">
        <v>97</v>
      </c>
      <c r="K7" s="55">
        <v>100</v>
      </c>
      <c r="L7" s="54" t="s">
        <v>98</v>
      </c>
      <c r="M7" s="55">
        <v>1</v>
      </c>
      <c r="N7" s="55" t="s">
        <v>99</v>
      </c>
      <c r="O7" s="56" t="s">
        <v>99</v>
      </c>
      <c r="P7" s="56">
        <v>100</v>
      </c>
      <c r="Q7" s="55" t="s">
        <v>99</v>
      </c>
      <c r="R7" s="55" t="s">
        <v>99</v>
      </c>
      <c r="S7" s="54" t="s">
        <v>100</v>
      </c>
      <c r="T7" s="57">
        <v>161.82</v>
      </c>
      <c r="U7" s="57">
        <v>158.51</v>
      </c>
      <c r="V7" s="57">
        <v>181.94</v>
      </c>
      <c r="W7" s="57">
        <v>166.8</v>
      </c>
      <c r="X7" s="57">
        <v>174.64</v>
      </c>
      <c r="Y7" s="57">
        <v>120</v>
      </c>
      <c r="Z7" s="57">
        <v>113.67</v>
      </c>
      <c r="AA7" s="57">
        <v>110.79</v>
      </c>
      <c r="AB7" s="57">
        <v>108.76</v>
      </c>
      <c r="AC7" s="58">
        <v>110.19</v>
      </c>
      <c r="AD7" s="57">
        <v>118.49</v>
      </c>
      <c r="AE7" s="57">
        <v>0</v>
      </c>
      <c r="AF7" s="57" t="s">
        <v>99</v>
      </c>
      <c r="AG7" s="57" t="s">
        <v>99</v>
      </c>
      <c r="AH7" s="57" t="s">
        <v>99</v>
      </c>
      <c r="AI7" s="57" t="s">
        <v>99</v>
      </c>
      <c r="AJ7" s="57">
        <v>115.82</v>
      </c>
      <c r="AK7" s="57">
        <v>118.97</v>
      </c>
      <c r="AL7" s="57">
        <v>121.15</v>
      </c>
      <c r="AM7" s="57">
        <v>125.8</v>
      </c>
      <c r="AN7" s="57">
        <v>132.55000000000001</v>
      </c>
      <c r="AO7" s="57">
        <v>19.579999999999998</v>
      </c>
      <c r="AP7" s="57">
        <v>35128.57</v>
      </c>
      <c r="AQ7" s="57">
        <v>44905</v>
      </c>
      <c r="AR7" s="57">
        <v>50668.18</v>
      </c>
      <c r="AS7" s="57" t="s">
        <v>99</v>
      </c>
      <c r="AT7" s="57" t="s">
        <v>99</v>
      </c>
      <c r="AU7" s="57">
        <v>549.77</v>
      </c>
      <c r="AV7" s="57">
        <v>730.25</v>
      </c>
      <c r="AW7" s="57">
        <v>868.31</v>
      </c>
      <c r="AX7" s="57">
        <v>732.52</v>
      </c>
      <c r="AY7" s="57">
        <v>819.73</v>
      </c>
      <c r="AZ7" s="57">
        <v>436.32</v>
      </c>
      <c r="BA7" s="57">
        <v>0</v>
      </c>
      <c r="BB7" s="57" t="s">
        <v>99</v>
      </c>
      <c r="BC7" s="57" t="s">
        <v>99</v>
      </c>
      <c r="BD7" s="57" t="s">
        <v>99</v>
      </c>
      <c r="BE7" s="57" t="s">
        <v>99</v>
      </c>
      <c r="BF7" s="57">
        <v>536.28</v>
      </c>
      <c r="BG7" s="57">
        <v>514.66</v>
      </c>
      <c r="BH7" s="57">
        <v>504.81</v>
      </c>
      <c r="BI7" s="57">
        <v>498.01</v>
      </c>
      <c r="BJ7" s="57">
        <v>490.39</v>
      </c>
      <c r="BK7" s="57">
        <v>238.21</v>
      </c>
      <c r="BL7" s="57">
        <v>16.79</v>
      </c>
      <c r="BM7" s="57">
        <v>0</v>
      </c>
      <c r="BN7" s="57">
        <v>0</v>
      </c>
      <c r="BO7" s="57">
        <v>0</v>
      </c>
      <c r="BP7" s="57">
        <v>0</v>
      </c>
      <c r="BQ7" s="57">
        <v>100.54</v>
      </c>
      <c r="BR7" s="57">
        <v>95.99</v>
      </c>
      <c r="BS7" s="57">
        <v>94.91</v>
      </c>
      <c r="BT7" s="57">
        <v>90.22</v>
      </c>
      <c r="BU7" s="57">
        <v>90.8</v>
      </c>
      <c r="BV7" s="57">
        <v>113.3</v>
      </c>
      <c r="BW7" s="57">
        <v>1608</v>
      </c>
      <c r="BX7" s="57" t="s">
        <v>99</v>
      </c>
      <c r="BY7" s="57" t="s">
        <v>99</v>
      </c>
      <c r="BZ7" s="57" t="s">
        <v>99</v>
      </c>
      <c r="CA7" s="57" t="s">
        <v>99</v>
      </c>
      <c r="CB7" s="57">
        <v>42.19</v>
      </c>
      <c r="CC7" s="57">
        <v>44.55</v>
      </c>
      <c r="CD7" s="57">
        <v>47.36</v>
      </c>
      <c r="CE7" s="57">
        <v>49.94</v>
      </c>
      <c r="CF7" s="57">
        <v>50.56</v>
      </c>
      <c r="CG7" s="57">
        <v>18.87</v>
      </c>
      <c r="CH7" s="57">
        <v>0.5</v>
      </c>
      <c r="CI7" s="57">
        <v>0</v>
      </c>
      <c r="CJ7" s="57">
        <v>0</v>
      </c>
      <c r="CK7" s="57">
        <v>0</v>
      </c>
      <c r="CL7" s="57">
        <v>0</v>
      </c>
      <c r="CM7" s="57">
        <v>35.54</v>
      </c>
      <c r="CN7" s="57">
        <v>35.24</v>
      </c>
      <c r="CO7" s="57">
        <v>35.22</v>
      </c>
      <c r="CP7" s="57">
        <v>34.92</v>
      </c>
      <c r="CQ7" s="57">
        <v>34.19</v>
      </c>
      <c r="CR7" s="57">
        <v>53.39</v>
      </c>
      <c r="CS7" s="57">
        <v>10</v>
      </c>
      <c r="CT7" s="57">
        <v>0</v>
      </c>
      <c r="CU7" s="57">
        <v>0</v>
      </c>
      <c r="CV7" s="57">
        <v>0</v>
      </c>
      <c r="CW7" s="57">
        <v>0</v>
      </c>
      <c r="CX7" s="57">
        <v>50.81</v>
      </c>
      <c r="CY7" s="57">
        <v>50.28</v>
      </c>
      <c r="CZ7" s="57">
        <v>51.42</v>
      </c>
      <c r="DA7" s="57">
        <v>50.9</v>
      </c>
      <c r="DB7" s="57">
        <v>49.05</v>
      </c>
      <c r="DC7" s="57">
        <v>76.89</v>
      </c>
      <c r="DD7" s="57">
        <v>12.56</v>
      </c>
      <c r="DE7" s="57">
        <v>15.7</v>
      </c>
      <c r="DF7" s="57">
        <v>18.84</v>
      </c>
      <c r="DG7" s="57">
        <v>21.99</v>
      </c>
      <c r="DH7" s="57">
        <v>25.13</v>
      </c>
      <c r="DI7" s="57">
        <v>53.32</v>
      </c>
      <c r="DJ7" s="57">
        <v>53.4</v>
      </c>
      <c r="DK7" s="57">
        <v>53.49</v>
      </c>
      <c r="DL7" s="57">
        <v>54.3</v>
      </c>
      <c r="DM7" s="57">
        <v>55.32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3.56</v>
      </c>
      <c r="DU7" s="57">
        <v>3.46</v>
      </c>
      <c r="DV7" s="57">
        <v>3.28</v>
      </c>
      <c r="DW7" s="57">
        <v>4.66</v>
      </c>
      <c r="DX7" s="57">
        <v>7.35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0.06</v>
      </c>
      <c r="EF7" s="57">
        <v>0.13</v>
      </c>
      <c r="EG7" s="57">
        <v>0.02</v>
      </c>
      <c r="EH7" s="57">
        <v>0.06</v>
      </c>
      <c r="EI7" s="57">
        <v>0.09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101</v>
      </c>
      <c r="C9" s="60" t="s">
        <v>102</v>
      </c>
      <c r="D9" s="60" t="s">
        <v>103</v>
      </c>
      <c r="E9" s="60" t="s">
        <v>104</v>
      </c>
      <c r="F9" s="60" t="s">
        <v>105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42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161.82</v>
      </c>
      <c r="V11" s="65">
        <f>IF(U6="-",NA(),U6)</f>
        <v>158.51</v>
      </c>
      <c r="W11" s="65">
        <f>IF(V6="-",NA(),V6)</f>
        <v>181.94</v>
      </c>
      <c r="X11" s="65">
        <f>IF(W6="-",NA(),W6)</f>
        <v>166.8</v>
      </c>
      <c r="Y11" s="65">
        <f>IF(X6="-",NA(),X6)</f>
        <v>174.64</v>
      </c>
      <c r="AE11" s="64" t="s">
        <v>23</v>
      </c>
      <c r="AF11" s="65">
        <f>IF(AE6="-",NA(),AE6)</f>
        <v>0</v>
      </c>
      <c r="AG11" s="65" t="e">
        <f>IF(AF6="-",NA(),AF6)</f>
        <v>#N/A</v>
      </c>
      <c r="AH11" s="65" t="e">
        <f>IF(AG6="-",NA(),AG6)</f>
        <v>#N/A</v>
      </c>
      <c r="AI11" s="65" t="e">
        <f>IF(AH6="-",NA(),AH6)</f>
        <v>#N/A</v>
      </c>
      <c r="AJ11" s="65" t="e">
        <f>IF(AI6="-",NA(),AI6)</f>
        <v>#N/A</v>
      </c>
      <c r="AP11" s="64" t="s">
        <v>23</v>
      </c>
      <c r="AQ11" s="65">
        <f>IF(AP6="-",NA(),AP6)</f>
        <v>35128.57</v>
      </c>
      <c r="AR11" s="65">
        <f>IF(AQ6="-",NA(),AQ6)</f>
        <v>44905</v>
      </c>
      <c r="AS11" s="65">
        <f>IF(AR6="-",NA(),AR6)</f>
        <v>50668.18</v>
      </c>
      <c r="AT11" s="65" t="e">
        <f>IF(AS6="-",NA(),AS6)</f>
        <v>#N/A</v>
      </c>
      <c r="AU11" s="65" t="e">
        <f>IF(AT6="-",NA(),AT6)</f>
        <v>#N/A</v>
      </c>
      <c r="BA11" s="64" t="s">
        <v>23</v>
      </c>
      <c r="BB11" s="65">
        <f>IF(BA6="-",NA(),BA6)</f>
        <v>0</v>
      </c>
      <c r="BC11" s="65" t="e">
        <f>IF(BB6="-",NA(),BB6)</f>
        <v>#N/A</v>
      </c>
      <c r="BD11" s="65" t="e">
        <f>IF(BC6="-",NA(),BC6)</f>
        <v>#N/A</v>
      </c>
      <c r="BE11" s="65" t="e">
        <f>IF(BD6="-",NA(),BD6)</f>
        <v>#N/A</v>
      </c>
      <c r="BF11" s="65" t="e">
        <f>IF(BE6="-",NA(),BE6)</f>
        <v>#N/A</v>
      </c>
      <c r="BL11" s="64" t="s">
        <v>23</v>
      </c>
      <c r="BM11" s="65">
        <f>IF(BL6="-",NA(),BL6)</f>
        <v>16.79</v>
      </c>
      <c r="BN11" s="65">
        <f>IF(BM6="-",NA(),BM6)</f>
        <v>0</v>
      </c>
      <c r="BO11" s="65">
        <f>IF(BN6="-",NA(),BN6)</f>
        <v>0</v>
      </c>
      <c r="BP11" s="65">
        <f>IF(BO6="-",NA(),BO6)</f>
        <v>0</v>
      </c>
      <c r="BQ11" s="65">
        <f>IF(BP6="-",NA(),BP6)</f>
        <v>0</v>
      </c>
      <c r="BW11" s="64" t="s">
        <v>23</v>
      </c>
      <c r="BX11" s="65">
        <f>IF(BW6="-",NA(),BW6)</f>
        <v>1608</v>
      </c>
      <c r="BY11" s="65" t="e">
        <f>IF(BX6="-",NA(),BX6)</f>
        <v>#N/A</v>
      </c>
      <c r="BZ11" s="65" t="e">
        <f>IF(BY6="-",NA(),BY6)</f>
        <v>#N/A</v>
      </c>
      <c r="CA11" s="65" t="e">
        <f>IF(BZ6="-",NA(),BZ6)</f>
        <v>#N/A</v>
      </c>
      <c r="CB11" s="65" t="e">
        <f>IF(CA6="-",NA(),CA6)</f>
        <v>#N/A</v>
      </c>
      <c r="CH11" s="64" t="s">
        <v>23</v>
      </c>
      <c r="CI11" s="65">
        <f>IF(CH6="-",NA(),CH6)</f>
        <v>0.5</v>
      </c>
      <c r="CJ11" s="65">
        <f>IF(CI6="-",NA(),CI6)</f>
        <v>0</v>
      </c>
      <c r="CK11" s="65">
        <f>IF(CJ6="-",NA(),CJ6)</f>
        <v>0</v>
      </c>
      <c r="CL11" s="65">
        <f>IF(CK6="-",NA(),CK6)</f>
        <v>0</v>
      </c>
      <c r="CM11" s="65">
        <f>IF(CL6="-",NA(),CL6)</f>
        <v>0</v>
      </c>
      <c r="CS11" s="64" t="s">
        <v>23</v>
      </c>
      <c r="CT11" s="65">
        <f>IF(CS6="-",NA(),CS6)</f>
        <v>10</v>
      </c>
      <c r="CU11" s="65">
        <f>IF(CT6="-",NA(),CT6)</f>
        <v>0</v>
      </c>
      <c r="CV11" s="65">
        <f>IF(CU6="-",NA(),CU6)</f>
        <v>0</v>
      </c>
      <c r="CW11" s="65">
        <f>IF(CV6="-",NA(),CV6)</f>
        <v>0</v>
      </c>
      <c r="CX11" s="65">
        <f>IF(CW6="-",NA(),CW6)</f>
        <v>0</v>
      </c>
      <c r="DD11" s="64" t="s">
        <v>23</v>
      </c>
      <c r="DE11" s="65">
        <f>IF(DD6="-",NA(),DD6)</f>
        <v>12.56</v>
      </c>
      <c r="DF11" s="65">
        <f>IF(DE6="-",NA(),DE6)</f>
        <v>15.7</v>
      </c>
      <c r="DG11" s="65">
        <f>IF(DF6="-",NA(),DF6)</f>
        <v>18.84</v>
      </c>
      <c r="DH11" s="65">
        <f>IF(DG6="-",NA(),DG6)</f>
        <v>21.99</v>
      </c>
      <c r="DI11" s="65">
        <f>IF(DH6="-",NA(),DH6)</f>
        <v>25.13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120</v>
      </c>
      <c r="V12" s="65">
        <f>IF(Z6="-",NA(),Z6)</f>
        <v>113.67</v>
      </c>
      <c r="W12" s="65">
        <f>IF(AA6="-",NA(),AA6)</f>
        <v>110.79</v>
      </c>
      <c r="X12" s="65">
        <f>IF(AB6="-",NA(),AB6)</f>
        <v>108.76</v>
      </c>
      <c r="Y12" s="65">
        <f>IF(AC6="-",NA(),AC6)</f>
        <v>110.19</v>
      </c>
      <c r="AE12" s="64" t="s">
        <v>24</v>
      </c>
      <c r="AF12" s="65">
        <f>IF(AJ6="-",NA(),AJ6)</f>
        <v>115.82</v>
      </c>
      <c r="AG12" s="65">
        <f t="shared" ref="AG12:AJ12" si="10">IF(AK6="-",NA(),AK6)</f>
        <v>118.97</v>
      </c>
      <c r="AH12" s="65">
        <f t="shared" si="10"/>
        <v>121.15</v>
      </c>
      <c r="AI12" s="65">
        <f t="shared" si="10"/>
        <v>125.8</v>
      </c>
      <c r="AJ12" s="65">
        <f t="shared" si="10"/>
        <v>132.55000000000001</v>
      </c>
      <c r="AP12" s="64" t="s">
        <v>24</v>
      </c>
      <c r="AQ12" s="65">
        <f>IF(AU6="-",NA(),AU6)</f>
        <v>549.77</v>
      </c>
      <c r="AR12" s="65">
        <f t="shared" ref="AR12:AU12" si="11">IF(AV6="-",NA(),AV6)</f>
        <v>730.25</v>
      </c>
      <c r="AS12" s="65">
        <f t="shared" si="11"/>
        <v>868.31</v>
      </c>
      <c r="AT12" s="65">
        <f t="shared" si="11"/>
        <v>732.52</v>
      </c>
      <c r="AU12" s="65">
        <f t="shared" si="11"/>
        <v>819.73</v>
      </c>
      <c r="BA12" s="64" t="s">
        <v>24</v>
      </c>
      <c r="BB12" s="65">
        <f>IF(BF6="-",NA(),BF6)</f>
        <v>536.28</v>
      </c>
      <c r="BC12" s="65">
        <f t="shared" ref="BC12:BF12" si="12">IF(BG6="-",NA(),BG6)</f>
        <v>514.66</v>
      </c>
      <c r="BD12" s="65">
        <f t="shared" si="12"/>
        <v>504.81</v>
      </c>
      <c r="BE12" s="65">
        <f t="shared" si="12"/>
        <v>498.01</v>
      </c>
      <c r="BF12" s="65">
        <f t="shared" si="12"/>
        <v>490.39</v>
      </c>
      <c r="BL12" s="64" t="s">
        <v>24</v>
      </c>
      <c r="BM12" s="65">
        <f>IF(BQ6="-",NA(),BQ6)</f>
        <v>100.54</v>
      </c>
      <c r="BN12" s="65">
        <f t="shared" ref="BN12:BQ12" si="13">IF(BR6="-",NA(),BR6)</f>
        <v>95.99</v>
      </c>
      <c r="BO12" s="65">
        <f t="shared" si="13"/>
        <v>94.91</v>
      </c>
      <c r="BP12" s="65">
        <f t="shared" si="13"/>
        <v>90.22</v>
      </c>
      <c r="BQ12" s="65">
        <f t="shared" si="13"/>
        <v>90.8</v>
      </c>
      <c r="BW12" s="64" t="s">
        <v>24</v>
      </c>
      <c r="BX12" s="65">
        <f>IF(CB6="-",NA(),CB6)</f>
        <v>42.19</v>
      </c>
      <c r="BY12" s="65">
        <f t="shared" ref="BY12:CB12" si="14">IF(CC6="-",NA(),CC6)</f>
        <v>44.55</v>
      </c>
      <c r="BZ12" s="65">
        <f t="shared" si="14"/>
        <v>47.36</v>
      </c>
      <c r="CA12" s="65">
        <f t="shared" si="14"/>
        <v>49.94</v>
      </c>
      <c r="CB12" s="65">
        <f t="shared" si="14"/>
        <v>50.56</v>
      </c>
      <c r="CH12" s="64" t="s">
        <v>24</v>
      </c>
      <c r="CI12" s="65">
        <f>IF(CM6="-",NA(),CM6)</f>
        <v>35.54</v>
      </c>
      <c r="CJ12" s="65">
        <f t="shared" ref="CJ12:CM12" si="15">IF(CN6="-",NA(),CN6)</f>
        <v>35.24</v>
      </c>
      <c r="CK12" s="65">
        <f t="shared" si="15"/>
        <v>35.22</v>
      </c>
      <c r="CL12" s="65">
        <f t="shared" si="15"/>
        <v>34.92</v>
      </c>
      <c r="CM12" s="65">
        <f t="shared" si="15"/>
        <v>34.19</v>
      </c>
      <c r="CS12" s="64" t="s">
        <v>24</v>
      </c>
      <c r="CT12" s="65">
        <f>IF(CX6="-",NA(),CX6)</f>
        <v>50.81</v>
      </c>
      <c r="CU12" s="65">
        <f t="shared" ref="CU12:CX12" si="16">IF(CY6="-",NA(),CY6)</f>
        <v>50.28</v>
      </c>
      <c r="CV12" s="65">
        <f t="shared" si="16"/>
        <v>51.42</v>
      </c>
      <c r="CW12" s="65">
        <f t="shared" si="16"/>
        <v>50.9</v>
      </c>
      <c r="CX12" s="65">
        <f t="shared" si="16"/>
        <v>49.05</v>
      </c>
      <c r="DD12" s="64" t="s">
        <v>24</v>
      </c>
      <c r="DE12" s="65">
        <f>IF(DI6="-",NA(),DI6)</f>
        <v>53.32</v>
      </c>
      <c r="DF12" s="65">
        <f t="shared" ref="DF12:DI12" si="17">IF(DJ6="-",NA(),DJ6)</f>
        <v>53.4</v>
      </c>
      <c r="DG12" s="65">
        <f t="shared" si="17"/>
        <v>53.49</v>
      </c>
      <c r="DH12" s="65">
        <f t="shared" si="17"/>
        <v>54.3</v>
      </c>
      <c r="DI12" s="65">
        <f t="shared" si="17"/>
        <v>55.32</v>
      </c>
      <c r="DO12" s="64" t="s">
        <v>24</v>
      </c>
      <c r="DP12" s="65">
        <f>IF(DT6="-",NA(),DT6)</f>
        <v>3.56</v>
      </c>
      <c r="DQ12" s="65">
        <f t="shared" ref="DQ12:DT12" si="18">IF(DU6="-",NA(),DU6)</f>
        <v>3.46</v>
      </c>
      <c r="DR12" s="65">
        <f t="shared" si="18"/>
        <v>3.28</v>
      </c>
      <c r="DS12" s="65">
        <f t="shared" si="18"/>
        <v>4.66</v>
      </c>
      <c r="DT12" s="65">
        <f t="shared" si="18"/>
        <v>7.35</v>
      </c>
      <c r="DZ12" s="64" t="s">
        <v>24</v>
      </c>
      <c r="EA12" s="65">
        <f>IF(EE6="-",NA(),EE6)</f>
        <v>0.06</v>
      </c>
      <c r="EB12" s="65">
        <f t="shared" ref="EB12:EE12" si="19">IF(EF6="-",NA(),EF6)</f>
        <v>0.13</v>
      </c>
      <c r="EC12" s="65">
        <f t="shared" si="19"/>
        <v>0.02</v>
      </c>
      <c r="ED12" s="65">
        <f t="shared" si="19"/>
        <v>0.06</v>
      </c>
      <c r="EE12" s="65">
        <f t="shared" si="19"/>
        <v>0.09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ogimi</cp:lastModifiedBy>
  <cp:lastPrinted>2022-01-17T02:35:24Z</cp:lastPrinted>
  <dcterms:created xsi:type="dcterms:W3CDTF">2021-12-03T09:00:30Z</dcterms:created>
  <dcterms:modified xsi:type="dcterms:W3CDTF">2022-01-17T02:35:25Z</dcterms:modified>
  <cp:category/>
</cp:coreProperties>
</file>