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5.140\財政課共有\zaisei2020\5_1 決算統計担当\R3   　決算統計担当\10.その他調査\01.一般会計関係\07.令和元年度財政状況資料集の作成等について\03　回答\"/>
    </mc:Choice>
  </mc:AlternateContent>
  <bookViews>
    <workbookView xWindow="0" yWindow="0" windowWidth="15360" windowHeight="7635" tabRatio="850"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<sst xmlns="http://schemas.openxmlformats.org/spreadsheetml/2006/main" count="1055" uniqueCount="623">
  <si>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</si>
  <si>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</si>
  <si>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</si>
  <si>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</si>
  <si>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</si>
  <si>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</si>
  <si>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</si>
  <si>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</si>
  <si>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</si>
  <si>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</si>
  <si>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</si>
  <si>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</si>
  <si>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</si>
  <si>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</si>
  <si>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</si>
  <si>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</si>
  <si>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</si>
  <si>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</si>
  <si>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</si>
  <si>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</si>
  <si>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</si>
  <si>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</si>
  <si>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</si>
  <si>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</si>
  <si>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</si>
  <si>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</si>
  <si>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</si>
  <si>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</si>
  <si>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</si>
  <si>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</si>
  <si>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</si>
  <si>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</si>
  <si>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</si>
  <si>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</si>
  <si>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</si>
  <si>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</si>
  <si>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</si>
  <si>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</si>
  <si>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</si>
  <si>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</si>
  <si>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</si>
  <si>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</si>
  <si>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</si>
  <si>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</si>
  <si>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</si>
  <si>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</si>
  <si>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</si>
  <si>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</si>
  <si>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</si>
  <si>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</si>
  <si>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</si>
  <si>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</si>
  <si>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</si>
  <si>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</si>
  <si>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</si>
  <si>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</si>
  <si>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</si>
  <si>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</si>
  <si>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</si>
  <si>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</si>
  <si>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</si>
  <si>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</si>
  <si>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</si>
  <si>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</si>
  <si>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</si>
  <si>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</si>
  <si>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</si>
  <si>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</si>
  <si>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</si>
  <si>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</si>
  <si>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</si>
  <si>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</si>
  <si>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</si>
  <si>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</si>
  <si>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</si>
  <si>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</si>
  <si>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</si>
  <si>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</si>
  <si>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</si>
  <si>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</si>
  <si>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</si>
  <si>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</si>
  <si>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</si>
  <si>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</si>
  <si>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</si>
  <si>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</si>
  <si>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</si>
  <si>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</si>
  <si>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</si>
  <si>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</si>
  <si>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</si>
  <si>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</si>
  <si>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</si>
  <si>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</si>
  <si>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</si>
  <si>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</si>
  <si>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</si>
  <si>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</si>
  <si>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</si>
  <si>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</si>
  <si>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</si>
  <si>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</si>
  <si>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</si>
  <si>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</si>
  <si>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</si>
  <si>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</si>
  <si>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</si>
  <si>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</si>
  <si>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</si>
  <si>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</si>
  <si>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</si>
  <si>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</si>
  <si>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</si>
  <si>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</si>
  <si>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</si>
  <si>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</si>
  <si>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</si>
  <si>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</si>
  <si>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</si>
  <si>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</si>
  <si>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</si>
  <si>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</si>
  <si>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</si>
  <si>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</si>
  <si>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</si>
  <si>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</si>
  <si>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</si>
  <si>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</si>
  <si>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</si>
  <si>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</si>
  <si>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</si>
  <si>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</si>
  <si>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</si>
  <si>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</si>
  <si>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</si>
  <si>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</si>
  <si>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</si>
  <si>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</si>
  <si>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</si>
  <si>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</si>
  <si>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</si>
  <si>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</si>
  <si>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</si>
  <si>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</si>
  <si>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</si>
  <si>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</si>
  <si>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</si>
  <si>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</si>
  <si>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</si>
  <si>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</si>
  <si>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</si>
  <si>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</si>
  <si>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</si>
  <si>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</si>
  <si>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</si>
  <si>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</si>
  <si>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</si>
  <si>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</si>
  <si>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</si>
  <si>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</si>
  <si>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</si>
  <si>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</si>
  <si>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</si>
  <si>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</si>
  <si>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</si>
  <si>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</si>
  <si>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</si>
  <si>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</si>
  <si>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</si>
  <si>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</si>
  <si>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</si>
  <si>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</si>
  <si>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</si>
  <si>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</si>
  <si>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</si>
  <si>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</si>
  <si>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</si>
  <si>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</si>
  <si>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</si>
  <si>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</si>
  <si>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</si>
  <si>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</si>
  <si>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</si>
  <si>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</si>
  <si>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</si>
  <si>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</si>
  <si>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</si>
  <si>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</si>
  <si>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</si>
  <si>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</si>
  <si>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</si>
  <si>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</si>
  <si>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</si>
  <si>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</si>
  <si>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</si>
  <si>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</si>
  <si>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</si>
  <si>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</si>
  <si>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</si>
  <si>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</si>
  <si>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</si>
  <si>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</si>
  <si>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</si>
  <si>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</si>
  <si>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</si>
  <si>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</si>
  <si>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</si>
  <si>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</si>
  <si>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</si>
  <si>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</si>
  <si>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沖縄県名護市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</si>
  <si>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</si>
  <si>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</si>
  <si>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</si>
  <si>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</si>
  <si>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</si>
  <si>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</si>
  <si>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</si>
  <si>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</si>
  <si>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</si>
  <si>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</si>
  <si>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</si>
  <si>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</si>
  <si>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</si>
  <si>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</si>
  <si>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</si>
  <si>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</si>
  <si>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</si>
  <si>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</si>
  <si>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</si>
  <si>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</si>
  <si>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</si>
  <si>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</si>
  <si>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</si>
  <si>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</si>
  <si>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</si>
  <si>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</si>
  <si>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</si>
  <si>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</si>
  <si>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</si>
  <si>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</si>
  <si>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</si>
  <si>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</si>
  <si>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</si>
  <si>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</si>
  <si>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</si>
  <si>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</si>
  <si>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</si>
  <si>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</si>
  <si>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</si>
  <si>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</si>
  <si>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</si>
  <si>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</si>
  <si>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</si>
  <si>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</si>
  <si>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</si>
  <si>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</si>
  <si>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</si>
  <si>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</si>
  <si>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</si>
  <si>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</si>
  <si>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</si>
  <si>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</si>
  <si>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</si>
  <si>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</si>
  <si>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</si>
  <si>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</si>
  <si>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</si>
  <si>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</si>
  <si>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</si>
  <si>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</si>
  <si>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</si>
  <si>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</si>
  <si>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</si>
  <si>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</si>
  <si>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</si>
  <si>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</si>
  <si>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</si>
  <si>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</si>
  <si>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</si>
  <si>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</si>
  <si>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</si>
  <si>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</si>
  <si>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</si>
  <si>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</si>
  <si>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</si>
  <si>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</si>
  <si>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</si>
  <si>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</si>
  <si>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</si>
  <si>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</si>
  <si>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</si>
  <si>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</si>
  <si>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</si>
  <si>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</si>
  <si>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</si>
  <si>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</si>
  <si>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</si>
  <si>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</si>
  <si>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</si>
  <si>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</si>
  <si>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</si>
  <si>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</si>
  <si>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</si>
  <si>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</si>
  <si>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</si>
  <si>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</si>
  <si>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</si>
  <si>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</si>
  <si>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</si>
  <si>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</si>
  <si>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</si>
  <si>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</si>
  <si>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</si>
  <si>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</si>
  <si>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</si>
  <si>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</si>
  <si>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</si>
  <si>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</si>
  <si>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</si>
  <si>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</si>
  <si>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</si>
  <si>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</si>
  <si>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</si>
  <si>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</si>
  <si>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</si>
  <si>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</si>
  <si>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</si>
  <si>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</si>
  <si>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</si>
  <si>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</si>
  <si>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</si>
  <si>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</si>
  <si>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</si>
  <si>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</si>
  <si>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</si>
  <si>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</si>
  <si>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</si>
  <si>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</si>
  <si>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</si>
  <si>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</si>
  <si>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</si>
  <si>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</si>
  <si>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</si>
  <si>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</si>
  <si>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</si>
  <si>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</si>
  <si>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</si>
  <si>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</si>
  <si>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</si>
  <si>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</si>
  <si>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</si>
  <si>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</si>
  <si>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</si>
  <si>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</si>
  <si>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</si>
  <si>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</si>
  <si>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</si>
  <si>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</si>
  <si>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</si>
  <si>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</si>
  <si>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</si>
  <si>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</si>
  <si>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</si>
  <si>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沖縄県名護市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</si>
  <si>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</si>
  <si>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</si>
  <si>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</si>
  <si>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</si>
  <si>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</si>
  <si>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</si>
  <si>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</si>
  <si>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</si>
  <si>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</si>
  <si>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</si>
  <si>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</si>
  <si>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</si>
  <si>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</si>
  <si>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</si>
  <si>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</si>
  <si>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</si>
  <si>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</si>
  <si>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</si>
  <si>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</si>
  <si>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</si>
  <si>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</si>
  <si>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</si>
  <si>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</si>
  <si>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</si>
  <si>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</si>
  <si>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</si>
  <si>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</si>
  <si>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</si>
  <si>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</si>
  <si>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</si>
  <si>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</si>
  <si>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</si>
  <si>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</si>
  <si>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</si>
  <si>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</si>
  <si>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</si>
  <si>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</si>
  <si>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</si>
  <si>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</si>
  <si>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</si>
  <si>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</si>
  <si>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</si>
  <si>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</si>
  <si>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</si>
  <si>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</si>
  <si>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</si>
  <si>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</si>
  <si>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</si>
  <si>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</si>
  <si>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</si>
  <si>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</si>
  <si>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</si>
  <si>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</si>
  <si>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</si>
  <si>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</si>
  <si>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</si>
  <si>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</si>
  <si>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</si>
  <si>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</si>
  <si>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</si>
  <si>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</si>
  <si>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</si>
  <si>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</si>
  <si>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</si>
  <si>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</si>
  <si>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</si>
  <si>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</si>
  <si>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</si>
  <si>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</si>
  <si>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</si>
  <si>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</si>
  <si>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</si>
  <si>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</si>
  <si>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</si>
  <si>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</si>
  <si>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</si>
  <si>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</si>
  <si>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</si>
  <si>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</si>
  <si>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</si>
  <si>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</si>
  <si>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</si>
  <si>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</si>
  <si>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</si>
  <si>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</si>
  <si>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</si>
  <si>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</si>
  <si>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</si>
  <si>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</si>
  <si>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</si>
  <si>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</si>
  <si>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</si>
  <si>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</si>
  <si>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</si>
  <si>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</si>
  <si>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</si>
  <si>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</si>
  <si>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</si>
  <si>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</si>
  <si>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</si>
  <si>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</si>
  <si>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</si>
  <si>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</si>
  <si>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</si>
  <si>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</si>
  <si>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</si>
  <si>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</si>
  <si>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</si>
  <si>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</si>
  <si>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</si>
  <si>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</si>
  <si>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</si>
  <si>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</si>
  <si>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</si>
  <si>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</si>
  <si>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</si>
  <si>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</si>
  <si>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</si>
  <si>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</si>
  <si>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</si>
  <si>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</si>
  <si>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</si>
  <si>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</si>
  <si>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</si>
  <si>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</si>
  <si>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</si>
  <si>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</si>
  <si>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</si>
  <si>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</si>
  <si>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</si>
  <si>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</si>
  <si>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</si>
  <si>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</si>
  <si>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</si>
  <si>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</si>
  <si>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</si>
  <si>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</si>
  <si>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</si>
  <si>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</si>
  <si>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</si>
  <si>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</si>
  <si>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</si>
  <si>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</si>
  <si>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</si>
  <si>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</si>
  <si>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</si>
  <si>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</si>
  <si>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</si>
  <si>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</si>
  <si>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</si>
  <si>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</si>
  <si>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</si>
  <si>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</si>
  <si>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</si>
  <si>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</si>
  <si>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</si>
  <si>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</si>
  <si>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</si>
  <si>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</si>
  <si>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</si>
  <si>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</si>
  <si>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</si>
  <si>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</si>
  <si>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</si>
  <si>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</si>
  <si>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</si>
  <si>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</si>
  <si>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</si>
  <si>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</si>
  <si>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</si>
  <si>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</si>
  <si>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</si>
  <si>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</si>
  <si>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</si>
  <si>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</si>
  <si>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</si>
  <si>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</si>
  <si>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</si>
  <si>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</si>
  <si>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</si>
  <si>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</si>
  <si>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</si>
  <si>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</si>
  <si>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</si>
  <si>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</si>
  <si>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</si>
  <si>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</si>
  <si>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</si>
  <si>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</si>
  <si>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</si>
  <si>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</si>
  <si>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</si>
  <si>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</si>
  <si>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</si>
  <si>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</si>
  <si>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</si>
  <si>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</si>
  <si>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</si>
  <si>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</si>
  <si>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</si>
  <si>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</si>
  <si>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</si>
  <si>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</si>
  <si>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</si>
  <si>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</si>
  <si>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</si>
  <si>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</si>
  <si>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4.81</t>
  </si>
  <si>
    <t>▲ 3.57</t>
  </si>
  <si>
    <t>▲ 0.02</t>
  </si>
  <si>
    <t>▲ 1.06</t>
  </si>
  <si>
    <t>国民健康保険特別会計</t>
  </si>
  <si>
    <t>▲ 3.19</t>
  </si>
  <si>
    <t>▲ 5.01</t>
  </si>
  <si>
    <t>▲ 3.28</t>
  </si>
  <si>
    <t>▲ 2.48</t>
  </si>
  <si>
    <t>▲ 1.50</t>
  </si>
  <si>
    <t>水道事業会計</t>
  </si>
  <si>
    <t>一般会計</t>
  </si>
  <si>
    <t>公共下水道事業特別会計</t>
  </si>
  <si>
    <t>介護保険特別会計</t>
  </si>
  <si>
    <t>後期高齢者医療特別会計</t>
  </si>
  <si>
    <t>第三地区土地区画整理事業特別会計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</si>
  <si>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</si>
  <si>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</si>
  <si>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</si>
  <si>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</si>
  <si>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</si>
  <si>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</si>
  <si>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</si>
  <si>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</si>
  <si>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</si>
  <si>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</si>
  <si>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2">
      <t>オキナワ</t>
    </rPh>
    <rPh sb="2" eb="3">
      <t>ケン</t>
    </rPh>
    <rPh sb="3" eb="6">
      <t>シチョウソン</t>
    </rPh>
    <rPh sb="6" eb="8">
      <t>ジチ</t>
    </rPh>
    <rPh sb="8" eb="10">
      <t>カイカン</t>
    </rPh>
    <rPh sb="10" eb="12">
      <t>カンリ</t>
    </rPh>
    <rPh sb="12" eb="14">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</si>
  <si>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</si>
  <si>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</si>
  <si>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</si>
  <si>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</si>
  <si>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やんばる物産株式会社</t>
    <rPh sb="4" eb="6">
      <t>ブッサン</t>
    </rPh>
    <rPh sb="6" eb="7">
      <t>カブ</t>
    </rPh>
    <rPh sb="7" eb="8">
      <t>シキ</t>
    </rPh>
    <rPh sb="8" eb="10">
      <t>ガイシャ</t>
    </rPh>
    <phoneticPr fontId="2"/>
  </si>
  <si>
    <t>-</t>
    <phoneticPr fontId="2"/>
  </si>
  <si>
    <t>名護市再編交付金基金</t>
    <rPh sb="0" eb="3">
      <t>ナゴシ</t>
    </rPh>
    <rPh sb="3" eb="5">
      <t>サイヘン</t>
    </rPh>
    <rPh sb="5" eb="8">
      <t>コウフキン</t>
    </rPh>
    <rPh sb="8" eb="10">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</si>
  <si>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</si>
  <si>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</si>
  <si>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名護市ふるさとまちづくり基金</t>
    <rPh sb="0" eb="3">
      <t>ナゴシ</t>
    </rPh>
    <rPh sb="12" eb="14">
      <t>キキン</t>
    </rPh>
    <phoneticPr fontId="5"/>
  </si>
  <si>
    <t>子ども夢基金</t>
    <rPh sb="0" eb="1">
      <t>コ</t>
    </rPh>
    <rPh sb="3" eb="4">
      <t>ユメ</t>
    </rPh>
    <rPh sb="4" eb="6">
      <t>キキン</t>
    </rPh>
    <phoneticPr fontId="5"/>
  </si>
  <si>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</si>
  <si>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</si>
  <si>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</si>
  <si>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</si>
  <si>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</si>
  <si>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</si>
  <si>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</si>
  <si>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</si>
  <si>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</si>
  <si>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</si>
  <si>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</si>
  <si>
    <t>　有形固定資産減価償却率については、類似団体と比べ、高い水準であり、年々上昇傾向にある。令和２年度に公共施設等について個別施設計画を策定し、また平成28年度に策定した名護市公共施設等総合管理計画についても令和３年度末までに更新を予定しており、同計画等に基づいた施設の維持管理を適切に進めていく。
　一方、将来負担比率については年々上昇しており、H30年度から類似団体平均値を上回る結果となっている。その要因として、学校教育施設の校舎新築事業、公営住宅整備事業、21世紀の森公園建設事業（野球場関連）等の大型事業が続いたことが挙げられる。今後、新設廃棄物処理施設整備事業、学校給食施設整備事業などの大型事業が続くため、上昇傾向していくと予想される。</t>
    <rPh sb="149" eb="151">
      <t>イッポウ</t>
    </rPh>
    <rPh sb="152" eb="154">
      <t>ショウライ</t>
    </rPh>
    <rPh sb="154" eb="156">
      <t>フタン</t>
    </rPh>
    <rPh sb="156" eb="158">
      <t>ヒリツ</t>
    </rPh>
    <rPh sb="163" eb="165">
      <t>ネンネン</t>
    </rPh>
    <rPh sb="165" eb="167">
      <t>ジョウショウ</t>
    </rPh>
    <rPh sb="175" eb="177">
      <t>ネンド</t>
    </rPh>
    <rPh sb="179" eb="181">
      <t>ルイジ</t>
    </rPh>
    <rPh sb="181" eb="183">
      <t>ダンタイ</t>
    </rPh>
    <rPh sb="183" eb="186">
      <t>ヘイキンチ</t>
    </rPh>
    <rPh sb="187" eb="189">
      <t>ウワマワ</t>
    </rPh>
    <rPh sb="190" eb="192">
      <t>ケッカ</t>
    </rPh>
    <rPh sb="201" eb="203">
      <t>ヨウイン</t>
    </rPh>
    <rPh sb="262" eb="263">
      <t>ア</t>
    </rPh>
    <rPh sb="268" eb="270">
      <t>コンゴ</t>
    </rPh>
    <rPh sb="271" eb="273">
      <t>シンセツ</t>
    </rPh>
    <rPh sb="273" eb="276">
      <t>ハイキブツ</t>
    </rPh>
    <rPh sb="276" eb="278">
      <t>ショリ</t>
    </rPh>
    <rPh sb="278" eb="280">
      <t>シセツ</t>
    </rPh>
    <rPh sb="280" eb="282">
      <t>セイビ</t>
    </rPh>
    <rPh sb="282" eb="284">
      <t>ジギョウ</t>
    </rPh>
    <rPh sb="285" eb="287">
      <t>ガッコウ</t>
    </rPh>
    <rPh sb="287" eb="289">
      <t>キュウショク</t>
    </rPh>
    <rPh sb="289" eb="291">
      <t>シセツ</t>
    </rPh>
    <rPh sb="291" eb="293">
      <t>セイビ</t>
    </rPh>
    <rPh sb="293" eb="295">
      <t>ジギョウ</t>
    </rPh>
    <rPh sb="298" eb="300">
      <t>オオガタ</t>
    </rPh>
    <rPh sb="300" eb="302">
      <t>ジギョウ</t>
    </rPh>
    <rPh sb="303" eb="304">
      <t>ツヅ</t>
    </rPh>
    <rPh sb="308" eb="310">
      <t>ジョウショウ</t>
    </rPh>
    <rPh sb="310" eb="312">
      <t>ケイコウ</t>
    </rPh>
    <rPh sb="317" eb="319">
      <t>ヨソウ</t>
    </rPh>
    <phoneticPr fontId="5"/>
  </si>
  <si>
    <t>　将来負担比率については年々上昇しており、H30年度から類似団体平均値を上回る結果となっている。その要因として、学校教育施設の校舎新築事業、公営住宅整備事業、21世紀の森公園建設事業（野球場関連）等の大型事業が続いたことが挙げられる。
　一方で実質公債比率は、類似団体平均値と比較して低い水準であり、標準財政規模の増加等により実質的に減少傾向にあるが、上記で述べた大型事業の償還が今後始まることにより実質公債費比率の上昇が見込まれる。
　さらに個別の施設計画策定後の建替え更新等により今後も地方債の発行が上昇することが予想されるが、地方債の発行に当たっては、臨時財政対策債を除き、地方債発行額が年度元金償還額を上回ることのないよう留意し、また、元利償還金等の交付税措置のないものや償還期間が長期に渡るものの発行抑制を図ることや事業の厳選による発行額の急激な上昇を抑えるとともに、充当可能財源の増を図り、将来負担比率の上昇抑制及び実質公債費比率の適正な水準維持に努める。　</t>
    <rPh sb="233" eb="235">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</si>
</sst>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6"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0" fillId="0" borderId="0" xfId="16" applyNumberFormat="1" applyFont="1">
      <alignment vertical="center"/>
    </xf>
    <xf numFmtId="189" fontId="1" fillId="0" borderId="0" xfId="17" applyNumberFormat="1"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FFC5-4EBE-BD33-C769FBBCBA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198211</c:v>
                </c:pt>
                <c:pt idx="1">
                  <c:v>142908</c:v>
                </c:pt>
                <c:pt idx="2">
                  <c:v>143168</c:v>
                </c:pt>
                <c:pt idx="3">
                  <c:v>128154</c:v>
                </c:pt>
                <c:pt idx="4">
                  <c:v>131293</c:v>
                </c:pt>
              </c:numCache>
            </c:numRef>
          </c:val>
          <c:smooth val="0"/>
          <c:extLst>
            <c:ext xmlns:c16="http://schemas.microsoft.com/office/drawing/2014/chart" uri="{C3380CC4-5D6E-409C-BE32-E72D297353CC}">
              <c16:uniqueId val="{00000001-FFC5-4EBE-BD33-C769FBBCBA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5.59</c:v>
                </c:pt>
                <c:pt idx="1">
                  <c:v>6.85</c:v>
                </c:pt>
                <c:pt idx="2">
                  <c:v>7.07</c:v>
                </c:pt>
                <c:pt idx="3">
                  <c:v>7.75</c:v>
                </c:pt>
                <c:pt idx="4">
                  <c:v>5.79</c:v>
                </c:pt>
              </c:numCache>
            </c:numRef>
          </c:val>
          <c:extLst>
            <c:ext xmlns:c16="http://schemas.microsoft.com/office/drawing/2014/chart" uri="{C3380CC4-5D6E-409C-BE32-E72D297353CC}">
              <c16:uniqueId val="{00000000-D02B-406F-95EF-265C1253B5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22.35</c:v>
                </c:pt>
                <c:pt idx="1">
                  <c:v>25.28</c:v>
                </c:pt>
                <c:pt idx="2">
                  <c:v>21.25</c:v>
                </c:pt>
                <c:pt idx="3">
                  <c:v>20.190000000000001</c:v>
                </c:pt>
                <c:pt idx="4">
                  <c:v>20.37</c:v>
                </c:pt>
              </c:numCache>
            </c:numRef>
          </c:val>
          <c:extLst>
            <c:ext xmlns:c16="http://schemas.microsoft.com/office/drawing/2014/chart" uri="{C3380CC4-5D6E-409C-BE32-E72D297353CC}">
              <c16:uniqueId val="{00000001-D02B-406F-95EF-265C1253B5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-4.8099999999999996</c:v>
                </c:pt>
                <c:pt idx="1">
                  <c:v>4.47</c:v>
                </c:pt>
                <c:pt idx="2">
                  <c:v>-3.57</c:v>
                </c:pt>
                <c:pt idx="3">
                  <c:v>-0.02</c:v>
                </c:pt>
                <c:pt idx="4">
                  <c:v>-1.06</c:v>
                </c:pt>
              </c:numCache>
            </c:numRef>
          </c:val>
          <c:smooth val="0"/>
          <c:extLst>
            <c:ext xmlns:c16="http://schemas.microsoft.com/office/drawing/2014/chart" uri="{C3380CC4-5D6E-409C-BE32-E72D297353CC}">
              <c16:uniqueId val="{00000002-D02B-406F-95EF-265C1253B5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63-44BE-A806-7BE584F5B0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63-44BE-A806-7BE584F5B0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63-44BE-A806-7BE584F5B069}"/>
            </c:ext>
          </c:extLst>
        </c:ser>
        <c:ser>
          <c:idx val="3"/>
          <c:order val="3"/>
          <c:tx>
            <c:strRef>
              <c:f>データシート!$A$30</c:f>
              <c:strCache>
                <c:ptCount val="1"/>
                <c:pt idx="0">
                  <c:v>第三地区土地区画整理事業特別会計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0.65</c:v>
                </c:pt>
                <c:pt idx="4">
                  <c:v>#N/A</c:v>
                </c:pt>
                <c:pt idx="5">
                  <c:v>0.04</c:v>
                </c:pt>
                <c:pt idx="6">
                  <c:v>#N/A</c:v>
                </c:pt>
                <c:pt idx="7">
                  <c:v>0.02</c:v>
                </c:pt>
                <c:pt idx="8">
                  <c:v>#N/A</c:v>
                </c:pt>
                <c:pt idx="9">
                  <c:v>0</c:v>
                </c:pt>
              </c:numCache>
            </c:numRef>
          </c:val>
          <c:extLst>
            <c:ext xmlns:c16="http://schemas.microsoft.com/office/drawing/2014/chart" uri="{C3380CC4-5D6E-409C-BE32-E72D297353CC}">
              <c16:uniqueId val="{00000003-D863-44BE-A806-7BE584F5B0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D863-44BE-A806-7BE584F5B06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0.41</c:v>
                </c:pt>
                <c:pt idx="4">
                  <c:v>#N/A</c:v>
                </c:pt>
                <c:pt idx="5">
                  <c:v>0.15</c:v>
                </c:pt>
                <c:pt idx="6">
                  <c:v>#N/A</c:v>
                </c:pt>
                <c:pt idx="7">
                  <c:v>0.78</c:v>
                </c:pt>
                <c:pt idx="8">
                  <c:v>#N/A</c:v>
                </c:pt>
                <c:pt idx="9">
                  <c:v>0.21</c:v>
                </c:pt>
              </c:numCache>
            </c:numRef>
          </c:val>
          <c:extLst>
            <c:ext xmlns:c16="http://schemas.microsoft.com/office/drawing/2014/chart" uri="{C3380CC4-5D6E-409C-BE32-E72D297353CC}">
              <c16:uniqueId val="{00000005-D863-44BE-A806-7BE584F5B06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0.23</c:v>
                </c:pt>
                <c:pt idx="2">
                  <c:v>#N/A</c:v>
                </c:pt>
                <c:pt idx="3">
                  <c:v>0.28000000000000003</c:v>
                </c:pt>
                <c:pt idx="4">
                  <c:v>#N/A</c:v>
                </c:pt>
                <c:pt idx="5">
                  <c:v>0.25</c:v>
                </c:pt>
                <c:pt idx="6">
                  <c:v>#N/A</c:v>
                </c:pt>
                <c:pt idx="7">
                  <c:v>0.31</c:v>
                </c:pt>
                <c:pt idx="8">
                  <c:v>#N/A</c:v>
                </c:pt>
                <c:pt idx="9">
                  <c:v>0.65</c:v>
                </c:pt>
              </c:numCache>
            </c:numRef>
          </c:val>
          <c:extLst>
            <c:ext xmlns:c16="http://schemas.microsoft.com/office/drawing/2014/chart" uri="{C3380CC4-5D6E-409C-BE32-E72D297353CC}">
              <c16:uniqueId val="{00000006-D863-44BE-A806-7BE584F5B06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5.48</c:v>
                </c:pt>
                <c:pt idx="2">
                  <c:v>#N/A</c:v>
                </c:pt>
                <c:pt idx="3">
                  <c:v>6.74</c:v>
                </c:pt>
                <c:pt idx="4">
                  <c:v>#N/A</c:v>
                </c:pt>
                <c:pt idx="5">
                  <c:v>6.94</c:v>
                </c:pt>
                <c:pt idx="6">
                  <c:v>#N/A</c:v>
                </c:pt>
                <c:pt idx="7">
                  <c:v>7.72</c:v>
                </c:pt>
                <c:pt idx="8">
                  <c:v>#N/A</c:v>
                </c:pt>
                <c:pt idx="9">
                  <c:v>5.78</c:v>
                </c:pt>
              </c:numCache>
            </c:numRef>
          </c:val>
          <c:extLst>
            <c:ext xmlns:c16="http://schemas.microsoft.com/office/drawing/2014/chart" uri="{C3380CC4-5D6E-409C-BE32-E72D297353CC}">
              <c16:uniqueId val="{00000007-D863-44BE-A806-7BE584F5B06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7.47</c:v>
                </c:pt>
                <c:pt idx="2">
                  <c:v>#N/A</c:v>
                </c:pt>
                <c:pt idx="3">
                  <c:v>9</c:v>
                </c:pt>
                <c:pt idx="4">
                  <c:v>#N/A</c:v>
                </c:pt>
                <c:pt idx="5">
                  <c:v>8.82</c:v>
                </c:pt>
                <c:pt idx="6">
                  <c:v>#N/A</c:v>
                </c:pt>
                <c:pt idx="7">
                  <c:v>9.24</c:v>
                </c:pt>
                <c:pt idx="8">
                  <c:v>#N/A</c:v>
                </c:pt>
                <c:pt idx="9">
                  <c:v>10.8</c:v>
                </c:pt>
              </c:numCache>
            </c:numRef>
          </c:val>
          <c:extLst>
            <c:ext xmlns:c16="http://schemas.microsoft.com/office/drawing/2014/chart" uri="{C3380CC4-5D6E-409C-BE32-E72D297353CC}">
              <c16:uniqueId val="{00000008-D863-44BE-A806-7BE584F5B06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3.19</c:v>
                </c:pt>
                <c:pt idx="1">
                  <c:v>#N/A</c:v>
                </c:pt>
                <c:pt idx="2">
                  <c:v>5.01</c:v>
                </c:pt>
                <c:pt idx="3">
                  <c:v>#N/A</c:v>
                </c:pt>
                <c:pt idx="4">
                  <c:v>3.28</c:v>
                </c:pt>
                <c:pt idx="5">
                  <c:v>#N/A</c:v>
                </c:pt>
                <c:pt idx="6">
                  <c:v>2.48</c:v>
                </c:pt>
                <c:pt idx="7">
                  <c:v>#N/A</c:v>
                </c:pt>
                <c:pt idx="8">
                  <c:v>1.5</c:v>
                </c:pt>
                <c:pt idx="9">
                  <c:v>#N/A</c:v>
                </c:pt>
              </c:numCache>
            </c:numRef>
          </c:val>
          <c:extLst>
            <c:ext xmlns:c16="http://schemas.microsoft.com/office/drawing/2014/chart" uri="{C3380CC4-5D6E-409C-BE32-E72D297353CC}">
              <c16:uniqueId val="{00000009-D863-44BE-A806-7BE584F5B0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1625</c:v>
                </c:pt>
                <c:pt idx="5">
                  <c:v>1664</c:v>
                </c:pt>
                <c:pt idx="8">
                  <c:v>1660</c:v>
                </c:pt>
                <c:pt idx="11">
                  <c:v>1717</c:v>
                </c:pt>
                <c:pt idx="14">
                  <c:v>1720</c:v>
                </c:pt>
              </c:numCache>
            </c:numRef>
          </c:val>
          <c:extLst>
            <c:ext xmlns:c16="http://schemas.microsoft.com/office/drawing/2014/chart" uri="{C3380CC4-5D6E-409C-BE32-E72D297353CC}">
              <c16:uniqueId val="{00000000-E3D3-4664-8C45-C18D2217C9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0</c:v>
                </c:pt>
                <c:pt idx="6">
                  <c:v>1</c:v>
                </c:pt>
                <c:pt idx="9">
                  <c:v>1</c:v>
                </c:pt>
                <c:pt idx="12">
                  <c:v>1</c:v>
                </c:pt>
              </c:numCache>
            </c:numRef>
          </c:val>
          <c:extLst>
            <c:ext xmlns:c16="http://schemas.microsoft.com/office/drawing/2014/chart" uri="{C3380CC4-5D6E-409C-BE32-E72D297353CC}">
              <c16:uniqueId val="{00000001-E3D3-4664-8C45-C18D2217C9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E3D3-4664-8C45-C18D2217C9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14</c:v>
                </c:pt>
                <c:pt idx="6">
                  <c:v>26</c:v>
                </c:pt>
                <c:pt idx="9">
                  <c:v>25</c:v>
                </c:pt>
                <c:pt idx="12">
                  <c:v>18</c:v>
                </c:pt>
              </c:numCache>
            </c:numRef>
          </c:val>
          <c:extLst>
            <c:ext xmlns:c16="http://schemas.microsoft.com/office/drawing/2014/chart" uri="{C3380CC4-5D6E-409C-BE32-E72D297353CC}">
              <c16:uniqueId val="{00000003-E3D3-4664-8C45-C18D2217C9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239</c:v>
                </c:pt>
                <c:pt idx="3">
                  <c:v>231</c:v>
                </c:pt>
                <c:pt idx="6">
                  <c:v>195</c:v>
                </c:pt>
                <c:pt idx="9">
                  <c:v>215</c:v>
                </c:pt>
                <c:pt idx="12">
                  <c:v>208</c:v>
                </c:pt>
              </c:numCache>
            </c:numRef>
          </c:val>
          <c:extLst>
            <c:ext xmlns:c16="http://schemas.microsoft.com/office/drawing/2014/chart" uri="{C3380CC4-5D6E-409C-BE32-E72D297353CC}">
              <c16:uniqueId val="{00000004-E3D3-4664-8C45-C18D2217C9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3-4664-8C45-C18D2217C9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D3-4664-8C45-C18D2217C9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2173</c:v>
                </c:pt>
                <c:pt idx="3">
                  <c:v>2218</c:v>
                </c:pt>
                <c:pt idx="6">
                  <c:v>2237</c:v>
                </c:pt>
                <c:pt idx="9">
                  <c:v>2272</c:v>
                </c:pt>
                <c:pt idx="12">
                  <c:v>2275</c:v>
                </c:pt>
              </c:numCache>
            </c:numRef>
          </c:val>
          <c:extLst>
            <c:ext xmlns:c16="http://schemas.microsoft.com/office/drawing/2014/chart" uri="{C3380CC4-5D6E-409C-BE32-E72D297353CC}">
              <c16:uniqueId val="{00000007-E3D3-4664-8C45-C18D2217C9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853</c:v>
                </c:pt>
                <c:pt idx="2">
                  <c:v>#N/A</c:v>
                </c:pt>
                <c:pt idx="3">
                  <c:v>#N/A</c:v>
                </c:pt>
                <c:pt idx="4">
                  <c:v>842</c:v>
                </c:pt>
                <c:pt idx="5">
                  <c:v>#N/A</c:v>
                </c:pt>
                <c:pt idx="6">
                  <c:v>#N/A</c:v>
                </c:pt>
                <c:pt idx="7">
                  <c:v>842</c:v>
                </c:pt>
                <c:pt idx="8">
                  <c:v>#N/A</c:v>
                </c:pt>
                <c:pt idx="9">
                  <c:v>#N/A</c:v>
                </c:pt>
                <c:pt idx="10">
                  <c:v>839</c:v>
                </c:pt>
                <c:pt idx="11">
                  <c:v>#N/A</c:v>
                </c:pt>
                <c:pt idx="12">
                  <c:v>#N/A</c:v>
                </c:pt>
                <c:pt idx="13">
                  <c:v>825</c:v>
                </c:pt>
                <c:pt idx="14">
                  <c:v>#N/A</c:v>
                </c:pt>
              </c:numCache>
            </c:numRef>
          </c:val>
          <c:smooth val="0"/>
          <c:extLst>
            <c:ext xmlns:c16="http://schemas.microsoft.com/office/drawing/2014/chart" uri="{C3380CC4-5D6E-409C-BE32-E72D297353CC}">
              <c16:uniqueId val="{00000008-E3D3-4664-8C45-C18D2217C9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18563</c:v>
                </c:pt>
                <c:pt idx="5">
                  <c:v>18341</c:v>
                </c:pt>
                <c:pt idx="8">
                  <c:v>18654</c:v>
                </c:pt>
                <c:pt idx="11">
                  <c:v>18398</c:v>
                </c:pt>
                <c:pt idx="14">
                  <c:v>18062</c:v>
                </c:pt>
              </c:numCache>
            </c:numRef>
          </c:val>
          <c:extLst>
            <c:ext xmlns:c16="http://schemas.microsoft.com/office/drawing/2014/chart" uri="{C3380CC4-5D6E-409C-BE32-E72D297353CC}">
              <c16:uniqueId val="{00000000-F6E4-4D7B-91A6-27D7827164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2338</c:v>
                </c:pt>
                <c:pt idx="5">
                  <c:v>2272</c:v>
                </c:pt>
                <c:pt idx="8">
                  <c:v>2236</c:v>
                </c:pt>
                <c:pt idx="11">
                  <c:v>2183</c:v>
                </c:pt>
                <c:pt idx="14">
                  <c:v>2175</c:v>
                </c:pt>
              </c:numCache>
            </c:numRef>
          </c:val>
          <c:extLst>
            <c:ext xmlns:c16="http://schemas.microsoft.com/office/drawing/2014/chart" uri="{C3380CC4-5D6E-409C-BE32-E72D297353CC}">
              <c16:uniqueId val="{00000001-F6E4-4D7B-91A6-27D7827164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6541</c:v>
                </c:pt>
                <c:pt idx="5">
                  <c:v>7065</c:v>
                </c:pt>
                <c:pt idx="8">
                  <c:v>6636</c:v>
                </c:pt>
                <c:pt idx="11">
                  <c:v>6452</c:v>
                </c:pt>
                <c:pt idx="14">
                  <c:v>6881</c:v>
                </c:pt>
              </c:numCache>
            </c:numRef>
          </c:val>
          <c:extLst>
            <c:ext xmlns:c16="http://schemas.microsoft.com/office/drawing/2014/chart" uri="{C3380CC4-5D6E-409C-BE32-E72D297353CC}">
              <c16:uniqueId val="{00000002-F6E4-4D7B-91A6-27D7827164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E4-4D7B-91A6-27D7827164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E4-4D7B-91A6-27D7827164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4-4D7B-91A6-27D7827164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931</c:v>
                </c:pt>
                <c:pt idx="3">
                  <c:v>734</c:v>
                </c:pt>
                <c:pt idx="6">
                  <c:v>644</c:v>
                </c:pt>
                <c:pt idx="9">
                  <c:v>552</c:v>
                </c:pt>
                <c:pt idx="12">
                  <c:v>411</c:v>
                </c:pt>
              </c:numCache>
            </c:numRef>
          </c:val>
          <c:extLst>
            <c:ext xmlns:c16="http://schemas.microsoft.com/office/drawing/2014/chart" uri="{C3380CC4-5D6E-409C-BE32-E72D297353CC}">
              <c16:uniqueId val="{00000006-F6E4-4D7B-91A6-27D7827164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91</c:v>
                </c:pt>
                <c:pt idx="3">
                  <c:v>77</c:v>
                </c:pt>
                <c:pt idx="6">
                  <c:v>62</c:v>
                </c:pt>
                <c:pt idx="9">
                  <c:v>49</c:v>
                </c:pt>
                <c:pt idx="12">
                  <c:v>41</c:v>
                </c:pt>
              </c:numCache>
            </c:numRef>
          </c:val>
          <c:extLst>
            <c:ext xmlns:c16="http://schemas.microsoft.com/office/drawing/2014/chart" uri="{C3380CC4-5D6E-409C-BE32-E72D297353CC}">
              <c16:uniqueId val="{00000007-F6E4-4D7B-91A6-27D7827164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2850</c:v>
                </c:pt>
                <c:pt idx="3">
                  <c:v>2847</c:v>
                </c:pt>
                <c:pt idx="6">
                  <c:v>2630</c:v>
                </c:pt>
                <c:pt idx="9">
                  <c:v>2455</c:v>
                </c:pt>
                <c:pt idx="12">
                  <c:v>2364</c:v>
                </c:pt>
              </c:numCache>
            </c:numRef>
          </c:val>
          <c:extLst>
            <c:ext xmlns:c16="http://schemas.microsoft.com/office/drawing/2014/chart" uri="{C3380CC4-5D6E-409C-BE32-E72D297353CC}">
              <c16:uniqueId val="{00000008-F6E4-4D7B-91A6-27D7827164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340</c:v>
                </c:pt>
                <c:pt idx="3">
                  <c:v>298</c:v>
                </c:pt>
                <c:pt idx="6">
                  <c:v>255</c:v>
                </c:pt>
                <c:pt idx="9">
                  <c:v>213</c:v>
                </c:pt>
                <c:pt idx="12">
                  <c:v>170</c:v>
                </c:pt>
              </c:numCache>
            </c:numRef>
          </c:val>
          <c:extLst>
            <c:ext xmlns:c16="http://schemas.microsoft.com/office/drawing/2014/chart" uri="{C3380CC4-5D6E-409C-BE32-E72D297353CC}">
              <c16:uniqueId val="{00000009-F6E4-4D7B-91A6-27D7827164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26420</c:v>
                </c:pt>
                <c:pt idx="3">
                  <c:v>27534</c:v>
                </c:pt>
                <c:pt idx="6">
                  <c:v>28186</c:v>
                </c:pt>
                <c:pt idx="9">
                  <c:v>28615</c:v>
                </c:pt>
                <c:pt idx="12">
                  <c:v>29338</c:v>
                </c:pt>
              </c:numCache>
            </c:numRef>
          </c:val>
          <c:extLst>
            <c:ext xmlns:c16="http://schemas.microsoft.com/office/drawing/2014/chart" uri="{C3380CC4-5D6E-409C-BE32-E72D297353CC}">
              <c16:uniqueId val="{0000000A-F6E4-4D7B-91A6-27D7827164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3190</c:v>
                </c:pt>
                <c:pt idx="2">
                  <c:v>#N/A</c:v>
                </c:pt>
                <c:pt idx="3">
                  <c:v>#N/A</c:v>
                </c:pt>
                <c:pt idx="4">
                  <c:v>3812</c:v>
                </c:pt>
                <c:pt idx="5">
                  <c:v>#N/A</c:v>
                </c:pt>
                <c:pt idx="6">
                  <c:v>#N/A</c:v>
                </c:pt>
                <c:pt idx="7">
                  <c:v>4252</c:v>
                </c:pt>
                <c:pt idx="8">
                  <c:v>#N/A</c:v>
                </c:pt>
                <c:pt idx="9">
                  <c:v>#N/A</c:v>
                </c:pt>
                <c:pt idx="10">
                  <c:v>4851</c:v>
                </c:pt>
                <c:pt idx="11">
                  <c:v>#N/A</c:v>
                </c:pt>
                <c:pt idx="12">
                  <c:v>#N/A</c:v>
                </c:pt>
                <c:pt idx="13">
                  <c:v>5207</c:v>
                </c:pt>
                <c:pt idx="14">
                  <c:v>#N/A</c:v>
                </c:pt>
              </c:numCache>
            </c:numRef>
          </c:val>
          <c:smooth val="0"/>
          <c:extLst>
            <c:ext xmlns:c16="http://schemas.microsoft.com/office/drawing/2014/chart" uri="{C3380CC4-5D6E-409C-BE32-E72D297353CC}">
              <c16:uniqueId val="{0000000B-F6E4-4D7B-91A6-27D7827164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3363</c:v>
                </c:pt>
                <c:pt idx="1">
                  <c:v>3224</c:v>
                </c:pt>
                <c:pt idx="2">
                  <c:v>3338</c:v>
                </c:pt>
              </c:numCache>
            </c:numRef>
          </c:val>
          <c:extLst>
            <c:ext xmlns:c16="http://schemas.microsoft.com/office/drawing/2014/chart" uri="{C3380CC4-5D6E-409C-BE32-E72D297353CC}">
              <c16:uniqueId val="{00000000-1CD4-47CA-BBE6-6093D16EE5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539</c:v>
                </c:pt>
                <c:pt idx="1">
                  <c:v>540</c:v>
                </c:pt>
                <c:pt idx="2">
                  <c:v>540</c:v>
                </c:pt>
              </c:numCache>
            </c:numRef>
          </c:val>
          <c:extLst>
            <c:ext xmlns:c16="http://schemas.microsoft.com/office/drawing/2014/chart" uri="{C3380CC4-5D6E-409C-BE32-E72D297353CC}">
              <c16:uniqueId val="{00000001-1CD4-47CA-BBE6-6093D16EE5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2898</c:v>
                </c:pt>
                <c:pt idx="1">
                  <c:v>5241</c:v>
                </c:pt>
                <c:pt idx="2">
                  <c:v>5528</c:v>
                </c:pt>
              </c:numCache>
            </c:numRef>
          </c:val>
          <c:extLst>
            <c:ext xmlns:c16="http://schemas.microsoft.com/office/drawing/2014/chart" uri="{C3380CC4-5D6E-409C-BE32-E72D297353CC}">
              <c16:uniqueId val="{00000002-1CD4-47CA-BBE6-6093D16EE5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98D-4C41-AA94-D640D87C8428}"/>
              </c:ext>
            </c:extLst>
          </c:dPt>
          <c:dPt>
            <c:idx val="1"/>
            <c:bubble3D val="0"/>
            <c:extLst>
              <c:ext xmlns:c16="http://schemas.microsoft.com/office/drawing/2014/chart" uri="{C3380CC4-5D6E-409C-BE32-E72D297353CC}">
                <c16:uniqueId val="{00000001-198D-4C41-AA94-D640D87C8428}"/>
              </c:ext>
            </c:extLst>
          </c:dPt>
          <c:dPt>
            <c:idx val="2"/>
            <c:bubble3D val="0"/>
            <c:extLst>
              <c:ext xmlns:c16="http://schemas.microsoft.com/office/drawing/2014/chart" uri="{C3380CC4-5D6E-409C-BE32-E72D297353CC}">
                <c16:uniqueId val="{00000002-198D-4C41-AA94-D640D87C8428}"/>
              </c:ext>
            </c:extLst>
          </c:dPt>
          <c:dPt>
            <c:idx val="3"/>
            <c:bubble3D val="0"/>
            <c:extLst>
              <c:ext xmlns:c16="http://schemas.microsoft.com/office/drawing/2014/chart" uri="{C3380CC4-5D6E-409C-BE32-E72D297353CC}">
                <c16:uniqueId val="{00000003-198D-4C41-AA94-D640D87C8428}"/>
              </c:ext>
            </c:extLst>
          </c:dPt>
          <c:dPt>
            <c:idx val="4"/>
            <c:bubble3D val="0"/>
            <c:extLst>
              <c:ext xmlns:c16="http://schemas.microsoft.com/office/drawing/2014/chart" uri="{C3380CC4-5D6E-409C-BE32-E72D297353CC}">
                <c16:uniqueId val="{00000004-198D-4C41-AA94-D640D87C8428}"/>
              </c:ext>
            </c:extLst>
          </c:dPt>
          <c:dPt>
            <c:idx val="8"/>
            <c:bubble3D val="0"/>
            <c:extLst>
              <c:ext xmlns:c16="http://schemas.microsoft.com/office/drawing/2014/chart" uri="{C3380CC4-5D6E-409C-BE32-E72D297353CC}">
                <c16:uniqueId val="{00000005-198D-4C41-AA94-D640D87C8428}"/>
              </c:ext>
            </c:extLst>
          </c:dPt>
          <c:dPt>
            <c:idx val="16"/>
            <c:bubble3D val="0"/>
            <c:extLst>
              <c:ext xmlns:c16="http://schemas.microsoft.com/office/drawing/2014/chart" uri="{C3380CC4-5D6E-409C-BE32-E72D297353CC}">
                <c16:uniqueId val="{00000006-198D-4C41-AA94-D640D87C8428}"/>
              </c:ext>
            </c:extLst>
          </c:dPt>
          <c:dPt>
            <c:idx val="24"/>
            <c:bubble3D val="0"/>
            <c:extLst>
              <c:ext xmlns:c16="http://schemas.microsoft.com/office/drawing/2014/chart" uri="{C3380CC4-5D6E-409C-BE32-E72D297353CC}">
                <c16:uniqueId val="{00000007-198D-4C41-AA94-D640D87C8428}"/>
              </c:ext>
            </c:extLst>
          </c:dPt>
          <c:dPt>
            <c:idx val="32"/>
            <c:bubble3D val="0"/>
            <c:extLst>
              <c:ext xmlns:c16="http://schemas.microsoft.com/office/drawing/2014/chart" uri="{C3380CC4-5D6E-409C-BE32-E72D297353CC}">
                <c16:uniqueId val="{00000008-198D-4C41-AA94-D640D87C842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8D-4C41-AA94-D640D87C842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98D-4C41-AA94-D640D87C842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98D-4C41-AA94-D640D87C842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98D-4C41-AA94-D640D87C842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98D-4C41-AA94-D640D87C8428}"/>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98D-4C41-AA94-D640D87C8428}"/>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8D-4C41-AA94-D640D87C8428}"/>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8D-4C41-AA94-D640D87C8428}"/>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8D-4C41-AA94-D640D87C8428}"/>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64.7</c:v>
                </c:pt>
                <c:pt idx="16">
                  <c:v>66.099999999999994</c:v>
                </c:pt>
                <c:pt idx="24">
                  <c:v>67.5</c:v>
                </c:pt>
                <c:pt idx="32">
                  <c:v>69.7</c:v>
                </c:pt>
              </c:numCache>
            </c:numRef>
          </c:xVal>
          <c:yVal>
            <c:numRef>
              <c:f>公会計指標分析・財政指標組合せ分析表!$BP$51:$DC$51</c:f>
              <c:numCache>
                <c:formatCode>#,##0.0;"▲ "#,##0.0</c:formatCode>
                <c:ptCount val="40"/>
                <c:pt idx="8">
                  <c:v>26.8</c:v>
                </c:pt>
                <c:pt idx="16">
                  <c:v>29.6</c:v>
                </c:pt>
                <c:pt idx="24">
                  <c:v>33.6</c:v>
                </c:pt>
                <c:pt idx="32">
                  <c:v>35</c:v>
                </c:pt>
              </c:numCache>
            </c:numRef>
          </c:yVal>
          <c:smooth val="0"/>
          <c:extLst>
            <c:ext xmlns:c16="http://schemas.microsoft.com/office/drawing/2014/chart" uri="{C3380CC4-5D6E-409C-BE32-E72D297353CC}">
              <c16:uniqueId val="{00000009-198D-4C41-AA94-D640D87C84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98D-4C41-AA94-D640D87C8428}"/>
              </c:ext>
            </c:extLst>
          </c:dPt>
          <c:dPt>
            <c:idx val="1"/>
            <c:bubble3D val="0"/>
            <c:extLst>
              <c:ext xmlns:c16="http://schemas.microsoft.com/office/drawing/2014/chart" uri="{C3380CC4-5D6E-409C-BE32-E72D297353CC}">
                <c16:uniqueId val="{0000000B-198D-4C41-AA94-D640D87C8428}"/>
              </c:ext>
            </c:extLst>
          </c:dPt>
          <c:dPt>
            <c:idx val="2"/>
            <c:bubble3D val="0"/>
            <c:extLst>
              <c:ext xmlns:c16="http://schemas.microsoft.com/office/drawing/2014/chart" uri="{C3380CC4-5D6E-409C-BE32-E72D297353CC}">
                <c16:uniqueId val="{0000000C-198D-4C41-AA94-D640D87C8428}"/>
              </c:ext>
            </c:extLst>
          </c:dPt>
          <c:dPt>
            <c:idx val="3"/>
            <c:bubble3D val="0"/>
            <c:extLst>
              <c:ext xmlns:c16="http://schemas.microsoft.com/office/drawing/2014/chart" uri="{C3380CC4-5D6E-409C-BE32-E72D297353CC}">
                <c16:uniqueId val="{0000000D-198D-4C41-AA94-D640D87C8428}"/>
              </c:ext>
            </c:extLst>
          </c:dPt>
          <c:dPt>
            <c:idx val="4"/>
            <c:bubble3D val="0"/>
            <c:extLst>
              <c:ext xmlns:c16="http://schemas.microsoft.com/office/drawing/2014/chart" uri="{C3380CC4-5D6E-409C-BE32-E72D297353CC}">
                <c16:uniqueId val="{0000000E-198D-4C41-AA94-D640D87C8428}"/>
              </c:ext>
            </c:extLst>
          </c:dPt>
          <c:dPt>
            <c:idx val="8"/>
            <c:bubble3D val="0"/>
            <c:extLst>
              <c:ext xmlns:c16="http://schemas.microsoft.com/office/drawing/2014/chart" uri="{C3380CC4-5D6E-409C-BE32-E72D297353CC}">
                <c16:uniqueId val="{0000000F-198D-4C41-AA94-D640D87C8428}"/>
              </c:ext>
            </c:extLst>
          </c:dPt>
          <c:dPt>
            <c:idx val="16"/>
            <c:bubble3D val="0"/>
            <c:extLst>
              <c:ext xmlns:c16="http://schemas.microsoft.com/office/drawing/2014/chart" uri="{C3380CC4-5D6E-409C-BE32-E72D297353CC}">
                <c16:uniqueId val="{00000010-198D-4C41-AA94-D640D87C8428}"/>
              </c:ext>
            </c:extLst>
          </c:dPt>
          <c:dPt>
            <c:idx val="24"/>
            <c:bubble3D val="0"/>
            <c:extLst>
              <c:ext xmlns:c16="http://schemas.microsoft.com/office/drawing/2014/chart" uri="{C3380CC4-5D6E-409C-BE32-E72D297353CC}">
                <c16:uniqueId val="{00000011-198D-4C41-AA94-D640D87C8428}"/>
              </c:ext>
            </c:extLst>
          </c:dPt>
          <c:dPt>
            <c:idx val="32"/>
            <c:bubble3D val="0"/>
            <c:extLst>
              <c:ext xmlns:c16="http://schemas.microsoft.com/office/drawing/2014/chart" uri="{C3380CC4-5D6E-409C-BE32-E72D297353CC}">
                <c16:uniqueId val="{00000012-198D-4C41-AA94-D640D87C8428}"/>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8D-4C41-AA94-D640D87C8428}"/>
                </c:ext>
              </c:extLst>
            </c:dLbl>
            <c:dLbl>
              <c:idx val="1"/>
              <c:delete val="1"/>
              <c:extLst>
                <c:ext xmlns:c15="http://schemas.microsoft.com/office/drawing/2012/chart" uri="{CE6537A1-D6FC-4f65-9D91-7224C49458BB}"/>
                <c:ext xmlns:c16="http://schemas.microsoft.com/office/drawing/2014/chart" uri="{C3380CC4-5D6E-409C-BE32-E72D297353CC}">
                  <c16:uniqueId val="{0000000B-198D-4C41-AA94-D640D87C8428}"/>
                </c:ext>
              </c:extLst>
            </c:dLbl>
            <c:dLbl>
              <c:idx val="2"/>
              <c:delete val="1"/>
              <c:extLst>
                <c:ext xmlns:c15="http://schemas.microsoft.com/office/drawing/2012/chart" uri="{CE6537A1-D6FC-4f65-9D91-7224C49458BB}"/>
                <c:ext xmlns:c16="http://schemas.microsoft.com/office/drawing/2014/chart" uri="{C3380CC4-5D6E-409C-BE32-E72D297353CC}">
                  <c16:uniqueId val="{0000000C-198D-4C41-AA94-D640D87C8428}"/>
                </c:ext>
              </c:extLst>
            </c:dLbl>
            <c:dLbl>
              <c:idx val="3"/>
              <c:delete val="1"/>
              <c:extLst>
                <c:ext xmlns:c15="http://schemas.microsoft.com/office/drawing/2012/chart" uri="{CE6537A1-D6FC-4f65-9D91-7224C49458BB}"/>
                <c:ext xmlns:c16="http://schemas.microsoft.com/office/drawing/2014/chart" uri="{C3380CC4-5D6E-409C-BE32-E72D297353CC}">
                  <c16:uniqueId val="{0000000D-198D-4C41-AA94-D640D87C8428}"/>
                </c:ext>
              </c:extLst>
            </c:dLbl>
            <c:dLbl>
              <c:idx val="4"/>
              <c:delete val="1"/>
              <c:extLst>
                <c:ext xmlns:c15="http://schemas.microsoft.com/office/drawing/2012/chart" uri="{CE6537A1-D6FC-4f65-9D91-7224C49458BB}"/>
                <c:ext xmlns:c16="http://schemas.microsoft.com/office/drawing/2014/chart" uri="{C3380CC4-5D6E-409C-BE32-E72D297353CC}">
                  <c16:uniqueId val="{0000000E-198D-4C41-AA94-D640D87C8428}"/>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98D-4C41-AA94-D640D87C8428}"/>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98D-4C41-AA94-D640D87C8428}"/>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98D-4C41-AA94-D640D87C8428}"/>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98D-4C41-AA94-D640D87C8428}"/>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198D-4C41-AA94-D640D87C8428}"/>
            </c:ext>
          </c:extLst>
        </c:ser>
        <c:dLbls>
          <c:showLegendKey val="0"/>
          <c:showVal val="1"/>
          <c:showCatName val="0"/>
          <c:showSerName val="0"/>
          <c:showPercent val="0"/>
          <c:showBubbleSize val="0"/>
        </c:dLbls>
        <c:axId val="3"/>
        <c:axId val="2"/>
      </c:scatterChart>
      <c:valAx>
        <c:axId val="3"/>
        <c:scaling>
          <c:orientation val="minMax"/>
          <c:max val="71"/>
          <c:min val="5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8"/>
          <c:min val="21"/>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564-41FB-A514-A8B4CB7F64B4}"/>
              </c:ext>
            </c:extLst>
          </c:dPt>
          <c:dPt>
            <c:idx val="1"/>
            <c:bubble3D val="0"/>
            <c:extLst>
              <c:ext xmlns:c16="http://schemas.microsoft.com/office/drawing/2014/chart" uri="{C3380CC4-5D6E-409C-BE32-E72D297353CC}">
                <c16:uniqueId val="{00000001-2564-41FB-A514-A8B4CB7F64B4}"/>
              </c:ext>
            </c:extLst>
          </c:dPt>
          <c:dPt>
            <c:idx val="2"/>
            <c:bubble3D val="0"/>
            <c:extLst>
              <c:ext xmlns:c16="http://schemas.microsoft.com/office/drawing/2014/chart" uri="{C3380CC4-5D6E-409C-BE32-E72D297353CC}">
                <c16:uniqueId val="{00000002-2564-41FB-A514-A8B4CB7F64B4}"/>
              </c:ext>
            </c:extLst>
          </c:dPt>
          <c:dPt>
            <c:idx val="3"/>
            <c:bubble3D val="0"/>
            <c:extLst>
              <c:ext xmlns:c16="http://schemas.microsoft.com/office/drawing/2014/chart" uri="{C3380CC4-5D6E-409C-BE32-E72D297353CC}">
                <c16:uniqueId val="{00000003-2564-41FB-A514-A8B4CB7F64B4}"/>
              </c:ext>
            </c:extLst>
          </c:dPt>
          <c:dPt>
            <c:idx val="4"/>
            <c:bubble3D val="0"/>
            <c:extLst>
              <c:ext xmlns:c16="http://schemas.microsoft.com/office/drawing/2014/chart" uri="{C3380CC4-5D6E-409C-BE32-E72D297353CC}">
                <c16:uniqueId val="{00000004-2564-41FB-A514-A8B4CB7F64B4}"/>
              </c:ext>
            </c:extLst>
          </c:dPt>
          <c:dPt>
            <c:idx val="8"/>
            <c:bubble3D val="0"/>
            <c:extLst>
              <c:ext xmlns:c16="http://schemas.microsoft.com/office/drawing/2014/chart" uri="{C3380CC4-5D6E-409C-BE32-E72D297353CC}">
                <c16:uniqueId val="{00000005-2564-41FB-A514-A8B4CB7F64B4}"/>
              </c:ext>
            </c:extLst>
          </c:dPt>
          <c:dPt>
            <c:idx val="16"/>
            <c:bubble3D val="0"/>
            <c:extLst>
              <c:ext xmlns:c16="http://schemas.microsoft.com/office/drawing/2014/chart" uri="{C3380CC4-5D6E-409C-BE32-E72D297353CC}">
                <c16:uniqueId val="{00000006-2564-41FB-A514-A8B4CB7F64B4}"/>
              </c:ext>
            </c:extLst>
          </c:dPt>
          <c:dPt>
            <c:idx val="24"/>
            <c:bubble3D val="0"/>
            <c:extLst>
              <c:ext xmlns:c16="http://schemas.microsoft.com/office/drawing/2014/chart" uri="{C3380CC4-5D6E-409C-BE32-E72D297353CC}">
                <c16:uniqueId val="{00000007-2564-41FB-A514-A8B4CB7F64B4}"/>
              </c:ext>
            </c:extLst>
          </c:dPt>
          <c:dPt>
            <c:idx val="32"/>
            <c:bubble3D val="0"/>
            <c:extLst>
              <c:ext xmlns:c16="http://schemas.microsoft.com/office/drawing/2014/chart" uri="{C3380CC4-5D6E-409C-BE32-E72D297353CC}">
                <c16:uniqueId val="{00000008-2564-41FB-A514-A8B4CB7F64B4}"/>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64-41FB-A514-A8B4CB7F64B4}"/>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64-41FB-A514-A8B4CB7F64B4}"/>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64-41FB-A514-A8B4CB7F64B4}"/>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64-41FB-A514-A8B4CB7F64B4}"/>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64-41FB-A514-A8B4CB7F64B4}"/>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564-41FB-A514-A8B4CB7F64B4}"/>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564-41FB-A514-A8B4CB7F64B4}"/>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564-41FB-A514-A8B4CB7F64B4}"/>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564-41FB-A514-A8B4CB7F64B4}"/>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6.1</c:v>
                </c:pt>
                <c:pt idx="16">
                  <c:v>5.9</c:v>
                </c:pt>
                <c:pt idx="24">
                  <c:v>5.8</c:v>
                </c:pt>
                <c:pt idx="32">
                  <c:v>5.7</c:v>
                </c:pt>
              </c:numCache>
            </c:numRef>
          </c:xVal>
          <c:yVal>
            <c:numRef>
              <c:f>公会計指標分析・財政指標組合せ分析表!$BP$73:$DC$73</c:f>
              <c:numCache>
                <c:formatCode>#,##0.0;"▲ "#,##0.0</c:formatCode>
                <c:ptCount val="40"/>
                <c:pt idx="0">
                  <c:v>22.6</c:v>
                </c:pt>
                <c:pt idx="8">
                  <c:v>26.8</c:v>
                </c:pt>
                <c:pt idx="16">
                  <c:v>29.6</c:v>
                </c:pt>
                <c:pt idx="24">
                  <c:v>33.6</c:v>
                </c:pt>
                <c:pt idx="32">
                  <c:v>35</c:v>
                </c:pt>
              </c:numCache>
            </c:numRef>
          </c:yVal>
          <c:smooth val="0"/>
          <c:extLst>
            <c:ext xmlns:c16="http://schemas.microsoft.com/office/drawing/2014/chart" uri="{C3380CC4-5D6E-409C-BE32-E72D297353CC}">
              <c16:uniqueId val="{00000009-2564-41FB-A514-A8B4CB7F64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564-41FB-A514-A8B4CB7F64B4}"/>
              </c:ext>
            </c:extLst>
          </c:dPt>
          <c:dPt>
            <c:idx val="1"/>
            <c:bubble3D val="0"/>
            <c:extLst>
              <c:ext xmlns:c16="http://schemas.microsoft.com/office/drawing/2014/chart" uri="{C3380CC4-5D6E-409C-BE32-E72D297353CC}">
                <c16:uniqueId val="{0000000B-2564-41FB-A514-A8B4CB7F64B4}"/>
              </c:ext>
            </c:extLst>
          </c:dPt>
          <c:dPt>
            <c:idx val="2"/>
            <c:bubble3D val="0"/>
            <c:extLst>
              <c:ext xmlns:c16="http://schemas.microsoft.com/office/drawing/2014/chart" uri="{C3380CC4-5D6E-409C-BE32-E72D297353CC}">
                <c16:uniqueId val="{0000000C-2564-41FB-A514-A8B4CB7F64B4}"/>
              </c:ext>
            </c:extLst>
          </c:dPt>
          <c:dPt>
            <c:idx val="3"/>
            <c:bubble3D val="0"/>
            <c:extLst>
              <c:ext xmlns:c16="http://schemas.microsoft.com/office/drawing/2014/chart" uri="{C3380CC4-5D6E-409C-BE32-E72D297353CC}">
                <c16:uniqueId val="{0000000D-2564-41FB-A514-A8B4CB7F64B4}"/>
              </c:ext>
            </c:extLst>
          </c:dPt>
          <c:dPt>
            <c:idx val="4"/>
            <c:bubble3D val="0"/>
            <c:extLst>
              <c:ext xmlns:c16="http://schemas.microsoft.com/office/drawing/2014/chart" uri="{C3380CC4-5D6E-409C-BE32-E72D297353CC}">
                <c16:uniqueId val="{0000000E-2564-41FB-A514-A8B4CB7F64B4}"/>
              </c:ext>
            </c:extLst>
          </c:dPt>
          <c:dPt>
            <c:idx val="8"/>
            <c:bubble3D val="0"/>
            <c:extLst>
              <c:ext xmlns:c16="http://schemas.microsoft.com/office/drawing/2014/chart" uri="{C3380CC4-5D6E-409C-BE32-E72D297353CC}">
                <c16:uniqueId val="{0000000F-2564-41FB-A514-A8B4CB7F64B4}"/>
              </c:ext>
            </c:extLst>
          </c:dPt>
          <c:dPt>
            <c:idx val="16"/>
            <c:bubble3D val="0"/>
            <c:extLst>
              <c:ext xmlns:c16="http://schemas.microsoft.com/office/drawing/2014/chart" uri="{C3380CC4-5D6E-409C-BE32-E72D297353CC}">
                <c16:uniqueId val="{00000010-2564-41FB-A514-A8B4CB7F64B4}"/>
              </c:ext>
            </c:extLst>
          </c:dPt>
          <c:dPt>
            <c:idx val="24"/>
            <c:bubble3D val="0"/>
            <c:extLst>
              <c:ext xmlns:c16="http://schemas.microsoft.com/office/drawing/2014/chart" uri="{C3380CC4-5D6E-409C-BE32-E72D297353CC}">
                <c16:uniqueId val="{00000011-2564-41FB-A514-A8B4CB7F64B4}"/>
              </c:ext>
            </c:extLst>
          </c:dPt>
          <c:dPt>
            <c:idx val="32"/>
            <c:bubble3D val="0"/>
            <c:extLst>
              <c:ext xmlns:c16="http://schemas.microsoft.com/office/drawing/2014/chart" uri="{C3380CC4-5D6E-409C-BE32-E72D297353CC}">
                <c16:uniqueId val="{00000012-2564-41FB-A514-A8B4CB7F64B4}"/>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564-41FB-A514-A8B4CB7F64B4}"/>
                </c:ext>
              </c:extLst>
            </c:dLbl>
            <c:dLbl>
              <c:idx val="1"/>
              <c:delete val="1"/>
              <c:extLst>
                <c:ext xmlns:c15="http://schemas.microsoft.com/office/drawing/2012/chart" uri="{CE6537A1-D6FC-4f65-9D91-7224C49458BB}"/>
                <c:ext xmlns:c16="http://schemas.microsoft.com/office/drawing/2014/chart" uri="{C3380CC4-5D6E-409C-BE32-E72D297353CC}">
                  <c16:uniqueId val="{0000000B-2564-41FB-A514-A8B4CB7F64B4}"/>
                </c:ext>
              </c:extLst>
            </c:dLbl>
            <c:dLbl>
              <c:idx val="2"/>
              <c:delete val="1"/>
              <c:extLst>
                <c:ext xmlns:c15="http://schemas.microsoft.com/office/drawing/2012/chart" uri="{CE6537A1-D6FC-4f65-9D91-7224C49458BB}"/>
                <c:ext xmlns:c16="http://schemas.microsoft.com/office/drawing/2014/chart" uri="{C3380CC4-5D6E-409C-BE32-E72D297353CC}">
                  <c16:uniqueId val="{0000000C-2564-41FB-A514-A8B4CB7F64B4}"/>
                </c:ext>
              </c:extLst>
            </c:dLbl>
            <c:dLbl>
              <c:idx val="3"/>
              <c:delete val="1"/>
              <c:extLst>
                <c:ext xmlns:c15="http://schemas.microsoft.com/office/drawing/2012/chart" uri="{CE6537A1-D6FC-4f65-9D91-7224C49458BB}"/>
                <c:ext xmlns:c16="http://schemas.microsoft.com/office/drawing/2014/chart" uri="{C3380CC4-5D6E-409C-BE32-E72D297353CC}">
                  <c16:uniqueId val="{0000000D-2564-41FB-A514-A8B4CB7F64B4}"/>
                </c:ext>
              </c:extLst>
            </c:dLbl>
            <c:dLbl>
              <c:idx val="4"/>
              <c:delete val="1"/>
              <c:extLst>
                <c:ext xmlns:c15="http://schemas.microsoft.com/office/drawing/2012/chart" uri="{CE6537A1-D6FC-4f65-9D91-7224C49458BB}"/>
                <c:ext xmlns:c16="http://schemas.microsoft.com/office/drawing/2014/chart" uri="{C3380CC4-5D6E-409C-BE32-E72D297353CC}">
                  <c16:uniqueId val="{0000000E-2564-41FB-A514-A8B4CB7F64B4}"/>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564-41FB-A514-A8B4CB7F64B4}"/>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564-41FB-A514-A8B4CB7F64B4}"/>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564-41FB-A514-A8B4CB7F64B4}"/>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564-41FB-A514-A8B4CB7F64B4}"/>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2564-41FB-A514-A8B4CB7F64B4}"/>
            </c:ext>
          </c:extLst>
        </c:ser>
        <c:dLbls>
          <c:showLegendKey val="0"/>
          <c:showVal val="1"/>
          <c:showCatName val="0"/>
          <c:showSerName val="0"/>
          <c:showPercent val="0"/>
          <c:showBubbleSize val="0"/>
        </c:dLbls>
        <c:axId val="3"/>
        <c:axId val="2"/>
      </c:scatterChart>
      <c:valAx>
        <c:axId val="3"/>
        <c:scaling>
          <c:orientation val="minMax"/>
          <c:max val="9.3000000000000007"/>
          <c:min val="5.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2"/>
          <c:min val="2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実質公債費比率（分子）の元利償還金等のうち、元利償還金が前年度比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％増となっているが、公営企業債の元利償還金に対する繰出金等類似経費が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％減となったため、全体で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％の減となっている。</a:t>
          </a:r>
        </a:p>
        <a:p>
          <a:r>
            <a:rPr kumimoji="1" lang="ja-JP" altLang="en-US" sz="1400">
              <a:latin typeface="ＭＳ ゴシック" pitchFamily="49" charset="-128"/>
              <a:ea typeface="ＭＳ ゴシック" pitchFamily="49" charset="-128"/>
            </a:rPr>
            <a:t>　また、算入公債費等は、前年度比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％の増となっており、実質公債費比率の分子の額は、前年度に引き続き減少している。</a:t>
          </a:r>
        </a:p>
        <a:p>
          <a:r>
            <a:rPr kumimoji="1" lang="ja-JP" altLang="en-US" sz="1400">
              <a:latin typeface="ＭＳ ゴシック" pitchFamily="49" charset="-128"/>
              <a:ea typeface="ＭＳ ゴシック" pitchFamily="49" charset="-128"/>
            </a:rPr>
            <a:t>　標準財政規模（分母）は前年度比</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％の増となっており、分母の伸びが、実質公債費比率を減少させた一番の要因となっている。　</a:t>
          </a:r>
        </a:p>
        <a:p>
          <a:r>
            <a:rPr kumimoji="1" lang="ja-JP" altLang="en-US" sz="1400">
              <a:latin typeface="ＭＳ ゴシック" pitchFamily="49" charset="-128"/>
              <a:ea typeface="ＭＳ ゴシック" pitchFamily="49" charset="-128"/>
            </a:rPr>
            <a:t>　今後も、事業を厳選し、地方債発行を計画的かつ効果的に行うこと　で、実質公債費比率の上昇を抑制する。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将来負担比率（分子）のうち将来負担額については、一般会計に係る地方債現在高が増加傾向にあり、その他の将来負担額が減少しているが、全体では前年度比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％増となっている。今後も博物館建設や廃棄物処理施設建設に係る地方債の発行により、現在高は増加するものと見込まれる。</a:t>
          </a:r>
        </a:p>
        <a:p>
          <a:r>
            <a:rPr kumimoji="1" lang="ja-JP" altLang="en-US" sz="1400">
              <a:latin typeface="ＭＳ ゴシック" pitchFamily="49" charset="-128"/>
              <a:ea typeface="ＭＳ ゴシック" pitchFamily="49" charset="-128"/>
            </a:rPr>
            <a:t>また、充当可能財源等は全体的に</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％の微増となっている。</a:t>
          </a:r>
        </a:p>
        <a:p>
          <a:r>
            <a:rPr kumimoji="1" lang="ja-JP" altLang="en-US" sz="1400">
              <a:latin typeface="ＭＳ ゴシック" pitchFamily="49" charset="-128"/>
              <a:ea typeface="ＭＳ ゴシック" pitchFamily="49" charset="-128"/>
            </a:rPr>
            <a:t>　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％増となった。主な要因として、消防庁舎跡地の売却費用を公共施設整備基金に全額積んだことにより前年度比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％と大幅な増加があったことが挙げられる。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それぞれの基金の目的に沿って適切に管理することとしており、各基金の方針は下記のとおりである。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公共施設整備基金：市庁舎、市民会館、公園及び教育施設等市が行う公共施設の整備を実施するための基金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公共施設整備基金ついては、中央公民館駐車場整備事業や屋我地中学校特別教室棟新築事業等の財源に充てるため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百万円を取り崩した一方で、消防庁舎跡地の売却費用（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百万円）を全額積んだことにより積立額が取崩し額を上回り、前年度比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％と大幅な増となった。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再編交付基金については、幼保助成事業や学校給食事業等の財源に充てるため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百万円を取り崩した一方で、後年度の事業に充てるための財源として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百万円を積んだことにより積立額が、取り崩し額を上回り、前年度比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再編交付金基金：名護市再編交付金基金条例施行規則で定める事業を実施するために積み立てた基金について、後年度において取崩しを行い、当該事業の財源とすることしている。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予定していた地方交付税及び臨時財政対策債等の増による歳入、歳出予算の差額分に係る積み立て額、及び、実質収支に係る積立額が前年度より大きかったことにより、結果、取り崩し額を積立額が上回ったことが要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減債基金は前年度と比べ増減はない。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70180"/>
          <a:ext cx="393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167640"/>
          <a:ext cx="388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173990"/>
          <a:ext cx="382905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沖縄県名護市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70180"/>
          <a:ext cx="266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167640"/>
          <a:ext cx="261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173990"/>
          <a:ext cx="2559050" cy="1536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365760"/>
          <a:ext cx="10096500" cy="16249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397510"/>
          <a:ext cx="1397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397510"/>
          <a:ext cx="13335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63,389
62,749
210.91
43,013,055
41,966,092
948,515
16,391,321
29,337,807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397510"/>
          <a:ext cx="1524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416560"/>
          <a:ext cx="2032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416560"/>
          <a:ext cx="1270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35.0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429260"/>
          <a:ext cx="635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365760"/>
          <a:ext cx="15240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429260"/>
          <a:ext cx="1333500" cy="100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54356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886460"/>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51816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480060"/>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8864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8864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23336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257492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05816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3853180"/>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3836670"/>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明朝" panose="02020600040205080304" pitchFamily="18" charset="-128"/>
              <a:ea typeface="ＭＳ Ｐ明朝" panose="02020600040205080304" pitchFamily="18" charset="-128"/>
            </a:rPr>
            <a:t>平成28年度に名護市公共施設等総合管理計画を策定し、公共施設等の総合的かつ最適な配置を実現するための方針を定めており、令和3年度末までに当該計画の更新を予定している。当市の有形固定資産減価償却率は、類似団体よりやや高めの水準となっているが、令和２年度に公共施設等についての個別施設計画を策定しており、同計画等に基づいた施設の維持管理を適切に進めていく。</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xdr:cNvSpPr txBox="1"/>
      </xdr:nvSpPr>
      <xdr:spPr>
        <a:xfrm>
          <a:off x="795655" y="624713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xdr:cNvSpPr txBox="1"/>
      </xdr:nvSpPr>
      <xdr:spPr>
        <a:xfrm>
          <a:off x="847090" y="59385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xdr:cNvSpPr txBox="1"/>
      </xdr:nvSpPr>
      <xdr:spPr>
        <a:xfrm>
          <a:off x="847090" y="56299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xdr:cNvSpPr txBox="1"/>
      </xdr:nvSpPr>
      <xdr:spPr>
        <a:xfrm>
          <a:off x="847090" y="532130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xdr:cNvSpPr txBox="1"/>
      </xdr:nvSpPr>
      <xdr:spPr>
        <a:xfrm>
          <a:off x="847090" y="50126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xdr:cNvSpPr txBox="1"/>
      </xdr:nvSpPr>
      <xdr:spPr>
        <a:xfrm>
          <a:off x="847090" y="47047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xdr:cNvSpPr txBox="1"/>
      </xdr:nvSpPr>
      <xdr:spPr>
        <a:xfrm>
          <a:off x="847090" y="439610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xdr:cNvSpPr txBox="1"/>
      </xdr:nvSpPr>
      <xdr:spPr>
        <a:xfrm>
          <a:off x="847090" y="408749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154940</xdr:rowOff>
    </xdr:from>
    <xdr:to>
      <xdr:col>23</xdr:col>
      <xdr:colOff>85090</xdr:colOff>
      <xdr:row>34</xdr:row>
      <xdr:rowOff>2540</xdr:rowOff>
    </xdr:to>
    <xdr:cxnSp macro="">
      <xdr:nvCxnSpPr>
        <xdr:cNvPr id="67" name="直線コネクタ 66"/>
        <xdr:cNvCxnSpPr/>
      </xdr:nvCxnSpPr>
      <xdr:spPr>
        <a:xfrm flipV="1">
          <a:off x="4760595" y="444119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6350</xdr:rowOff>
    </xdr:from>
    <xdr:ext cx="402590" cy="256540"/>
    <xdr:sp macro="" textlink="">
      <xdr:nvSpPr>
        <xdr:cNvPr id="68" name="有形固定資産減価償却率最小値テキスト"/>
        <xdr:cNvSpPr txBox="1"/>
      </xdr:nvSpPr>
      <xdr:spPr>
        <a:xfrm>
          <a:off x="4813300" y="58356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2540</xdr:rowOff>
    </xdr:from>
    <xdr:to>
      <xdr:col>23</xdr:col>
      <xdr:colOff>174625</xdr:colOff>
      <xdr:row>34</xdr:row>
      <xdr:rowOff>2540</xdr:rowOff>
    </xdr:to>
    <xdr:cxnSp macro="">
      <xdr:nvCxnSpPr>
        <xdr:cNvPr id="69" name="直線コネクタ 68"/>
        <xdr:cNvCxnSpPr/>
      </xdr:nvCxnSpPr>
      <xdr:spPr>
        <a:xfrm>
          <a:off x="4673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100965</xdr:rowOff>
    </xdr:from>
    <xdr:ext cx="402590" cy="256540"/>
    <xdr:sp macro="" textlink="">
      <xdr:nvSpPr>
        <xdr:cNvPr id="70" name="有形固定資産減価償却率最大値テキスト"/>
        <xdr:cNvSpPr txBox="1"/>
      </xdr:nvSpPr>
      <xdr:spPr>
        <a:xfrm>
          <a:off x="4813300" y="4215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154940</xdr:rowOff>
    </xdr:from>
    <xdr:to>
      <xdr:col>23</xdr:col>
      <xdr:colOff>174625</xdr:colOff>
      <xdr:row>25</xdr:row>
      <xdr:rowOff>154940</xdr:rowOff>
    </xdr:to>
    <xdr:cxnSp macro="">
      <xdr:nvCxnSpPr>
        <xdr:cNvPr id="71" name="直線コネクタ 70"/>
        <xdr:cNvCxnSpPr/>
      </xdr:nvCxnSpPr>
      <xdr:spPr>
        <a:xfrm>
          <a:off x="4673600" y="44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128270</xdr:rowOff>
    </xdr:from>
    <xdr:ext cx="402590" cy="259080"/>
    <xdr:sp macro="" textlink="">
      <xdr:nvSpPr>
        <xdr:cNvPr id="72" name="有形固定資産減価償却率平均値テキスト"/>
        <xdr:cNvSpPr txBox="1"/>
      </xdr:nvSpPr>
      <xdr:spPr>
        <a:xfrm>
          <a:off x="4813300" y="492887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105410</xdr:rowOff>
    </xdr:from>
    <xdr:to>
      <xdr:col>23</xdr:col>
      <xdr:colOff>136525</xdr:colOff>
      <xdr:row>30</xdr:row>
      <xdr:rowOff>35560</xdr:rowOff>
    </xdr:to>
    <xdr:sp macro="" textlink="">
      <xdr:nvSpPr>
        <xdr:cNvPr id="73" name="フローチャート: 判断 72"/>
        <xdr:cNvSpPr/>
      </xdr:nvSpPr>
      <xdr:spPr>
        <a:xfrm>
          <a:off x="4711700" y="507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80645</xdr:rowOff>
    </xdr:from>
    <xdr:to>
      <xdr:col>19</xdr:col>
      <xdr:colOff>187325</xdr:colOff>
      <xdr:row>30</xdr:row>
      <xdr:rowOff>10795</xdr:rowOff>
    </xdr:to>
    <xdr:sp macro="" textlink="">
      <xdr:nvSpPr>
        <xdr:cNvPr id="74" name="フローチャート: 判断 73"/>
        <xdr:cNvSpPr/>
      </xdr:nvSpPr>
      <xdr:spPr>
        <a:xfrm>
          <a:off x="4000500" y="505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50165</xdr:rowOff>
    </xdr:from>
    <xdr:to>
      <xdr:col>15</xdr:col>
      <xdr:colOff>187325</xdr:colOff>
      <xdr:row>29</xdr:row>
      <xdr:rowOff>151765</xdr:rowOff>
    </xdr:to>
    <xdr:sp macro="" textlink="">
      <xdr:nvSpPr>
        <xdr:cNvPr id="75" name="フローチャート: 判断 74"/>
        <xdr:cNvSpPr/>
      </xdr:nvSpPr>
      <xdr:spPr>
        <a:xfrm>
          <a:off x="3238500" y="502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162560</xdr:rowOff>
    </xdr:from>
    <xdr:to>
      <xdr:col>11</xdr:col>
      <xdr:colOff>187325</xdr:colOff>
      <xdr:row>29</xdr:row>
      <xdr:rowOff>92710</xdr:rowOff>
    </xdr:to>
    <xdr:sp macro="" textlink="">
      <xdr:nvSpPr>
        <xdr:cNvPr id="76" name="フローチャート: 判断 75"/>
        <xdr:cNvSpPr/>
      </xdr:nvSpPr>
      <xdr:spPr>
        <a:xfrm>
          <a:off x="2476500" y="496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113665</xdr:rowOff>
    </xdr:from>
    <xdr:to>
      <xdr:col>7</xdr:col>
      <xdr:colOff>187325</xdr:colOff>
      <xdr:row>29</xdr:row>
      <xdr:rowOff>43815</xdr:rowOff>
    </xdr:to>
    <xdr:sp macro="" textlink="">
      <xdr:nvSpPr>
        <xdr:cNvPr id="77" name="フローチャート: 判断 76"/>
        <xdr:cNvSpPr/>
      </xdr:nvSpPr>
      <xdr:spPr>
        <a:xfrm>
          <a:off x="1714500" y="49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xdr:cNvSpPr txBox="1"/>
      </xdr:nvSpPr>
      <xdr:spPr>
        <a:xfrm>
          <a:off x="4584700" y="6386195"/>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xdr:cNvSpPr txBox="1"/>
      </xdr:nvSpPr>
      <xdr:spPr>
        <a:xfrm>
          <a:off x="3873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xdr:cNvSpPr txBox="1"/>
      </xdr:nvSpPr>
      <xdr:spPr>
        <a:xfrm>
          <a:off x="3111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xdr:cNvSpPr txBox="1"/>
      </xdr:nvSpPr>
      <xdr:spPr>
        <a:xfrm>
          <a:off x="2349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xdr:cNvSpPr txBox="1"/>
      </xdr:nvSpPr>
      <xdr:spPr>
        <a:xfrm>
          <a:off x="1587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40640</xdr:rowOff>
    </xdr:from>
    <xdr:to>
      <xdr:col>23</xdr:col>
      <xdr:colOff>136525</xdr:colOff>
      <xdr:row>31</xdr:row>
      <xdr:rowOff>141605</xdr:rowOff>
    </xdr:to>
    <xdr:sp macro="" textlink="">
      <xdr:nvSpPr>
        <xdr:cNvPr id="83" name="楕円 82"/>
        <xdr:cNvSpPr/>
      </xdr:nvSpPr>
      <xdr:spPr>
        <a:xfrm>
          <a:off x="4711700" y="5355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18415</xdr:rowOff>
    </xdr:from>
    <xdr:ext cx="402590" cy="256540"/>
    <xdr:sp macro="" textlink="">
      <xdr:nvSpPr>
        <xdr:cNvPr id="84" name="有形固定資産減価償却率該当値テキスト"/>
        <xdr:cNvSpPr txBox="1"/>
      </xdr:nvSpPr>
      <xdr:spPr>
        <a:xfrm>
          <a:off x="4813300" y="5333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143510</xdr:rowOff>
    </xdr:from>
    <xdr:to>
      <xdr:col>19</xdr:col>
      <xdr:colOff>187325</xdr:colOff>
      <xdr:row>31</xdr:row>
      <xdr:rowOff>73660</xdr:rowOff>
    </xdr:to>
    <xdr:sp macro="" textlink="">
      <xdr:nvSpPr>
        <xdr:cNvPr id="85" name="楕円 84"/>
        <xdr:cNvSpPr/>
      </xdr:nvSpPr>
      <xdr:spPr>
        <a:xfrm>
          <a:off x="4000500" y="52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22860</xdr:rowOff>
    </xdr:from>
    <xdr:to>
      <xdr:col>23</xdr:col>
      <xdr:colOff>85725</xdr:colOff>
      <xdr:row>31</xdr:row>
      <xdr:rowOff>90805</xdr:rowOff>
    </xdr:to>
    <xdr:cxnSp macro="">
      <xdr:nvCxnSpPr>
        <xdr:cNvPr id="86" name="直線コネクタ 85"/>
        <xdr:cNvCxnSpPr/>
      </xdr:nvCxnSpPr>
      <xdr:spPr>
        <a:xfrm>
          <a:off x="4051300" y="5337810"/>
          <a:ext cx="711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100330</xdr:rowOff>
    </xdr:from>
    <xdr:to>
      <xdr:col>15</xdr:col>
      <xdr:colOff>187325</xdr:colOff>
      <xdr:row>31</xdr:row>
      <xdr:rowOff>30480</xdr:rowOff>
    </xdr:to>
    <xdr:sp macro="" textlink="">
      <xdr:nvSpPr>
        <xdr:cNvPr id="87" name="楕円 86"/>
        <xdr:cNvSpPr/>
      </xdr:nvSpPr>
      <xdr:spPr>
        <a:xfrm>
          <a:off x="3238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151130</xdr:rowOff>
    </xdr:from>
    <xdr:to>
      <xdr:col>19</xdr:col>
      <xdr:colOff>136525</xdr:colOff>
      <xdr:row>31</xdr:row>
      <xdr:rowOff>22860</xdr:rowOff>
    </xdr:to>
    <xdr:cxnSp macro="">
      <xdr:nvCxnSpPr>
        <xdr:cNvPr id="88" name="直線コネクタ 87"/>
        <xdr:cNvCxnSpPr/>
      </xdr:nvCxnSpPr>
      <xdr:spPr>
        <a:xfrm>
          <a:off x="3289300" y="529463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57150</xdr:rowOff>
    </xdr:from>
    <xdr:to>
      <xdr:col>11</xdr:col>
      <xdr:colOff>187325</xdr:colOff>
      <xdr:row>30</xdr:row>
      <xdr:rowOff>158750</xdr:rowOff>
    </xdr:to>
    <xdr:sp macro="" textlink="">
      <xdr:nvSpPr>
        <xdr:cNvPr id="89" name="楕円 88"/>
        <xdr:cNvSpPr/>
      </xdr:nvSpPr>
      <xdr:spPr>
        <a:xfrm>
          <a:off x="2476500" y="52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107950</xdr:rowOff>
    </xdr:from>
    <xdr:to>
      <xdr:col>15</xdr:col>
      <xdr:colOff>136525</xdr:colOff>
      <xdr:row>30</xdr:row>
      <xdr:rowOff>151130</xdr:rowOff>
    </xdr:to>
    <xdr:cxnSp macro="">
      <xdr:nvCxnSpPr>
        <xdr:cNvPr id="90" name="直線コネクタ 89"/>
        <xdr:cNvCxnSpPr/>
      </xdr:nvCxnSpPr>
      <xdr:spPr>
        <a:xfrm>
          <a:off x="2527300" y="525145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27305</xdr:rowOff>
    </xdr:from>
    <xdr:ext cx="402590" cy="259080"/>
    <xdr:sp macro="" textlink="">
      <xdr:nvSpPr>
        <xdr:cNvPr id="91" name="n_1aveValue有形固定資産減価償却率"/>
        <xdr:cNvSpPr txBox="1"/>
      </xdr:nvSpPr>
      <xdr:spPr>
        <a:xfrm>
          <a:off x="3836035" y="4827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168275</xdr:rowOff>
    </xdr:from>
    <xdr:ext cx="402590" cy="256540"/>
    <xdr:sp macro="" textlink="">
      <xdr:nvSpPr>
        <xdr:cNvPr id="92" name="n_2aveValue有形固定資産減価償却率"/>
        <xdr:cNvSpPr txBox="1"/>
      </xdr:nvSpPr>
      <xdr:spPr>
        <a:xfrm>
          <a:off x="3086735" y="47974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109220</xdr:rowOff>
    </xdr:from>
    <xdr:ext cx="402590" cy="256540"/>
    <xdr:sp macro="" textlink="">
      <xdr:nvSpPr>
        <xdr:cNvPr id="93" name="n_3aveValue有形固定資産減価償却率"/>
        <xdr:cNvSpPr txBox="1"/>
      </xdr:nvSpPr>
      <xdr:spPr>
        <a:xfrm>
          <a:off x="2324735" y="4738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60325</xdr:rowOff>
    </xdr:from>
    <xdr:ext cx="402590" cy="259080"/>
    <xdr:sp macro="" textlink="">
      <xdr:nvSpPr>
        <xdr:cNvPr id="94" name="n_4aveValue有形固定資産減価償却率"/>
        <xdr:cNvSpPr txBox="1"/>
      </xdr:nvSpPr>
      <xdr:spPr>
        <a:xfrm>
          <a:off x="1562735" y="4689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64770</xdr:rowOff>
    </xdr:from>
    <xdr:ext cx="402590" cy="256540"/>
    <xdr:sp macro="" textlink="">
      <xdr:nvSpPr>
        <xdr:cNvPr id="95" name="n_1mainValue有形固定資産減価償却率"/>
        <xdr:cNvSpPr txBox="1"/>
      </xdr:nvSpPr>
      <xdr:spPr>
        <a:xfrm>
          <a:off x="3836035" y="5379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21590</xdr:rowOff>
    </xdr:from>
    <xdr:ext cx="402590" cy="259080"/>
    <xdr:sp macro="" textlink="">
      <xdr:nvSpPr>
        <xdr:cNvPr id="96" name="n_2mainValue有形固定資産減価償却率"/>
        <xdr:cNvSpPr txBox="1"/>
      </xdr:nvSpPr>
      <xdr:spPr>
        <a:xfrm>
          <a:off x="3086735" y="533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149860</xdr:rowOff>
    </xdr:from>
    <xdr:ext cx="402590" cy="259080"/>
    <xdr:sp macro="" textlink="">
      <xdr:nvSpPr>
        <xdr:cNvPr id="97" name="n_3mainValue有形固定資産減価償却率"/>
        <xdr:cNvSpPr txBox="1"/>
      </xdr:nvSpPr>
      <xdr:spPr>
        <a:xfrm>
          <a:off x="2324735" y="529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xdr:cNvSpPr/>
      </xdr:nvSpPr>
      <xdr:spPr>
        <a:xfrm>
          <a:off x="11303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xdr:cNvSpPr/>
      </xdr:nvSpPr>
      <xdr:spPr>
        <a:xfrm>
          <a:off x="12372975" y="3853180"/>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xdr:cNvSpPr/>
      </xdr:nvSpPr>
      <xdr:spPr>
        <a:xfrm>
          <a:off x="13818235" y="3836670"/>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xdr:cNvSpPr/>
      </xdr:nvSpPr>
      <xdr:spPr>
        <a:xfrm>
          <a:off x="15494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xdr:cNvSpPr/>
      </xdr:nvSpPr>
      <xdr:spPr>
        <a:xfrm>
          <a:off x="15494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xdr:cNvSpPr/>
      </xdr:nvSpPr>
      <xdr:spPr>
        <a:xfrm>
          <a:off x="17018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xdr:cNvSpPr/>
      </xdr:nvSpPr>
      <xdr:spPr>
        <a:xfrm>
          <a:off x="17018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xdr:cNvSpPr/>
      </xdr:nvSpPr>
      <xdr:spPr>
        <a:xfrm>
          <a:off x="18669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xdr:cNvSpPr/>
      </xdr:nvSpPr>
      <xdr:spPr>
        <a:xfrm>
          <a:off x="18669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明朝" panose="02020600040205080304" pitchFamily="18" charset="-128"/>
              <a:ea typeface="ＭＳ Ｐ明朝" panose="02020600040205080304" pitchFamily="18" charset="-128"/>
            </a:rPr>
            <a:t>　債務償還比率は、前年度と比較し</a:t>
          </a:r>
          <a:r>
            <a:rPr kumimoji="1" lang="en-US" altLang="ja-JP" sz="900">
              <a:latin typeface="ＭＳ Ｐ明朝" panose="02020600040205080304" pitchFamily="18" charset="-128"/>
              <a:ea typeface="ＭＳ Ｐ明朝" panose="02020600040205080304" pitchFamily="18" charset="-128"/>
            </a:rPr>
            <a:t>10.5</a:t>
          </a:r>
          <a:r>
            <a:rPr kumimoji="1" lang="ja-JP" altLang="en-US" sz="900">
              <a:latin typeface="ＭＳ Ｐ明朝" panose="02020600040205080304" pitchFamily="18" charset="-128"/>
              <a:ea typeface="ＭＳ Ｐ明朝" panose="02020600040205080304" pitchFamily="18" charset="-128"/>
            </a:rPr>
            <a:t>％減少したが、類似団体全国平均を若干上回っている。</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地方債現在高については、発行抑制に努めており、類似団体と比較して低い水準だが、</a:t>
          </a: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学校教育施設の校舎新築事業、公営住宅整備事業、</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21</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世紀の森公園建設事業（野球場関連）</a:t>
          </a: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等の大型事業が続いたことが、地方債現在高の上昇要因となっている。</a:t>
          </a:r>
          <a:endParaRPr kumimoji="1" lang="en-US" altLang="ja-JP" sz="9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　また、一般財源の要である市民税の徴収率は年々上昇しているものの、歳入決算額に対する市税の構成比が類似団体に比べ、低い状況ととなっていることや、市町村税徴収率の県内都市平均を下回っていることから、引き続き徴収率向上に取り組んでいく必要がある。</a:t>
          </a:r>
          <a:endParaRPr lang="ja-JP" altLang="ja-JP" sz="900">
            <a:effectLst/>
            <a:latin typeface="ＭＳ Ｐ明朝" panose="02020600040205080304" pitchFamily="18" charset="-128"/>
            <a:ea typeface="ＭＳ Ｐ明朝" panose="02020600040205080304" pitchFamily="18" charset="-128"/>
          </a:endParaRPr>
        </a:p>
      </xdr:txBody>
    </xdr:sp>
    <xdr:clientData/>
  </xdr:twoCellAnchor>
  <xdr:oneCellAnchor>
    <xdr:from>
      <xdr:col>57</xdr:col>
      <xdr:colOff>111125</xdr:colOff>
      <xdr:row>23</xdr:row>
      <xdr:rowOff>47625</xdr:rowOff>
    </xdr:from>
    <xdr:ext cx="349885" cy="225425"/>
    <xdr:sp macro="" textlink="">
      <xdr:nvSpPr>
        <xdr:cNvPr id="111" name="テキスト ボックス 110"/>
        <xdr:cNvSpPr txBox="1"/>
      </xdr:nvSpPr>
      <xdr:spPr>
        <a:xfrm>
          <a:off x="11264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3" name="テキスト ボックス 112"/>
        <xdr:cNvSpPr txBox="1"/>
      </xdr:nvSpPr>
      <xdr:spPr>
        <a:xfrm>
          <a:off x="10756900" y="62471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4" name="直線コネクタ 113"/>
        <xdr:cNvCxnSpPr/>
      </xdr:nvCxnSpPr>
      <xdr:spPr>
        <a:xfrm>
          <a:off x="11303000" y="598043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5" name="テキスト ボックス 114"/>
        <xdr:cNvSpPr txBox="1"/>
      </xdr:nvSpPr>
      <xdr:spPr>
        <a:xfrm>
          <a:off x="10756900" y="588708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6" name="直線コネクタ 115"/>
        <xdr:cNvCxnSpPr/>
      </xdr:nvCxnSpPr>
      <xdr:spPr>
        <a:xfrm>
          <a:off x="11303000" y="562102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17" name="テキスト ボックス 116"/>
        <xdr:cNvSpPr txBox="1"/>
      </xdr:nvSpPr>
      <xdr:spPr>
        <a:xfrm>
          <a:off x="10828655" y="55270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19" name="テキスト ボックス 118"/>
        <xdr:cNvSpPr txBox="1"/>
      </xdr:nvSpPr>
      <xdr:spPr>
        <a:xfrm>
          <a:off x="10828655" y="516699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0" name="直線コネクタ 119"/>
        <xdr:cNvCxnSpPr/>
      </xdr:nvCxnSpPr>
      <xdr:spPr>
        <a:xfrm>
          <a:off x="11303000" y="490093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1" name="テキスト ボックス 120"/>
        <xdr:cNvSpPr txBox="1"/>
      </xdr:nvSpPr>
      <xdr:spPr>
        <a:xfrm>
          <a:off x="10828655" y="480758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2" name="直線コネクタ 121"/>
        <xdr:cNvCxnSpPr/>
      </xdr:nvCxnSpPr>
      <xdr:spPr>
        <a:xfrm>
          <a:off x="11303000" y="454152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3" name="テキスト ボックス 122"/>
        <xdr:cNvSpPr txBox="1"/>
      </xdr:nvSpPr>
      <xdr:spPr>
        <a:xfrm>
          <a:off x="10931525" y="444754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22225</xdr:rowOff>
    </xdr:to>
    <xdr:cxnSp macro="">
      <xdr:nvCxnSpPr>
        <xdr:cNvPr id="126" name="直線コネクタ 125"/>
        <xdr:cNvCxnSpPr/>
      </xdr:nvCxnSpPr>
      <xdr:spPr>
        <a:xfrm flipV="1">
          <a:off x="14793595" y="454152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26035</xdr:rowOff>
    </xdr:from>
    <xdr:ext cx="558165" cy="259080"/>
    <xdr:sp macro="" textlink="">
      <xdr:nvSpPr>
        <xdr:cNvPr id="127" name="債務償還比率最小値テキスト"/>
        <xdr:cNvSpPr txBox="1"/>
      </xdr:nvSpPr>
      <xdr:spPr>
        <a:xfrm>
          <a:off x="14846300" y="602678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22225</xdr:rowOff>
    </xdr:from>
    <xdr:to>
      <xdr:col>76</xdr:col>
      <xdr:colOff>111125</xdr:colOff>
      <xdr:row>35</xdr:row>
      <xdr:rowOff>22225</xdr:rowOff>
    </xdr:to>
    <xdr:cxnSp macro="">
      <xdr:nvCxnSpPr>
        <xdr:cNvPr id="128" name="直線コネクタ 127"/>
        <xdr:cNvCxnSpPr/>
      </xdr:nvCxnSpPr>
      <xdr:spPr>
        <a:xfrm>
          <a:off x="14706600" y="602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29" name="債務償還比率最大値テキスト"/>
        <xdr:cNvSpPr txBox="1"/>
      </xdr:nvSpPr>
      <xdr:spPr>
        <a:xfrm>
          <a:off x="14846300" y="4316730"/>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0" name="直線コネクタ 129"/>
        <xdr:cNvCxnSpPr/>
      </xdr:nvCxnSpPr>
      <xdr:spPr>
        <a:xfrm>
          <a:off x="14706600" y="454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140335</xdr:rowOff>
    </xdr:from>
    <xdr:ext cx="467360" cy="259080"/>
    <xdr:sp macro="" textlink="">
      <xdr:nvSpPr>
        <xdr:cNvPr id="131" name="債務償還比率平均値テキスト"/>
        <xdr:cNvSpPr txBox="1"/>
      </xdr:nvSpPr>
      <xdr:spPr>
        <a:xfrm>
          <a:off x="14846300" y="511238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117475</xdr:rowOff>
    </xdr:from>
    <xdr:to>
      <xdr:col>76</xdr:col>
      <xdr:colOff>73025</xdr:colOff>
      <xdr:row>31</xdr:row>
      <xdr:rowOff>47625</xdr:rowOff>
    </xdr:to>
    <xdr:sp macro="" textlink="">
      <xdr:nvSpPr>
        <xdr:cNvPr id="132" name="フローチャート: 判断 131"/>
        <xdr:cNvSpPr/>
      </xdr:nvSpPr>
      <xdr:spPr>
        <a:xfrm>
          <a:off x="14744700" y="52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33" name="フローチャート: 判断 132"/>
        <xdr:cNvSpPr/>
      </xdr:nvSpPr>
      <xdr:spPr>
        <a:xfrm>
          <a:off x="14033500" y="52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113665</xdr:rowOff>
    </xdr:from>
    <xdr:to>
      <xdr:col>68</xdr:col>
      <xdr:colOff>123825</xdr:colOff>
      <xdr:row>31</xdr:row>
      <xdr:rowOff>43815</xdr:rowOff>
    </xdr:to>
    <xdr:sp macro="" textlink="">
      <xdr:nvSpPr>
        <xdr:cNvPr id="134" name="フローチャート: 判断 133"/>
        <xdr:cNvSpPr/>
      </xdr:nvSpPr>
      <xdr:spPr>
        <a:xfrm>
          <a:off x="13271500" y="52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106680</xdr:rowOff>
    </xdr:from>
    <xdr:to>
      <xdr:col>64</xdr:col>
      <xdr:colOff>123825</xdr:colOff>
      <xdr:row>31</xdr:row>
      <xdr:rowOff>36830</xdr:rowOff>
    </xdr:to>
    <xdr:sp macro="" textlink="">
      <xdr:nvSpPr>
        <xdr:cNvPr id="135" name="フローチャート: 判断 134"/>
        <xdr:cNvSpPr/>
      </xdr:nvSpPr>
      <xdr:spPr>
        <a:xfrm>
          <a:off x="12509500" y="525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66040</xdr:rowOff>
    </xdr:from>
    <xdr:to>
      <xdr:col>60</xdr:col>
      <xdr:colOff>123825</xdr:colOff>
      <xdr:row>30</xdr:row>
      <xdr:rowOff>167640</xdr:rowOff>
    </xdr:to>
    <xdr:sp macro="" textlink="">
      <xdr:nvSpPr>
        <xdr:cNvPr id="136" name="フローチャート: 判断 135"/>
        <xdr:cNvSpPr/>
      </xdr:nvSpPr>
      <xdr:spPr>
        <a:xfrm>
          <a:off x="11747500" y="52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7" name="テキスト ボックス 136"/>
        <xdr:cNvSpPr txBox="1"/>
      </xdr:nvSpPr>
      <xdr:spPr>
        <a:xfrm>
          <a:off x="14617700" y="6386195"/>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8" name="テキスト ボックス 137"/>
        <xdr:cNvSpPr txBox="1"/>
      </xdr:nvSpPr>
      <xdr:spPr>
        <a:xfrm>
          <a:off x="13906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39" name="テキスト ボックス 138"/>
        <xdr:cNvSpPr txBox="1"/>
      </xdr:nvSpPr>
      <xdr:spPr>
        <a:xfrm>
          <a:off x="13144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0" name="テキスト ボックス 139"/>
        <xdr:cNvSpPr txBox="1"/>
      </xdr:nvSpPr>
      <xdr:spPr>
        <a:xfrm>
          <a:off x="12382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1" name="テキスト ボックス 140"/>
        <xdr:cNvSpPr txBox="1"/>
      </xdr:nvSpPr>
      <xdr:spPr>
        <a:xfrm>
          <a:off x="11620500" y="6386195"/>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146050</xdr:rowOff>
    </xdr:from>
    <xdr:to>
      <xdr:col>76</xdr:col>
      <xdr:colOff>73025</xdr:colOff>
      <xdr:row>31</xdr:row>
      <xdr:rowOff>76200</xdr:rowOff>
    </xdr:to>
    <xdr:sp macro="" textlink="">
      <xdr:nvSpPr>
        <xdr:cNvPr id="142" name="楕円 141"/>
        <xdr:cNvSpPr/>
      </xdr:nvSpPr>
      <xdr:spPr>
        <a:xfrm>
          <a:off x="147447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124460</xdr:rowOff>
    </xdr:from>
    <xdr:ext cx="467360" cy="259080"/>
    <xdr:sp macro="" textlink="">
      <xdr:nvSpPr>
        <xdr:cNvPr id="143" name="債務償還比率該当値テキスト"/>
        <xdr:cNvSpPr txBox="1"/>
      </xdr:nvSpPr>
      <xdr:spPr>
        <a:xfrm>
          <a:off x="14846300" y="5267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158750</xdr:rowOff>
    </xdr:from>
    <xdr:to>
      <xdr:col>72</xdr:col>
      <xdr:colOff>123825</xdr:colOff>
      <xdr:row>31</xdr:row>
      <xdr:rowOff>88900</xdr:rowOff>
    </xdr:to>
    <xdr:sp macro="" textlink="">
      <xdr:nvSpPr>
        <xdr:cNvPr id="144" name="楕円 143"/>
        <xdr:cNvSpPr/>
      </xdr:nvSpPr>
      <xdr:spPr>
        <a:xfrm>
          <a:off x="14033500" y="53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25400</xdr:rowOff>
    </xdr:from>
    <xdr:to>
      <xdr:col>76</xdr:col>
      <xdr:colOff>22225</xdr:colOff>
      <xdr:row>31</xdr:row>
      <xdr:rowOff>38100</xdr:rowOff>
    </xdr:to>
    <xdr:cxnSp macro="">
      <xdr:nvCxnSpPr>
        <xdr:cNvPr id="145" name="直線コネクタ 144"/>
        <xdr:cNvCxnSpPr/>
      </xdr:nvCxnSpPr>
      <xdr:spPr>
        <a:xfrm flipV="1">
          <a:off x="14084300" y="5340350"/>
          <a:ext cx="711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120650</xdr:rowOff>
    </xdr:from>
    <xdr:to>
      <xdr:col>68</xdr:col>
      <xdr:colOff>123825</xdr:colOff>
      <xdr:row>31</xdr:row>
      <xdr:rowOff>50165</xdr:rowOff>
    </xdr:to>
    <xdr:sp macro="" textlink="">
      <xdr:nvSpPr>
        <xdr:cNvPr id="146" name="楕円 145"/>
        <xdr:cNvSpPr/>
      </xdr:nvSpPr>
      <xdr:spPr>
        <a:xfrm>
          <a:off x="13271500" y="526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170815</xdr:rowOff>
    </xdr:from>
    <xdr:to>
      <xdr:col>72</xdr:col>
      <xdr:colOff>73025</xdr:colOff>
      <xdr:row>31</xdr:row>
      <xdr:rowOff>38100</xdr:rowOff>
    </xdr:to>
    <xdr:cxnSp macro="">
      <xdr:nvCxnSpPr>
        <xdr:cNvPr id="147" name="直線コネクタ 146"/>
        <xdr:cNvCxnSpPr/>
      </xdr:nvCxnSpPr>
      <xdr:spPr>
        <a:xfrm>
          <a:off x="13322300" y="531431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61595</xdr:rowOff>
    </xdr:from>
    <xdr:to>
      <xdr:col>64</xdr:col>
      <xdr:colOff>123825</xdr:colOff>
      <xdr:row>30</xdr:row>
      <xdr:rowOff>163195</xdr:rowOff>
    </xdr:to>
    <xdr:sp macro="" textlink="">
      <xdr:nvSpPr>
        <xdr:cNvPr id="148" name="楕円 147"/>
        <xdr:cNvSpPr/>
      </xdr:nvSpPr>
      <xdr:spPr>
        <a:xfrm>
          <a:off x="12509500" y="52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112395</xdr:rowOff>
    </xdr:from>
    <xdr:to>
      <xdr:col>68</xdr:col>
      <xdr:colOff>73025</xdr:colOff>
      <xdr:row>30</xdr:row>
      <xdr:rowOff>170815</xdr:rowOff>
    </xdr:to>
    <xdr:cxnSp macro="">
      <xdr:nvCxnSpPr>
        <xdr:cNvPr id="149" name="直線コネクタ 148"/>
        <xdr:cNvCxnSpPr/>
      </xdr:nvCxnSpPr>
      <xdr:spPr>
        <a:xfrm>
          <a:off x="12560300" y="525589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93345</xdr:rowOff>
    </xdr:from>
    <xdr:to>
      <xdr:col>60</xdr:col>
      <xdr:colOff>123825</xdr:colOff>
      <xdr:row>31</xdr:row>
      <xdr:rowOff>23495</xdr:rowOff>
    </xdr:to>
    <xdr:sp macro="" textlink="">
      <xdr:nvSpPr>
        <xdr:cNvPr id="150" name="楕円 149"/>
        <xdr:cNvSpPr/>
      </xdr:nvSpPr>
      <xdr:spPr>
        <a:xfrm>
          <a:off x="11747500" y="52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112395</xdr:rowOff>
    </xdr:from>
    <xdr:to>
      <xdr:col>64</xdr:col>
      <xdr:colOff>73025</xdr:colOff>
      <xdr:row>30</xdr:row>
      <xdr:rowOff>144145</xdr:rowOff>
    </xdr:to>
    <xdr:cxnSp macro="">
      <xdr:nvCxnSpPr>
        <xdr:cNvPr id="151" name="直線コネクタ 150"/>
        <xdr:cNvCxnSpPr/>
      </xdr:nvCxnSpPr>
      <xdr:spPr>
        <a:xfrm flipV="1">
          <a:off x="11798300" y="525589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64135</xdr:rowOff>
    </xdr:from>
    <xdr:ext cx="467360" cy="256540"/>
    <xdr:sp macro="" textlink="">
      <xdr:nvSpPr>
        <xdr:cNvPr id="152" name="n_1aveValue債務償還比率"/>
        <xdr:cNvSpPr txBox="1"/>
      </xdr:nvSpPr>
      <xdr:spPr>
        <a:xfrm>
          <a:off x="13836650" y="5036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60325</xdr:rowOff>
    </xdr:from>
    <xdr:ext cx="467360" cy="259080"/>
    <xdr:sp macro="" textlink="">
      <xdr:nvSpPr>
        <xdr:cNvPr id="153" name="n_2aveValue債務償還比率"/>
        <xdr:cNvSpPr txBox="1"/>
      </xdr:nvSpPr>
      <xdr:spPr>
        <a:xfrm>
          <a:off x="13087350" y="5032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27940</xdr:rowOff>
    </xdr:from>
    <xdr:ext cx="467360" cy="259080"/>
    <xdr:sp macro="" textlink="">
      <xdr:nvSpPr>
        <xdr:cNvPr id="154" name="n_3aveValue債務償還比率"/>
        <xdr:cNvSpPr txBox="1"/>
      </xdr:nvSpPr>
      <xdr:spPr>
        <a:xfrm>
          <a:off x="12325350" y="5342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12700</xdr:rowOff>
    </xdr:from>
    <xdr:ext cx="467360" cy="259080"/>
    <xdr:sp macro="" textlink="">
      <xdr:nvSpPr>
        <xdr:cNvPr id="155" name="n_4aveValue債務償還比率"/>
        <xdr:cNvSpPr txBox="1"/>
      </xdr:nvSpPr>
      <xdr:spPr>
        <a:xfrm>
          <a:off x="11563350" y="4984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80010</xdr:rowOff>
    </xdr:from>
    <xdr:ext cx="467360" cy="259080"/>
    <xdr:sp macro="" textlink="">
      <xdr:nvSpPr>
        <xdr:cNvPr id="156" name="n_1mainValue債務償還比率"/>
        <xdr:cNvSpPr txBox="1"/>
      </xdr:nvSpPr>
      <xdr:spPr>
        <a:xfrm>
          <a:off x="13836650" y="539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41275</xdr:rowOff>
    </xdr:from>
    <xdr:ext cx="467360" cy="256540"/>
    <xdr:sp macro="" textlink="">
      <xdr:nvSpPr>
        <xdr:cNvPr id="157" name="n_2mainValue債務償還比率"/>
        <xdr:cNvSpPr txBox="1"/>
      </xdr:nvSpPr>
      <xdr:spPr>
        <a:xfrm>
          <a:off x="13087350" y="5356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8255</xdr:rowOff>
    </xdr:from>
    <xdr:ext cx="467360" cy="256540"/>
    <xdr:sp macro="" textlink="">
      <xdr:nvSpPr>
        <xdr:cNvPr id="158" name="n_3mainValue債務償還比率"/>
        <xdr:cNvSpPr txBox="1"/>
      </xdr:nvSpPr>
      <xdr:spPr>
        <a:xfrm>
          <a:off x="12325350" y="4980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14605</xdr:rowOff>
    </xdr:from>
    <xdr:ext cx="467360" cy="259080"/>
    <xdr:sp macro="" textlink="">
      <xdr:nvSpPr>
        <xdr:cNvPr id="159" name="n_4mainValue債務償還比率"/>
        <xdr:cNvSpPr txBox="1"/>
      </xdr:nvSpPr>
      <xdr:spPr>
        <a:xfrm>
          <a:off x="11563350" y="5329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1" name="正方形/長方形 160"/>
        <xdr:cNvSpPr/>
      </xdr:nvSpPr>
      <xdr:spPr>
        <a:xfrm>
          <a:off x="1270000" y="109448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2" name="テキスト ボックス 161"/>
        <xdr:cNvSpPr txBox="1"/>
      </xdr:nvSpPr>
      <xdr:spPr>
        <a:xfrm>
          <a:off x="914400" y="743585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3" name="テキスト ボックス 162"/>
        <xdr:cNvSpPr txBox="1"/>
      </xdr:nvSpPr>
      <xdr:spPr>
        <a:xfrm>
          <a:off x="6985000" y="1010285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4" name="テキスト ボックス 163"/>
        <xdr:cNvSpPr txBox="1"/>
      </xdr:nvSpPr>
      <xdr:spPr>
        <a:xfrm>
          <a:off x="914400" y="111734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5" name="テキスト ボックス 164"/>
        <xdr:cNvSpPr txBox="1"/>
      </xdr:nvSpPr>
      <xdr:spPr>
        <a:xfrm>
          <a:off x="6985000" y="13928725"/>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63,389
62,749
210.91
43,013,055
41,966,092
948,515
16,391,321
29,337,807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35.0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3" name="テキスト ボックス 52"/>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130810</xdr:rowOff>
    </xdr:from>
    <xdr:to>
      <xdr:col>24</xdr:col>
      <xdr:colOff>62865</xdr:colOff>
      <xdr:row>41</xdr:row>
      <xdr:rowOff>167640</xdr:rowOff>
    </xdr:to>
    <xdr:cxnSp macro="">
      <xdr:nvCxnSpPr>
        <xdr:cNvPr id="55" name="直線コネクタ 54"/>
        <xdr:cNvCxnSpPr/>
      </xdr:nvCxnSpPr>
      <xdr:spPr>
        <a:xfrm flipV="1">
          <a:off x="4634865" y="578866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0</xdr:rowOff>
    </xdr:from>
    <xdr:ext cx="405130" cy="259080"/>
    <xdr:sp macro="" textlink="">
      <xdr:nvSpPr>
        <xdr:cNvPr id="56" name="【道路】&#10;有形固定資産減価償却率最小値テキスト"/>
        <xdr:cNvSpPr txBox="1"/>
      </xdr:nvSpPr>
      <xdr:spPr>
        <a:xfrm>
          <a:off x="4673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77470</xdr:rowOff>
    </xdr:from>
    <xdr:ext cx="405130" cy="256540"/>
    <xdr:sp macro="" textlink="">
      <xdr:nvSpPr>
        <xdr:cNvPr id="58" name="【道路】&#10;有形固定資産減価償却率最大値テキスト"/>
        <xdr:cNvSpPr txBox="1"/>
      </xdr:nvSpPr>
      <xdr:spPr>
        <a:xfrm>
          <a:off x="4673600" y="55638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130810</xdr:rowOff>
    </xdr:from>
    <xdr:to>
      <xdr:col>24</xdr:col>
      <xdr:colOff>152400</xdr:colOff>
      <xdr:row>33</xdr:row>
      <xdr:rowOff>130810</xdr:rowOff>
    </xdr:to>
    <xdr:cxnSp macro="">
      <xdr:nvCxnSpPr>
        <xdr:cNvPr id="59" name="直線コネクタ 58"/>
        <xdr:cNvCxnSpPr/>
      </xdr:nvCxnSpPr>
      <xdr:spPr>
        <a:xfrm>
          <a:off x="45466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43815</xdr:rowOff>
    </xdr:from>
    <xdr:ext cx="405130" cy="256540"/>
    <xdr:sp macro="" textlink="">
      <xdr:nvSpPr>
        <xdr:cNvPr id="60" name="【道路】&#10;有形固定資産減価償却率平均値テキスト"/>
        <xdr:cNvSpPr txBox="1"/>
      </xdr:nvSpPr>
      <xdr:spPr>
        <a:xfrm>
          <a:off x="4673600" y="65589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20955</xdr:rowOff>
    </xdr:from>
    <xdr:to>
      <xdr:col>24</xdr:col>
      <xdr:colOff>114300</xdr:colOff>
      <xdr:row>39</xdr:row>
      <xdr:rowOff>122555</xdr:rowOff>
    </xdr:to>
    <xdr:sp macro="" textlink="">
      <xdr:nvSpPr>
        <xdr:cNvPr id="61" name="フローチャート: 判断 60"/>
        <xdr:cNvSpPr/>
      </xdr:nvSpPr>
      <xdr:spPr>
        <a:xfrm>
          <a:off x="4584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165100</xdr:rowOff>
    </xdr:from>
    <xdr:to>
      <xdr:col>20</xdr:col>
      <xdr:colOff>38100</xdr:colOff>
      <xdr:row>39</xdr:row>
      <xdr:rowOff>95250</xdr:rowOff>
    </xdr:to>
    <xdr:sp macro="" textlink="">
      <xdr:nvSpPr>
        <xdr:cNvPr id="62" name="フローチャート: 判断 61"/>
        <xdr:cNvSpPr/>
      </xdr:nvSpPr>
      <xdr:spPr>
        <a:xfrm>
          <a:off x="3746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132715</xdr:rowOff>
    </xdr:from>
    <xdr:to>
      <xdr:col>15</xdr:col>
      <xdr:colOff>101600</xdr:colOff>
      <xdr:row>39</xdr:row>
      <xdr:rowOff>63500</xdr:rowOff>
    </xdr:to>
    <xdr:sp macro="" textlink="">
      <xdr:nvSpPr>
        <xdr:cNvPr id="63" name="フローチャート: 判断 62"/>
        <xdr:cNvSpPr/>
      </xdr:nvSpPr>
      <xdr:spPr>
        <a:xfrm>
          <a:off x="2857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0</xdr:rowOff>
    </xdr:from>
    <xdr:to>
      <xdr:col>6</xdr:col>
      <xdr:colOff>38100</xdr:colOff>
      <xdr:row>38</xdr:row>
      <xdr:rowOff>101600</xdr:rowOff>
    </xdr:to>
    <xdr:sp macro="" textlink="">
      <xdr:nvSpPr>
        <xdr:cNvPr id="65" name="フローチャート: 判断 64"/>
        <xdr:cNvSpPr/>
      </xdr:nvSpPr>
      <xdr:spPr>
        <a:xfrm>
          <a:off x="1079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167005</xdr:rowOff>
    </xdr:from>
    <xdr:to>
      <xdr:col>24</xdr:col>
      <xdr:colOff>114300</xdr:colOff>
      <xdr:row>41</xdr:row>
      <xdr:rowOff>97790</xdr:rowOff>
    </xdr:to>
    <xdr:sp macro="" textlink="">
      <xdr:nvSpPr>
        <xdr:cNvPr id="71" name="楕円 70"/>
        <xdr:cNvSpPr/>
      </xdr:nvSpPr>
      <xdr:spPr>
        <a:xfrm>
          <a:off x="4584700" y="702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81915</xdr:rowOff>
    </xdr:from>
    <xdr:ext cx="405130" cy="259080"/>
    <xdr:sp macro="" textlink="">
      <xdr:nvSpPr>
        <xdr:cNvPr id="72" name="【道路】&#10;有形固定資産減価償却率該当値テキスト"/>
        <xdr:cNvSpPr txBox="1"/>
      </xdr:nvSpPr>
      <xdr:spPr>
        <a:xfrm>
          <a:off x="4673600" y="693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75565</xdr:rowOff>
    </xdr:from>
    <xdr:to>
      <xdr:col>20</xdr:col>
      <xdr:colOff>38100</xdr:colOff>
      <xdr:row>41</xdr:row>
      <xdr:rowOff>6350</xdr:rowOff>
    </xdr:to>
    <xdr:sp macro="" textlink="">
      <xdr:nvSpPr>
        <xdr:cNvPr id="73" name="楕円 72"/>
        <xdr:cNvSpPr/>
      </xdr:nvSpPr>
      <xdr:spPr>
        <a:xfrm>
          <a:off x="3746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126365</xdr:rowOff>
    </xdr:from>
    <xdr:to>
      <xdr:col>24</xdr:col>
      <xdr:colOff>63500</xdr:colOff>
      <xdr:row>41</xdr:row>
      <xdr:rowOff>46355</xdr:rowOff>
    </xdr:to>
    <xdr:cxnSp macro="">
      <xdr:nvCxnSpPr>
        <xdr:cNvPr id="74" name="直線コネクタ 73"/>
        <xdr:cNvCxnSpPr/>
      </xdr:nvCxnSpPr>
      <xdr:spPr>
        <a:xfrm>
          <a:off x="3797300" y="698436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32385</xdr:rowOff>
    </xdr:from>
    <xdr:to>
      <xdr:col>15</xdr:col>
      <xdr:colOff>101600</xdr:colOff>
      <xdr:row>40</xdr:row>
      <xdr:rowOff>133985</xdr:rowOff>
    </xdr:to>
    <xdr:sp macro="" textlink="">
      <xdr:nvSpPr>
        <xdr:cNvPr id="75" name="楕円 74"/>
        <xdr:cNvSpPr/>
      </xdr:nvSpPr>
      <xdr:spPr>
        <a:xfrm>
          <a:off x="2857500" y="68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83185</xdr:rowOff>
    </xdr:from>
    <xdr:to>
      <xdr:col>19</xdr:col>
      <xdr:colOff>177800</xdr:colOff>
      <xdr:row>40</xdr:row>
      <xdr:rowOff>126365</xdr:rowOff>
    </xdr:to>
    <xdr:cxnSp macro="">
      <xdr:nvCxnSpPr>
        <xdr:cNvPr id="76" name="直線コネクタ 75"/>
        <xdr:cNvCxnSpPr/>
      </xdr:nvCxnSpPr>
      <xdr:spPr>
        <a:xfrm>
          <a:off x="2908300" y="69411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158115</xdr:rowOff>
    </xdr:from>
    <xdr:to>
      <xdr:col>10</xdr:col>
      <xdr:colOff>165100</xdr:colOff>
      <xdr:row>40</xdr:row>
      <xdr:rowOff>88265</xdr:rowOff>
    </xdr:to>
    <xdr:sp macro="" textlink="">
      <xdr:nvSpPr>
        <xdr:cNvPr id="77" name="楕円 76"/>
        <xdr:cNvSpPr/>
      </xdr:nvSpPr>
      <xdr:spPr>
        <a:xfrm>
          <a:off x="19685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37465</xdr:rowOff>
    </xdr:from>
    <xdr:to>
      <xdr:col>15</xdr:col>
      <xdr:colOff>50800</xdr:colOff>
      <xdr:row>40</xdr:row>
      <xdr:rowOff>83185</xdr:rowOff>
    </xdr:to>
    <xdr:cxnSp macro="">
      <xdr:nvCxnSpPr>
        <xdr:cNvPr id="78" name="直線コネクタ 77"/>
        <xdr:cNvCxnSpPr/>
      </xdr:nvCxnSpPr>
      <xdr:spPr>
        <a:xfrm>
          <a:off x="2019300" y="68954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111760</xdr:rowOff>
    </xdr:from>
    <xdr:ext cx="405130" cy="256540"/>
    <xdr:sp macro="" textlink="">
      <xdr:nvSpPr>
        <xdr:cNvPr id="79" name="n_1aveValue【道路】&#10;有形固定資産減価償却率"/>
        <xdr:cNvSpPr txBox="1"/>
      </xdr:nvSpPr>
      <xdr:spPr>
        <a:xfrm>
          <a:off x="3582035" y="64554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79375</xdr:rowOff>
    </xdr:from>
    <xdr:ext cx="402590" cy="258445"/>
    <xdr:sp macro="" textlink="">
      <xdr:nvSpPr>
        <xdr:cNvPr id="80" name="n_2aveValue【道路】&#10;有形固定資産減価償却率"/>
        <xdr:cNvSpPr txBox="1"/>
      </xdr:nvSpPr>
      <xdr:spPr>
        <a:xfrm>
          <a:off x="2705735" y="64230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52070</xdr:rowOff>
    </xdr:from>
    <xdr:ext cx="402590" cy="256540"/>
    <xdr:sp macro="" textlink="">
      <xdr:nvSpPr>
        <xdr:cNvPr id="81" name="n_3aveValue【道路】&#10;有形固定資産減価償却率"/>
        <xdr:cNvSpPr txBox="1"/>
      </xdr:nvSpPr>
      <xdr:spPr>
        <a:xfrm>
          <a:off x="1816735" y="6395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118110</xdr:rowOff>
    </xdr:from>
    <xdr:ext cx="402590" cy="259080"/>
    <xdr:sp macro="" textlink="">
      <xdr:nvSpPr>
        <xdr:cNvPr id="82" name="n_4aveValue【道路】&#10;有形固定資産減価償却率"/>
        <xdr:cNvSpPr txBox="1"/>
      </xdr:nvSpPr>
      <xdr:spPr>
        <a:xfrm>
          <a:off x="927735" y="6290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168275</xdr:rowOff>
    </xdr:from>
    <xdr:ext cx="405130" cy="256540"/>
    <xdr:sp macro="" textlink="">
      <xdr:nvSpPr>
        <xdr:cNvPr id="83" name="n_1mainValue【道路】&#10;有形固定資産減価償却率"/>
        <xdr:cNvSpPr txBox="1"/>
      </xdr:nvSpPr>
      <xdr:spPr>
        <a:xfrm>
          <a:off x="3582035" y="70262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125095</xdr:rowOff>
    </xdr:from>
    <xdr:ext cx="402590" cy="258445"/>
    <xdr:sp macro="" textlink="">
      <xdr:nvSpPr>
        <xdr:cNvPr id="84" name="n_2mainValue【道路】&#10;有形固定資産減価償却率"/>
        <xdr:cNvSpPr txBox="1"/>
      </xdr:nvSpPr>
      <xdr:spPr>
        <a:xfrm>
          <a:off x="2705735" y="69830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79375</xdr:rowOff>
    </xdr:from>
    <xdr:ext cx="402590" cy="258445"/>
    <xdr:sp macro="" textlink="">
      <xdr:nvSpPr>
        <xdr:cNvPr id="85" name="n_3mainValue【道路】&#10;有形固定資産減価償却率"/>
        <xdr:cNvSpPr txBox="1"/>
      </xdr:nvSpPr>
      <xdr:spPr>
        <a:xfrm>
          <a:off x="1816735" y="69373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4" name="テキスト ボックス 93"/>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6" name="直線コネクタ 95"/>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97" name="テキスト ボックス 96"/>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8" name="直線コネクタ 97"/>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9" name="テキスト ボックス 98"/>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0" name="直線コネクタ 99"/>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101" name="テキスト ボックス 100"/>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2" name="直線コネクタ 101"/>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3" name="テキスト ボックス 102"/>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4" name="直線コネクタ 103"/>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5" name="テキスト ボックス 104"/>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6" name="直線コネクタ 105"/>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07" name="テキスト ボックス 106"/>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9" name="テキスト ボックス 10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134620</xdr:rowOff>
    </xdr:from>
    <xdr:to>
      <xdr:col>54</xdr:col>
      <xdr:colOff>189865</xdr:colOff>
      <xdr:row>42</xdr:row>
      <xdr:rowOff>46355</xdr:rowOff>
    </xdr:to>
    <xdr:cxnSp macro="">
      <xdr:nvCxnSpPr>
        <xdr:cNvPr id="111" name="直線コネクタ 110"/>
        <xdr:cNvCxnSpPr/>
      </xdr:nvCxnSpPr>
      <xdr:spPr>
        <a:xfrm flipV="1">
          <a:off x="10476865" y="579247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50165</xdr:rowOff>
    </xdr:from>
    <xdr:ext cx="469900" cy="259080"/>
    <xdr:sp macro="" textlink="">
      <xdr:nvSpPr>
        <xdr:cNvPr id="112" name="【道路】&#10;一人当たり延長最小値テキスト"/>
        <xdr:cNvSpPr txBox="1"/>
      </xdr:nvSpPr>
      <xdr:spPr>
        <a:xfrm>
          <a:off x="10515600" y="7251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46355</xdr:rowOff>
    </xdr:from>
    <xdr:to>
      <xdr:col>55</xdr:col>
      <xdr:colOff>88900</xdr:colOff>
      <xdr:row>42</xdr:row>
      <xdr:rowOff>46355</xdr:rowOff>
    </xdr:to>
    <xdr:cxnSp macro="">
      <xdr:nvCxnSpPr>
        <xdr:cNvPr id="113" name="直線コネクタ 112"/>
        <xdr:cNvCxnSpPr/>
      </xdr:nvCxnSpPr>
      <xdr:spPr>
        <a:xfrm>
          <a:off x="10388600" y="724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81280</xdr:rowOff>
    </xdr:from>
    <xdr:ext cx="534670" cy="259080"/>
    <xdr:sp macro="" textlink="">
      <xdr:nvSpPr>
        <xdr:cNvPr id="114" name="【道路】&#10;一人当たり延長最大値テキスト"/>
        <xdr:cNvSpPr txBox="1"/>
      </xdr:nvSpPr>
      <xdr:spPr>
        <a:xfrm>
          <a:off x="10515600" y="5567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134620</xdr:rowOff>
    </xdr:from>
    <xdr:to>
      <xdr:col>55</xdr:col>
      <xdr:colOff>88900</xdr:colOff>
      <xdr:row>33</xdr:row>
      <xdr:rowOff>134620</xdr:rowOff>
    </xdr:to>
    <xdr:cxnSp macro="">
      <xdr:nvCxnSpPr>
        <xdr:cNvPr id="115" name="直線コネクタ 114"/>
        <xdr:cNvCxnSpPr/>
      </xdr:nvCxnSpPr>
      <xdr:spPr>
        <a:xfrm>
          <a:off x="10388600" y="579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137160</xdr:rowOff>
    </xdr:from>
    <xdr:ext cx="534670" cy="259080"/>
    <xdr:sp macro="" textlink="">
      <xdr:nvSpPr>
        <xdr:cNvPr id="116" name="【道路】&#10;一人当たり延長平均値テキスト"/>
        <xdr:cNvSpPr txBox="1"/>
      </xdr:nvSpPr>
      <xdr:spPr>
        <a:xfrm>
          <a:off x="10515600" y="648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17" name="フローチャート: 判断 116"/>
        <xdr:cNvSpPr/>
      </xdr:nvSpPr>
      <xdr:spPr>
        <a:xfrm>
          <a:off x="10426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109220</xdr:rowOff>
    </xdr:from>
    <xdr:to>
      <xdr:col>50</xdr:col>
      <xdr:colOff>165100</xdr:colOff>
      <xdr:row>39</xdr:row>
      <xdr:rowOff>38735</xdr:rowOff>
    </xdr:to>
    <xdr:sp macro="" textlink="">
      <xdr:nvSpPr>
        <xdr:cNvPr id="118" name="フローチャート: 判断 117"/>
        <xdr:cNvSpPr/>
      </xdr:nvSpPr>
      <xdr:spPr>
        <a:xfrm>
          <a:off x="9588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137160</xdr:rowOff>
    </xdr:from>
    <xdr:to>
      <xdr:col>46</xdr:col>
      <xdr:colOff>38100</xdr:colOff>
      <xdr:row>39</xdr:row>
      <xdr:rowOff>67310</xdr:rowOff>
    </xdr:to>
    <xdr:sp macro="" textlink="">
      <xdr:nvSpPr>
        <xdr:cNvPr id="119" name="フローチャート: 判断 118"/>
        <xdr:cNvSpPr/>
      </xdr:nvSpPr>
      <xdr:spPr>
        <a:xfrm>
          <a:off x="8699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149225</xdr:rowOff>
    </xdr:from>
    <xdr:to>
      <xdr:col>41</xdr:col>
      <xdr:colOff>101600</xdr:colOff>
      <xdr:row>38</xdr:row>
      <xdr:rowOff>79375</xdr:rowOff>
    </xdr:to>
    <xdr:sp macro="" textlink="">
      <xdr:nvSpPr>
        <xdr:cNvPr id="120" name="フローチャート: 判断 119"/>
        <xdr:cNvSpPr/>
      </xdr:nvSpPr>
      <xdr:spPr>
        <a:xfrm>
          <a:off x="781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1" name="フローチャート: 判断 120"/>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23495</xdr:rowOff>
    </xdr:from>
    <xdr:to>
      <xdr:col>55</xdr:col>
      <xdr:colOff>50800</xdr:colOff>
      <xdr:row>41</xdr:row>
      <xdr:rowOff>125095</xdr:rowOff>
    </xdr:to>
    <xdr:sp macro="" textlink="">
      <xdr:nvSpPr>
        <xdr:cNvPr id="127" name="楕円 126"/>
        <xdr:cNvSpPr/>
      </xdr:nvSpPr>
      <xdr:spPr>
        <a:xfrm>
          <a:off x="10426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1905</xdr:rowOff>
    </xdr:from>
    <xdr:ext cx="469900" cy="259080"/>
    <xdr:sp macro="" textlink="">
      <xdr:nvSpPr>
        <xdr:cNvPr id="128" name="【道路】&#10;一人当たり延長該当値テキスト"/>
        <xdr:cNvSpPr txBox="1"/>
      </xdr:nvSpPr>
      <xdr:spPr>
        <a:xfrm>
          <a:off x="10515600" y="703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22860</xdr:rowOff>
    </xdr:from>
    <xdr:to>
      <xdr:col>50</xdr:col>
      <xdr:colOff>165100</xdr:colOff>
      <xdr:row>41</xdr:row>
      <xdr:rowOff>124460</xdr:rowOff>
    </xdr:to>
    <xdr:sp macro="" textlink="">
      <xdr:nvSpPr>
        <xdr:cNvPr id="129" name="楕円 128"/>
        <xdr:cNvSpPr/>
      </xdr:nvSpPr>
      <xdr:spPr>
        <a:xfrm>
          <a:off x="9588500" y="7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73660</xdr:rowOff>
    </xdr:from>
    <xdr:to>
      <xdr:col>55</xdr:col>
      <xdr:colOff>0</xdr:colOff>
      <xdr:row>41</xdr:row>
      <xdr:rowOff>74930</xdr:rowOff>
    </xdr:to>
    <xdr:cxnSp macro="">
      <xdr:nvCxnSpPr>
        <xdr:cNvPr id="130" name="直線コネクタ 129"/>
        <xdr:cNvCxnSpPr/>
      </xdr:nvCxnSpPr>
      <xdr:spPr>
        <a:xfrm>
          <a:off x="9639300" y="7103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22225</xdr:rowOff>
    </xdr:from>
    <xdr:to>
      <xdr:col>46</xdr:col>
      <xdr:colOff>38100</xdr:colOff>
      <xdr:row>41</xdr:row>
      <xdr:rowOff>123825</xdr:rowOff>
    </xdr:to>
    <xdr:sp macro="" textlink="">
      <xdr:nvSpPr>
        <xdr:cNvPr id="131" name="楕円 130"/>
        <xdr:cNvSpPr/>
      </xdr:nvSpPr>
      <xdr:spPr>
        <a:xfrm>
          <a:off x="8699500" y="7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73025</xdr:rowOff>
    </xdr:from>
    <xdr:to>
      <xdr:col>50</xdr:col>
      <xdr:colOff>114300</xdr:colOff>
      <xdr:row>41</xdr:row>
      <xdr:rowOff>73660</xdr:rowOff>
    </xdr:to>
    <xdr:cxnSp macro="">
      <xdr:nvCxnSpPr>
        <xdr:cNvPr id="132" name="直線コネクタ 131"/>
        <xdr:cNvCxnSpPr/>
      </xdr:nvCxnSpPr>
      <xdr:spPr>
        <a:xfrm>
          <a:off x="8750300" y="7102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86995</xdr:rowOff>
    </xdr:from>
    <xdr:to>
      <xdr:col>41</xdr:col>
      <xdr:colOff>101600</xdr:colOff>
      <xdr:row>41</xdr:row>
      <xdr:rowOff>17780</xdr:rowOff>
    </xdr:to>
    <xdr:sp macro="" textlink="">
      <xdr:nvSpPr>
        <xdr:cNvPr id="133" name="楕円 132"/>
        <xdr:cNvSpPr/>
      </xdr:nvSpPr>
      <xdr:spPr>
        <a:xfrm>
          <a:off x="7810500" y="6944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137795</xdr:rowOff>
    </xdr:from>
    <xdr:to>
      <xdr:col>45</xdr:col>
      <xdr:colOff>177800</xdr:colOff>
      <xdr:row>41</xdr:row>
      <xdr:rowOff>73025</xdr:rowOff>
    </xdr:to>
    <xdr:cxnSp macro="">
      <xdr:nvCxnSpPr>
        <xdr:cNvPr id="134" name="直線コネクタ 133"/>
        <xdr:cNvCxnSpPr/>
      </xdr:nvCxnSpPr>
      <xdr:spPr>
        <a:xfrm>
          <a:off x="7861300" y="699579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55245</xdr:rowOff>
    </xdr:from>
    <xdr:ext cx="534670" cy="256540"/>
    <xdr:sp macro="" textlink="">
      <xdr:nvSpPr>
        <xdr:cNvPr id="135" name="n_1aveValue【道路】&#10;一人当たり延長"/>
        <xdr:cNvSpPr txBox="1"/>
      </xdr:nvSpPr>
      <xdr:spPr>
        <a:xfrm>
          <a:off x="9359265" y="63988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83820</xdr:rowOff>
    </xdr:from>
    <xdr:ext cx="532130" cy="259080"/>
    <xdr:sp macro="" textlink="">
      <xdr:nvSpPr>
        <xdr:cNvPr id="136" name="n_2aveValue【道路】&#10;一人当たり延長"/>
        <xdr:cNvSpPr txBox="1"/>
      </xdr:nvSpPr>
      <xdr:spPr>
        <a:xfrm>
          <a:off x="8482965" y="6427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95885</xdr:rowOff>
    </xdr:from>
    <xdr:ext cx="532130" cy="259080"/>
    <xdr:sp macro="" textlink="">
      <xdr:nvSpPr>
        <xdr:cNvPr id="137" name="n_3aveValue【道路】&#10;一人当たり延長"/>
        <xdr:cNvSpPr txBox="1"/>
      </xdr:nvSpPr>
      <xdr:spPr>
        <a:xfrm>
          <a:off x="7593965" y="6268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124460</xdr:rowOff>
    </xdr:from>
    <xdr:ext cx="532130" cy="259080"/>
    <xdr:sp macro="" textlink="">
      <xdr:nvSpPr>
        <xdr:cNvPr id="138" name="n_4aveValue【道路】&#10;一人当たり延長"/>
        <xdr:cNvSpPr txBox="1"/>
      </xdr:nvSpPr>
      <xdr:spPr>
        <a:xfrm>
          <a:off x="6704965" y="6468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115570</xdr:rowOff>
    </xdr:from>
    <xdr:ext cx="469900" cy="259080"/>
    <xdr:sp macro="" textlink="">
      <xdr:nvSpPr>
        <xdr:cNvPr id="139" name="n_1mainValue【道路】&#10;一人当たり延長"/>
        <xdr:cNvSpPr txBox="1"/>
      </xdr:nvSpPr>
      <xdr:spPr>
        <a:xfrm>
          <a:off x="939165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114935</xdr:rowOff>
    </xdr:from>
    <xdr:ext cx="467360" cy="259080"/>
    <xdr:sp macro="" textlink="">
      <xdr:nvSpPr>
        <xdr:cNvPr id="140" name="n_2mainValue【道路】&#10;一人当たり延長"/>
        <xdr:cNvSpPr txBox="1"/>
      </xdr:nvSpPr>
      <xdr:spPr>
        <a:xfrm>
          <a:off x="8515350" y="7144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8255</xdr:rowOff>
    </xdr:from>
    <xdr:ext cx="467360" cy="256540"/>
    <xdr:sp macro="" textlink="">
      <xdr:nvSpPr>
        <xdr:cNvPr id="141" name="n_3mainValue【道路】&#10;一人当たり延長"/>
        <xdr:cNvSpPr txBox="1"/>
      </xdr:nvSpPr>
      <xdr:spPr>
        <a:xfrm>
          <a:off x="7626350" y="7037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0" name="テキスト ボックス 14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2" name="テキスト ボックス 151"/>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54" name="テキスト ボックス 153"/>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58" name="テキスト ボックス 157"/>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2" name="テキスト ボックス 161"/>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64" name="テキスト ボックス 163"/>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40640</xdr:rowOff>
    </xdr:to>
    <xdr:cxnSp macro="">
      <xdr:nvCxnSpPr>
        <xdr:cNvPr id="167" name="直線コネクタ 166"/>
        <xdr:cNvCxnSpPr/>
      </xdr:nvCxnSpPr>
      <xdr:spPr>
        <a:xfrm flipV="1">
          <a:off x="4634865" y="947039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44450</xdr:rowOff>
    </xdr:from>
    <xdr:ext cx="405130" cy="259080"/>
    <xdr:sp macro="" textlink="">
      <xdr:nvSpPr>
        <xdr:cNvPr id="168" name="【橋りょう・トンネル】&#10;有形固定資産減価償却率最小値テキスト"/>
        <xdr:cNvSpPr txBox="1"/>
      </xdr:nvSpPr>
      <xdr:spPr>
        <a:xfrm>
          <a:off x="4673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40640</xdr:rowOff>
    </xdr:from>
    <xdr:to>
      <xdr:col>24</xdr:col>
      <xdr:colOff>152400</xdr:colOff>
      <xdr:row>64</xdr:row>
      <xdr:rowOff>40640</xdr:rowOff>
    </xdr:to>
    <xdr:cxnSp macro="">
      <xdr:nvCxnSpPr>
        <xdr:cNvPr id="169" name="直線コネクタ 168"/>
        <xdr:cNvCxnSpPr/>
      </xdr:nvCxnSpPr>
      <xdr:spPr>
        <a:xfrm>
          <a:off x="4546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340360" cy="259080"/>
    <xdr:sp macro="" textlink="">
      <xdr:nvSpPr>
        <xdr:cNvPr id="170" name="【橋りょう・トンネル】&#10;有形固定資産減価償却率最大値テキスト"/>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71" name="直線コネクタ 170"/>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104140</xdr:rowOff>
    </xdr:from>
    <xdr:ext cx="405130" cy="259080"/>
    <xdr:sp macro="" textlink="">
      <xdr:nvSpPr>
        <xdr:cNvPr id="172" name="【橋りょう・トンネル】&#10;有形固定資産減価償却率平均値テキスト"/>
        <xdr:cNvSpPr txBox="1"/>
      </xdr:nvSpPr>
      <xdr:spPr>
        <a:xfrm>
          <a:off x="4673600" y="10391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125730</xdr:rowOff>
    </xdr:from>
    <xdr:to>
      <xdr:col>24</xdr:col>
      <xdr:colOff>114300</xdr:colOff>
      <xdr:row>61</xdr:row>
      <xdr:rowOff>55880</xdr:rowOff>
    </xdr:to>
    <xdr:sp macro="" textlink="">
      <xdr:nvSpPr>
        <xdr:cNvPr id="173" name="フローチャート: 判断 172"/>
        <xdr:cNvSpPr/>
      </xdr:nvSpPr>
      <xdr:spPr>
        <a:xfrm>
          <a:off x="4584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114300</xdr:rowOff>
    </xdr:from>
    <xdr:to>
      <xdr:col>20</xdr:col>
      <xdr:colOff>38100</xdr:colOff>
      <xdr:row>61</xdr:row>
      <xdr:rowOff>44450</xdr:rowOff>
    </xdr:to>
    <xdr:sp macro="" textlink="">
      <xdr:nvSpPr>
        <xdr:cNvPr id="174" name="フローチャート: 判断 173"/>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99695</xdr:rowOff>
    </xdr:from>
    <xdr:to>
      <xdr:col>15</xdr:col>
      <xdr:colOff>101600</xdr:colOff>
      <xdr:row>61</xdr:row>
      <xdr:rowOff>29845</xdr:rowOff>
    </xdr:to>
    <xdr:sp macro="" textlink="">
      <xdr:nvSpPr>
        <xdr:cNvPr id="175" name="フローチャート: 判断 174"/>
        <xdr:cNvSpPr/>
      </xdr:nvSpPr>
      <xdr:spPr>
        <a:xfrm>
          <a:off x="2857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80010</xdr:rowOff>
    </xdr:from>
    <xdr:to>
      <xdr:col>10</xdr:col>
      <xdr:colOff>165100</xdr:colOff>
      <xdr:row>61</xdr:row>
      <xdr:rowOff>10160</xdr:rowOff>
    </xdr:to>
    <xdr:sp macro="" textlink="">
      <xdr:nvSpPr>
        <xdr:cNvPr id="176" name="フローチャート: 判断 175"/>
        <xdr:cNvSpPr/>
      </xdr:nvSpPr>
      <xdr:spPr>
        <a:xfrm>
          <a:off x="1968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7" name="フローチャート: 判断 176"/>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8" name="テキスト ボックス 17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9" name="テキスト ボックス 17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0" name="テキスト ボックス 17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1" name="テキスト ボックス 18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2" name="テキスト ボックス 18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148590</xdr:rowOff>
    </xdr:from>
    <xdr:to>
      <xdr:col>24</xdr:col>
      <xdr:colOff>114300</xdr:colOff>
      <xdr:row>60</xdr:row>
      <xdr:rowOff>78740</xdr:rowOff>
    </xdr:to>
    <xdr:sp macro="" textlink="">
      <xdr:nvSpPr>
        <xdr:cNvPr id="183" name="楕円 182"/>
        <xdr:cNvSpPr/>
      </xdr:nvSpPr>
      <xdr:spPr>
        <a:xfrm>
          <a:off x="45847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171450</xdr:rowOff>
    </xdr:from>
    <xdr:ext cx="405130" cy="259080"/>
    <xdr:sp macro="" textlink="">
      <xdr:nvSpPr>
        <xdr:cNvPr id="184" name="【橋りょう・トンネル】&#10;有形固定資産減価償却率該当値テキスト"/>
        <xdr:cNvSpPr txBox="1"/>
      </xdr:nvSpPr>
      <xdr:spPr>
        <a:xfrm>
          <a:off x="4673600" y="10115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92710</xdr:rowOff>
    </xdr:from>
    <xdr:to>
      <xdr:col>20</xdr:col>
      <xdr:colOff>38100</xdr:colOff>
      <xdr:row>60</xdr:row>
      <xdr:rowOff>22860</xdr:rowOff>
    </xdr:to>
    <xdr:sp macro="" textlink="">
      <xdr:nvSpPr>
        <xdr:cNvPr id="185" name="楕円 184"/>
        <xdr:cNvSpPr/>
      </xdr:nvSpPr>
      <xdr:spPr>
        <a:xfrm>
          <a:off x="3746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143510</xdr:rowOff>
    </xdr:from>
    <xdr:to>
      <xdr:col>24</xdr:col>
      <xdr:colOff>63500</xdr:colOff>
      <xdr:row>60</xdr:row>
      <xdr:rowOff>27940</xdr:rowOff>
    </xdr:to>
    <xdr:cxnSp macro="">
      <xdr:nvCxnSpPr>
        <xdr:cNvPr id="186" name="直線コネクタ 185"/>
        <xdr:cNvCxnSpPr/>
      </xdr:nvCxnSpPr>
      <xdr:spPr>
        <a:xfrm>
          <a:off x="3797300" y="1025906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87" name="楕円 186"/>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143510</xdr:rowOff>
    </xdr:to>
    <xdr:cxnSp macro="">
      <xdr:nvCxnSpPr>
        <xdr:cNvPr id="188" name="直線コネクタ 187"/>
        <xdr:cNvCxnSpPr/>
      </xdr:nvCxnSpPr>
      <xdr:spPr>
        <a:xfrm>
          <a:off x="2908300" y="102317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163195</xdr:rowOff>
    </xdr:from>
    <xdr:to>
      <xdr:col>10</xdr:col>
      <xdr:colOff>165100</xdr:colOff>
      <xdr:row>60</xdr:row>
      <xdr:rowOff>93345</xdr:rowOff>
    </xdr:to>
    <xdr:sp macro="" textlink="">
      <xdr:nvSpPr>
        <xdr:cNvPr id="189" name="楕円 188"/>
        <xdr:cNvSpPr/>
      </xdr:nvSpPr>
      <xdr:spPr>
        <a:xfrm>
          <a:off x="1968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60</xdr:row>
      <xdr:rowOff>42545</xdr:rowOff>
    </xdr:to>
    <xdr:cxnSp macro="">
      <xdr:nvCxnSpPr>
        <xdr:cNvPr id="190" name="直線コネクタ 189"/>
        <xdr:cNvCxnSpPr/>
      </xdr:nvCxnSpPr>
      <xdr:spPr>
        <a:xfrm flipV="1">
          <a:off x="2019300" y="1023175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35560</xdr:rowOff>
    </xdr:from>
    <xdr:ext cx="405130" cy="259080"/>
    <xdr:sp macro="" textlink="">
      <xdr:nvSpPr>
        <xdr:cNvPr id="191"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20955</xdr:rowOff>
    </xdr:from>
    <xdr:ext cx="402590" cy="256540"/>
    <xdr:sp macro="" textlink="">
      <xdr:nvSpPr>
        <xdr:cNvPr id="192" name="n_2aveValue【橋りょう・トンネル】&#10;有形固定資産減価償却率"/>
        <xdr:cNvSpPr txBox="1"/>
      </xdr:nvSpPr>
      <xdr:spPr>
        <a:xfrm>
          <a:off x="2705735" y="104794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1270</xdr:rowOff>
    </xdr:from>
    <xdr:ext cx="402590" cy="259080"/>
    <xdr:sp macro="" textlink="">
      <xdr:nvSpPr>
        <xdr:cNvPr id="193" name="n_3aveValue【橋りょう・トンネル】&#10;有形固定資産減価償却率"/>
        <xdr:cNvSpPr txBox="1"/>
      </xdr:nvSpPr>
      <xdr:spPr>
        <a:xfrm>
          <a:off x="1816735" y="10459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34925</xdr:rowOff>
    </xdr:from>
    <xdr:ext cx="402590" cy="259080"/>
    <xdr:sp macro="" textlink="">
      <xdr:nvSpPr>
        <xdr:cNvPr id="194" name="n_4aveValue【橋りょう・トンネル】&#10;有形固定資産減価償却率"/>
        <xdr:cNvSpPr txBox="1"/>
      </xdr:nvSpPr>
      <xdr:spPr>
        <a:xfrm>
          <a:off x="927735" y="10150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39370</xdr:rowOff>
    </xdr:from>
    <xdr:ext cx="405130" cy="259080"/>
    <xdr:sp macro="" textlink="">
      <xdr:nvSpPr>
        <xdr:cNvPr id="195" name="n_1mainValue【橋りょう・トンネル】&#10;有形固定資産減価償却率"/>
        <xdr:cNvSpPr txBox="1"/>
      </xdr:nvSpPr>
      <xdr:spPr>
        <a:xfrm>
          <a:off x="3582035" y="9983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12065</xdr:rowOff>
    </xdr:from>
    <xdr:ext cx="402590" cy="259080"/>
    <xdr:sp macro="" textlink="">
      <xdr:nvSpPr>
        <xdr:cNvPr id="196" name="n_2mainValue【橋りょう・トンネル】&#10;有形固定資産減価償却率"/>
        <xdr:cNvSpPr txBox="1"/>
      </xdr:nvSpPr>
      <xdr:spPr>
        <a:xfrm>
          <a:off x="2705735" y="995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109855</xdr:rowOff>
    </xdr:from>
    <xdr:ext cx="402590" cy="256540"/>
    <xdr:sp macro="" textlink="">
      <xdr:nvSpPr>
        <xdr:cNvPr id="197" name="n_3mainValue【橋りょう・トンネル】&#10;有形固定資産減価償却率"/>
        <xdr:cNvSpPr txBox="1"/>
      </xdr:nvSpPr>
      <xdr:spPr>
        <a:xfrm>
          <a:off x="1816735" y="10053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6" name="テキスト ボックス 20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09" name="テキスト ボックス 208"/>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260" cy="259080"/>
    <xdr:sp macro="" textlink="">
      <xdr:nvSpPr>
        <xdr:cNvPr id="211" name="テキスト ボックス 210"/>
        <xdr:cNvSpPr txBox="1"/>
      </xdr:nvSpPr>
      <xdr:spPr>
        <a:xfrm>
          <a:off x="5918200" y="10525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213" name="テキスト ボックス 212"/>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15" name="テキスト ボックス 214"/>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17" name="テキスト ボックス 216"/>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19" name="テキスト ボックス 218"/>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139065</xdr:rowOff>
    </xdr:from>
    <xdr:to>
      <xdr:col>54</xdr:col>
      <xdr:colOff>189865</xdr:colOff>
      <xdr:row>64</xdr:row>
      <xdr:rowOff>76200</xdr:rowOff>
    </xdr:to>
    <xdr:cxnSp macro="">
      <xdr:nvCxnSpPr>
        <xdr:cNvPr id="221" name="直線コネクタ 220"/>
        <xdr:cNvCxnSpPr/>
      </xdr:nvCxnSpPr>
      <xdr:spPr>
        <a:xfrm flipV="1">
          <a:off x="10476865" y="9740265"/>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78460" cy="259080"/>
    <xdr:sp macro="" textlink="">
      <xdr:nvSpPr>
        <xdr:cNvPr id="222"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23" name="直線コネクタ 222"/>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86360</xdr:rowOff>
    </xdr:from>
    <xdr:ext cx="690245" cy="256540"/>
    <xdr:sp macro="" textlink="">
      <xdr:nvSpPr>
        <xdr:cNvPr id="224" name="【橋りょう・トンネル】&#10;一人当たり有形固定資産（償却資産）額最大値テキスト"/>
        <xdr:cNvSpPr txBox="1"/>
      </xdr:nvSpPr>
      <xdr:spPr>
        <a:xfrm>
          <a:off x="10515600" y="95161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3,435,519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139065</xdr:rowOff>
    </xdr:from>
    <xdr:to>
      <xdr:col>55</xdr:col>
      <xdr:colOff>88900</xdr:colOff>
      <xdr:row>56</xdr:row>
      <xdr:rowOff>139065</xdr:rowOff>
    </xdr:to>
    <xdr:cxnSp macro="">
      <xdr:nvCxnSpPr>
        <xdr:cNvPr id="225" name="直線コネクタ 224"/>
        <xdr:cNvCxnSpPr/>
      </xdr:nvCxnSpPr>
      <xdr:spPr>
        <a:xfrm>
          <a:off x="10388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95885</xdr:rowOff>
    </xdr:from>
    <xdr:ext cx="598805" cy="259080"/>
    <xdr:sp macro="" textlink="">
      <xdr:nvSpPr>
        <xdr:cNvPr id="226" name="【橋りょう・トンネル】&#10;一人当たり有形固定資産（償却資産）額平均値テキスト"/>
        <xdr:cNvSpPr txBox="1"/>
      </xdr:nvSpPr>
      <xdr:spPr>
        <a:xfrm>
          <a:off x="10515600" y="10725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27" name="フローチャート: 判断 226"/>
        <xdr:cNvSpPr/>
      </xdr:nvSpPr>
      <xdr:spPr>
        <a:xfrm>
          <a:off x="104267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69850</xdr:rowOff>
    </xdr:from>
    <xdr:to>
      <xdr:col>50</xdr:col>
      <xdr:colOff>165100</xdr:colOff>
      <xdr:row>64</xdr:row>
      <xdr:rowOff>0</xdr:rowOff>
    </xdr:to>
    <xdr:sp macro="" textlink="">
      <xdr:nvSpPr>
        <xdr:cNvPr id="228" name="フローチャート: 判断 227"/>
        <xdr:cNvSpPr/>
      </xdr:nvSpPr>
      <xdr:spPr>
        <a:xfrm>
          <a:off x="9588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29" name="フローチャート: 判断 228"/>
        <xdr:cNvSpPr/>
      </xdr:nvSpPr>
      <xdr:spPr>
        <a:xfrm>
          <a:off x="8699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74930</xdr:rowOff>
    </xdr:from>
    <xdr:to>
      <xdr:col>41</xdr:col>
      <xdr:colOff>101600</xdr:colOff>
      <xdr:row>64</xdr:row>
      <xdr:rowOff>4445</xdr:rowOff>
    </xdr:to>
    <xdr:sp macro="" textlink="">
      <xdr:nvSpPr>
        <xdr:cNvPr id="230" name="フローチャート: 判断 229"/>
        <xdr:cNvSpPr/>
      </xdr:nvSpPr>
      <xdr:spPr>
        <a:xfrm>
          <a:off x="7810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86360</xdr:rowOff>
    </xdr:from>
    <xdr:to>
      <xdr:col>36</xdr:col>
      <xdr:colOff>165100</xdr:colOff>
      <xdr:row>64</xdr:row>
      <xdr:rowOff>15875</xdr:rowOff>
    </xdr:to>
    <xdr:sp macro="" textlink="">
      <xdr:nvSpPr>
        <xdr:cNvPr id="231" name="フローチャート: 判断 230"/>
        <xdr:cNvSpPr/>
      </xdr:nvSpPr>
      <xdr:spPr>
        <a:xfrm>
          <a:off x="6921500" y="10887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2" name="テキスト ボックス 23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3" name="テキスト ボックス 23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4" name="テキスト ボックス 23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5" name="テキスト ボックス 23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6" name="テキスト ボックス 23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24130</xdr:rowOff>
    </xdr:from>
    <xdr:to>
      <xdr:col>55</xdr:col>
      <xdr:colOff>50800</xdr:colOff>
      <xdr:row>64</xdr:row>
      <xdr:rowOff>125730</xdr:rowOff>
    </xdr:to>
    <xdr:sp macro="" textlink="">
      <xdr:nvSpPr>
        <xdr:cNvPr id="237" name="楕円 236"/>
        <xdr:cNvSpPr/>
      </xdr:nvSpPr>
      <xdr:spPr>
        <a:xfrm>
          <a:off x="104267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110490</xdr:rowOff>
    </xdr:from>
    <xdr:ext cx="469900" cy="256540"/>
    <xdr:sp macro="" textlink="">
      <xdr:nvSpPr>
        <xdr:cNvPr id="238" name="【橋りょう・トンネル】&#10;一人当たり有形固定資産（償却資産）額該当値テキスト"/>
        <xdr:cNvSpPr txBox="1"/>
      </xdr:nvSpPr>
      <xdr:spPr>
        <a:xfrm>
          <a:off x="10515600" y="10911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24130</xdr:rowOff>
    </xdr:from>
    <xdr:to>
      <xdr:col>50</xdr:col>
      <xdr:colOff>165100</xdr:colOff>
      <xdr:row>64</xdr:row>
      <xdr:rowOff>125730</xdr:rowOff>
    </xdr:to>
    <xdr:sp macro="" textlink="">
      <xdr:nvSpPr>
        <xdr:cNvPr id="239" name="楕円 238"/>
        <xdr:cNvSpPr/>
      </xdr:nvSpPr>
      <xdr:spPr>
        <a:xfrm>
          <a:off x="95885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74930</xdr:rowOff>
    </xdr:from>
    <xdr:to>
      <xdr:col>55</xdr:col>
      <xdr:colOff>0</xdr:colOff>
      <xdr:row>64</xdr:row>
      <xdr:rowOff>74930</xdr:rowOff>
    </xdr:to>
    <xdr:cxnSp macro="">
      <xdr:nvCxnSpPr>
        <xdr:cNvPr id="240" name="直線コネクタ 239"/>
        <xdr:cNvCxnSpPr/>
      </xdr:nvCxnSpPr>
      <xdr:spPr>
        <a:xfrm>
          <a:off x="9639300" y="1104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24130</xdr:rowOff>
    </xdr:from>
    <xdr:to>
      <xdr:col>46</xdr:col>
      <xdr:colOff>38100</xdr:colOff>
      <xdr:row>64</xdr:row>
      <xdr:rowOff>125730</xdr:rowOff>
    </xdr:to>
    <xdr:sp macro="" textlink="">
      <xdr:nvSpPr>
        <xdr:cNvPr id="241" name="楕円 240"/>
        <xdr:cNvSpPr/>
      </xdr:nvSpPr>
      <xdr:spPr>
        <a:xfrm>
          <a:off x="86995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74930</xdr:rowOff>
    </xdr:from>
    <xdr:to>
      <xdr:col>50</xdr:col>
      <xdr:colOff>114300</xdr:colOff>
      <xdr:row>64</xdr:row>
      <xdr:rowOff>74930</xdr:rowOff>
    </xdr:to>
    <xdr:cxnSp macro="">
      <xdr:nvCxnSpPr>
        <xdr:cNvPr id="242" name="直線コネクタ 241"/>
        <xdr:cNvCxnSpPr/>
      </xdr:nvCxnSpPr>
      <xdr:spPr>
        <a:xfrm>
          <a:off x="8750300" y="1104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24130</xdr:rowOff>
    </xdr:from>
    <xdr:to>
      <xdr:col>41</xdr:col>
      <xdr:colOff>101600</xdr:colOff>
      <xdr:row>64</xdr:row>
      <xdr:rowOff>125730</xdr:rowOff>
    </xdr:to>
    <xdr:sp macro="" textlink="">
      <xdr:nvSpPr>
        <xdr:cNvPr id="243" name="楕円 242"/>
        <xdr:cNvSpPr/>
      </xdr:nvSpPr>
      <xdr:spPr>
        <a:xfrm>
          <a:off x="78105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74930</xdr:rowOff>
    </xdr:from>
    <xdr:to>
      <xdr:col>45</xdr:col>
      <xdr:colOff>177800</xdr:colOff>
      <xdr:row>64</xdr:row>
      <xdr:rowOff>74930</xdr:rowOff>
    </xdr:to>
    <xdr:cxnSp macro="">
      <xdr:nvCxnSpPr>
        <xdr:cNvPr id="244" name="直線コネクタ 243"/>
        <xdr:cNvCxnSpPr/>
      </xdr:nvCxnSpPr>
      <xdr:spPr>
        <a:xfrm flipV="1">
          <a:off x="7861300" y="1104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17780</xdr:rowOff>
    </xdr:from>
    <xdr:ext cx="596265" cy="256540"/>
    <xdr:sp macro="" textlink="">
      <xdr:nvSpPr>
        <xdr:cNvPr id="245" name="n_1aveValue【橋りょう・トンネル】&#10;一人当たり有形固定資産（償却資産）額"/>
        <xdr:cNvSpPr txBox="1"/>
      </xdr:nvSpPr>
      <xdr:spPr>
        <a:xfrm>
          <a:off x="9326880" y="10647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15875</xdr:rowOff>
    </xdr:from>
    <xdr:ext cx="596265" cy="259080"/>
    <xdr:sp macro="" textlink="">
      <xdr:nvSpPr>
        <xdr:cNvPr id="246" name="n_2aveValue【橋りょう・トンネル】&#10;一人当たり有形固定資産（償却資産）額"/>
        <xdr:cNvSpPr txBox="1"/>
      </xdr:nvSpPr>
      <xdr:spPr>
        <a:xfrm>
          <a:off x="8450580" y="10645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20955</xdr:rowOff>
    </xdr:from>
    <xdr:ext cx="596265" cy="256540"/>
    <xdr:sp macro="" textlink="">
      <xdr:nvSpPr>
        <xdr:cNvPr id="247" name="n_3aveValue【橋りょう・トンネル】&#10;一人当たり有形固定資産（償却資産）額"/>
        <xdr:cNvSpPr txBox="1"/>
      </xdr:nvSpPr>
      <xdr:spPr>
        <a:xfrm>
          <a:off x="7561580" y="10650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32385</xdr:rowOff>
    </xdr:from>
    <xdr:ext cx="596265" cy="256540"/>
    <xdr:sp macro="" textlink="">
      <xdr:nvSpPr>
        <xdr:cNvPr id="248" name="n_4aveValue【橋りょう・トンネル】&#10;一人当たり有形固定資産（償却資産）額"/>
        <xdr:cNvSpPr txBox="1"/>
      </xdr:nvSpPr>
      <xdr:spPr>
        <a:xfrm>
          <a:off x="6672580" y="10662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116840</xdr:rowOff>
    </xdr:from>
    <xdr:ext cx="469900" cy="259080"/>
    <xdr:sp macro="" textlink="">
      <xdr:nvSpPr>
        <xdr:cNvPr id="249" name="n_1mainValue【橋りょう・トンネル】&#10;一人当たり有形固定資産（償却資産）額"/>
        <xdr:cNvSpPr txBox="1"/>
      </xdr:nvSpPr>
      <xdr:spPr>
        <a:xfrm>
          <a:off x="9391650" y="11089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116840</xdr:rowOff>
    </xdr:from>
    <xdr:ext cx="467360" cy="259080"/>
    <xdr:sp macro="" textlink="">
      <xdr:nvSpPr>
        <xdr:cNvPr id="250" name="n_2mainValue【橋りょう・トンネル】&#10;一人当たり有形固定資産（償却資産）額"/>
        <xdr:cNvSpPr txBox="1"/>
      </xdr:nvSpPr>
      <xdr:spPr>
        <a:xfrm>
          <a:off x="8515350" y="11089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116840</xdr:rowOff>
    </xdr:from>
    <xdr:ext cx="467360" cy="259080"/>
    <xdr:sp macro="" textlink="">
      <xdr:nvSpPr>
        <xdr:cNvPr id="251" name="n_3mainValue【橋りょう・トンネル】&#10;一人当たり有形固定資産（償却資産）額"/>
        <xdr:cNvSpPr txBox="1"/>
      </xdr:nvSpPr>
      <xdr:spPr>
        <a:xfrm>
          <a:off x="7626350" y="11089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0" name="テキスト ボックス 25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2" name="テキスト ボックス 26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63" name="直線コネクタ 26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64" name="テキスト ボックス 263"/>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5" name="直線コネクタ 26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66" name="テキスト ボックス 265"/>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7" name="直線コネクタ 26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8" name="テキスト ボックス 26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9" name="直線コネクタ 26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70" name="テキスト ボックス 269"/>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71" name="直線コネクタ 27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72" name="テキスト ボックス 27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73" name="直線コネクタ 27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74" name="テキスト ボックス 273"/>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97790</xdr:rowOff>
    </xdr:from>
    <xdr:to>
      <xdr:col>24</xdr:col>
      <xdr:colOff>62865</xdr:colOff>
      <xdr:row>86</xdr:row>
      <xdr:rowOff>124460</xdr:rowOff>
    </xdr:to>
    <xdr:cxnSp macro="">
      <xdr:nvCxnSpPr>
        <xdr:cNvPr id="277" name="直線コネクタ 276"/>
        <xdr:cNvCxnSpPr/>
      </xdr:nvCxnSpPr>
      <xdr:spPr>
        <a:xfrm flipV="1">
          <a:off x="4634865" y="13299440"/>
          <a:ext cx="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128270</xdr:rowOff>
    </xdr:from>
    <xdr:ext cx="405130" cy="259080"/>
    <xdr:sp macro="" textlink="">
      <xdr:nvSpPr>
        <xdr:cNvPr id="278" name="【公営住宅】&#10;有形固定資産減価償却率最小値テキスト"/>
        <xdr:cNvSpPr txBox="1"/>
      </xdr:nvSpPr>
      <xdr:spPr>
        <a:xfrm>
          <a:off x="4673600" y="14872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124460</xdr:rowOff>
    </xdr:from>
    <xdr:to>
      <xdr:col>24</xdr:col>
      <xdr:colOff>152400</xdr:colOff>
      <xdr:row>86</xdr:row>
      <xdr:rowOff>124460</xdr:rowOff>
    </xdr:to>
    <xdr:cxnSp macro="">
      <xdr:nvCxnSpPr>
        <xdr:cNvPr id="279" name="直線コネクタ 278"/>
        <xdr:cNvCxnSpPr/>
      </xdr:nvCxnSpPr>
      <xdr:spPr>
        <a:xfrm>
          <a:off x="4546600" y="1486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43815</xdr:rowOff>
    </xdr:from>
    <xdr:ext cx="340360" cy="256540"/>
    <xdr:sp macro="" textlink="">
      <xdr:nvSpPr>
        <xdr:cNvPr id="280" name="【公営住宅】&#10;有形固定資産減価償却率最大値テキスト"/>
        <xdr:cNvSpPr txBox="1"/>
      </xdr:nvSpPr>
      <xdr:spPr>
        <a:xfrm>
          <a:off x="4673600" y="130740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97790</xdr:rowOff>
    </xdr:from>
    <xdr:to>
      <xdr:col>24</xdr:col>
      <xdr:colOff>152400</xdr:colOff>
      <xdr:row>77</xdr:row>
      <xdr:rowOff>97790</xdr:rowOff>
    </xdr:to>
    <xdr:cxnSp macro="">
      <xdr:nvCxnSpPr>
        <xdr:cNvPr id="281" name="直線コネクタ 280"/>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73660</xdr:rowOff>
    </xdr:from>
    <xdr:ext cx="405130" cy="259080"/>
    <xdr:sp macro="" textlink="">
      <xdr:nvSpPr>
        <xdr:cNvPr id="282" name="【公営住宅】&#10;有形固定資産減価償却率平均値テキスト"/>
        <xdr:cNvSpPr txBox="1"/>
      </xdr:nvSpPr>
      <xdr:spPr>
        <a:xfrm>
          <a:off x="4673600" y="14304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95250</xdr:rowOff>
    </xdr:from>
    <xdr:to>
      <xdr:col>24</xdr:col>
      <xdr:colOff>114300</xdr:colOff>
      <xdr:row>84</xdr:row>
      <xdr:rowOff>25400</xdr:rowOff>
    </xdr:to>
    <xdr:sp macro="" textlink="">
      <xdr:nvSpPr>
        <xdr:cNvPr id="283" name="フローチャート: 判断 282"/>
        <xdr:cNvSpPr/>
      </xdr:nvSpPr>
      <xdr:spPr>
        <a:xfrm>
          <a:off x="4584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96520</xdr:rowOff>
    </xdr:from>
    <xdr:to>
      <xdr:col>20</xdr:col>
      <xdr:colOff>38100</xdr:colOff>
      <xdr:row>84</xdr:row>
      <xdr:rowOff>26670</xdr:rowOff>
    </xdr:to>
    <xdr:sp macro="" textlink="">
      <xdr:nvSpPr>
        <xdr:cNvPr id="284" name="フローチャート: 判断 283"/>
        <xdr:cNvSpPr/>
      </xdr:nvSpPr>
      <xdr:spPr>
        <a:xfrm>
          <a:off x="3746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83820</xdr:rowOff>
    </xdr:from>
    <xdr:to>
      <xdr:col>15</xdr:col>
      <xdr:colOff>101600</xdr:colOff>
      <xdr:row>84</xdr:row>
      <xdr:rowOff>13970</xdr:rowOff>
    </xdr:to>
    <xdr:sp macro="" textlink="">
      <xdr:nvSpPr>
        <xdr:cNvPr id="285" name="フローチャート: 判断 284"/>
        <xdr:cNvSpPr/>
      </xdr:nvSpPr>
      <xdr:spPr>
        <a:xfrm>
          <a:off x="2857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65405</xdr:rowOff>
    </xdr:from>
    <xdr:to>
      <xdr:col>10</xdr:col>
      <xdr:colOff>165100</xdr:colOff>
      <xdr:row>83</xdr:row>
      <xdr:rowOff>167005</xdr:rowOff>
    </xdr:to>
    <xdr:sp macro="" textlink="">
      <xdr:nvSpPr>
        <xdr:cNvPr id="286" name="フローチャート: 判断 285"/>
        <xdr:cNvSpPr/>
      </xdr:nvSpPr>
      <xdr:spPr>
        <a:xfrm>
          <a:off x="1968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70485</xdr:rowOff>
    </xdr:from>
    <xdr:to>
      <xdr:col>6</xdr:col>
      <xdr:colOff>38100</xdr:colOff>
      <xdr:row>84</xdr:row>
      <xdr:rowOff>635</xdr:rowOff>
    </xdr:to>
    <xdr:sp macro="" textlink="">
      <xdr:nvSpPr>
        <xdr:cNvPr id="287" name="フローチャート: 判断 286"/>
        <xdr:cNvSpPr/>
      </xdr:nvSpPr>
      <xdr:spPr>
        <a:xfrm>
          <a:off x="1079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121285</xdr:rowOff>
    </xdr:from>
    <xdr:to>
      <xdr:col>24</xdr:col>
      <xdr:colOff>114300</xdr:colOff>
      <xdr:row>82</xdr:row>
      <xdr:rowOff>52070</xdr:rowOff>
    </xdr:to>
    <xdr:sp macro="" textlink="">
      <xdr:nvSpPr>
        <xdr:cNvPr id="293" name="楕円 292"/>
        <xdr:cNvSpPr/>
      </xdr:nvSpPr>
      <xdr:spPr>
        <a:xfrm>
          <a:off x="45847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144145</xdr:rowOff>
    </xdr:from>
    <xdr:ext cx="405130" cy="256540"/>
    <xdr:sp macro="" textlink="">
      <xdr:nvSpPr>
        <xdr:cNvPr id="294" name="【公営住宅】&#10;有形固定資産減価償却率該当値テキスト"/>
        <xdr:cNvSpPr txBox="1"/>
      </xdr:nvSpPr>
      <xdr:spPr>
        <a:xfrm>
          <a:off x="4673600" y="138601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5" name="楕円 294"/>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635</xdr:rowOff>
    </xdr:to>
    <xdr:cxnSp macro="">
      <xdr:nvCxnSpPr>
        <xdr:cNvPr id="296" name="直線コネクタ 295"/>
        <xdr:cNvCxnSpPr/>
      </xdr:nvCxnSpPr>
      <xdr:spPr>
        <a:xfrm>
          <a:off x="3797300" y="140512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76835</xdr:rowOff>
    </xdr:from>
    <xdr:to>
      <xdr:col>15</xdr:col>
      <xdr:colOff>101600</xdr:colOff>
      <xdr:row>82</xdr:row>
      <xdr:rowOff>6985</xdr:rowOff>
    </xdr:to>
    <xdr:sp macro="" textlink="">
      <xdr:nvSpPr>
        <xdr:cNvPr id="297" name="楕円 296"/>
        <xdr:cNvSpPr/>
      </xdr:nvSpPr>
      <xdr:spPr>
        <a:xfrm>
          <a:off x="28575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127635</xdr:rowOff>
    </xdr:from>
    <xdr:to>
      <xdr:col>19</xdr:col>
      <xdr:colOff>177800</xdr:colOff>
      <xdr:row>81</xdr:row>
      <xdr:rowOff>163830</xdr:rowOff>
    </xdr:to>
    <xdr:cxnSp macro="">
      <xdr:nvCxnSpPr>
        <xdr:cNvPr id="298" name="直線コネクタ 297"/>
        <xdr:cNvCxnSpPr/>
      </xdr:nvCxnSpPr>
      <xdr:spPr>
        <a:xfrm>
          <a:off x="2908300" y="140150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75565</xdr:rowOff>
    </xdr:from>
    <xdr:to>
      <xdr:col>10</xdr:col>
      <xdr:colOff>165100</xdr:colOff>
      <xdr:row>82</xdr:row>
      <xdr:rowOff>6350</xdr:rowOff>
    </xdr:to>
    <xdr:sp macro="" textlink="">
      <xdr:nvSpPr>
        <xdr:cNvPr id="299" name="楕円 298"/>
        <xdr:cNvSpPr/>
      </xdr:nvSpPr>
      <xdr:spPr>
        <a:xfrm>
          <a:off x="19685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126365</xdr:rowOff>
    </xdr:from>
    <xdr:to>
      <xdr:col>15</xdr:col>
      <xdr:colOff>50800</xdr:colOff>
      <xdr:row>81</xdr:row>
      <xdr:rowOff>127635</xdr:rowOff>
    </xdr:to>
    <xdr:cxnSp macro="">
      <xdr:nvCxnSpPr>
        <xdr:cNvPr id="300" name="直線コネクタ 299"/>
        <xdr:cNvCxnSpPr/>
      </xdr:nvCxnSpPr>
      <xdr:spPr>
        <a:xfrm>
          <a:off x="2019300" y="140138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17780</xdr:rowOff>
    </xdr:from>
    <xdr:ext cx="405130" cy="256540"/>
    <xdr:sp macro="" textlink="">
      <xdr:nvSpPr>
        <xdr:cNvPr id="301" name="n_1aveValue【公営住宅】&#10;有形固定資産減価償却率"/>
        <xdr:cNvSpPr txBox="1"/>
      </xdr:nvSpPr>
      <xdr:spPr>
        <a:xfrm>
          <a:off x="3582035" y="14419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84</xdr:row>
      <xdr:rowOff>5080</xdr:rowOff>
    </xdr:from>
    <xdr:ext cx="402590" cy="259080"/>
    <xdr:sp macro="" textlink="">
      <xdr:nvSpPr>
        <xdr:cNvPr id="302" name="n_2aveValue【公営住宅】&#10;有形固定資産減価償却率"/>
        <xdr:cNvSpPr txBox="1"/>
      </xdr:nvSpPr>
      <xdr:spPr>
        <a:xfrm>
          <a:off x="2705735" y="14406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158115</xdr:rowOff>
    </xdr:from>
    <xdr:ext cx="402590" cy="256540"/>
    <xdr:sp macro="" textlink="">
      <xdr:nvSpPr>
        <xdr:cNvPr id="303" name="n_3aveValue【公営住宅】&#10;有形固定資産減価償却率"/>
        <xdr:cNvSpPr txBox="1"/>
      </xdr:nvSpPr>
      <xdr:spPr>
        <a:xfrm>
          <a:off x="1816735" y="14388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17780</xdr:rowOff>
    </xdr:from>
    <xdr:ext cx="402590" cy="256540"/>
    <xdr:sp macro="" textlink="">
      <xdr:nvSpPr>
        <xdr:cNvPr id="304" name="n_4aveValue【公営住宅】&#10;有形固定資産減価償却率"/>
        <xdr:cNvSpPr txBox="1"/>
      </xdr:nvSpPr>
      <xdr:spPr>
        <a:xfrm>
          <a:off x="927735" y="14076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59690</xdr:rowOff>
    </xdr:from>
    <xdr:ext cx="405130" cy="259080"/>
    <xdr:sp macro="" textlink="">
      <xdr:nvSpPr>
        <xdr:cNvPr id="305" name="n_1mainValue【公営住宅】&#10;有形固定資産減価償却率"/>
        <xdr:cNvSpPr txBox="1"/>
      </xdr:nvSpPr>
      <xdr:spPr>
        <a:xfrm>
          <a:off x="3582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23495</xdr:rowOff>
    </xdr:from>
    <xdr:ext cx="402590" cy="259080"/>
    <xdr:sp macro="" textlink="">
      <xdr:nvSpPr>
        <xdr:cNvPr id="306" name="n_2mainValue【公営住宅】&#10;有形固定資産減価償却率"/>
        <xdr:cNvSpPr txBox="1"/>
      </xdr:nvSpPr>
      <xdr:spPr>
        <a:xfrm>
          <a:off x="2705735" y="13739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22225</xdr:rowOff>
    </xdr:from>
    <xdr:ext cx="402590" cy="258445"/>
    <xdr:sp macro="" textlink="">
      <xdr:nvSpPr>
        <xdr:cNvPr id="307" name="n_3mainValue【公営住宅】&#10;有形固定資産減価償却率"/>
        <xdr:cNvSpPr txBox="1"/>
      </xdr:nvSpPr>
      <xdr:spPr>
        <a:xfrm>
          <a:off x="1816735" y="137382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16" name="テキスト ボックス 31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19" name="テキスト ボックス 318"/>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21" name="テキスト ボックス 320"/>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23" name="テキスト ボックス 322"/>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25" name="テキスト ボックス 324"/>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139700</xdr:rowOff>
    </xdr:from>
    <xdr:to>
      <xdr:col>54</xdr:col>
      <xdr:colOff>189865</xdr:colOff>
      <xdr:row>85</xdr:row>
      <xdr:rowOff>93345</xdr:rowOff>
    </xdr:to>
    <xdr:cxnSp macro="">
      <xdr:nvCxnSpPr>
        <xdr:cNvPr id="327" name="直線コネクタ 326"/>
        <xdr:cNvCxnSpPr/>
      </xdr:nvCxnSpPr>
      <xdr:spPr>
        <a:xfrm flipV="1">
          <a:off x="10476865" y="13512800"/>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6540"/>
    <xdr:sp macro="" textlink="">
      <xdr:nvSpPr>
        <xdr:cNvPr id="328" name="【公営住宅】&#10;一人当たり面積最小値テキスト"/>
        <xdr:cNvSpPr txBox="1"/>
      </xdr:nvSpPr>
      <xdr:spPr>
        <a:xfrm>
          <a:off x="10515600" y="14671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29" name="直線コネクタ 328"/>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86360</xdr:rowOff>
    </xdr:from>
    <xdr:ext cx="469900" cy="256540"/>
    <xdr:sp macro="" textlink="">
      <xdr:nvSpPr>
        <xdr:cNvPr id="330" name="【公営住宅】&#10;一人当たり面積最大値テキスト"/>
        <xdr:cNvSpPr txBox="1"/>
      </xdr:nvSpPr>
      <xdr:spPr>
        <a:xfrm>
          <a:off x="10515600" y="13288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31" name="直線コネクタ 330"/>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122555</xdr:rowOff>
    </xdr:from>
    <xdr:ext cx="469900" cy="256540"/>
    <xdr:sp macro="" textlink="">
      <xdr:nvSpPr>
        <xdr:cNvPr id="332" name="【公営住宅】&#10;一人当たり面積平均値テキスト"/>
        <xdr:cNvSpPr txBox="1"/>
      </xdr:nvSpPr>
      <xdr:spPr>
        <a:xfrm>
          <a:off x="10515600" y="141814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144145</xdr:rowOff>
    </xdr:from>
    <xdr:to>
      <xdr:col>55</xdr:col>
      <xdr:colOff>50800</xdr:colOff>
      <xdr:row>83</xdr:row>
      <xdr:rowOff>74930</xdr:rowOff>
    </xdr:to>
    <xdr:sp macro="" textlink="">
      <xdr:nvSpPr>
        <xdr:cNvPr id="333" name="フローチャート: 判断 332"/>
        <xdr:cNvSpPr/>
      </xdr:nvSpPr>
      <xdr:spPr>
        <a:xfrm>
          <a:off x="104267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135255</xdr:rowOff>
    </xdr:from>
    <xdr:to>
      <xdr:col>50</xdr:col>
      <xdr:colOff>165100</xdr:colOff>
      <xdr:row>83</xdr:row>
      <xdr:rowOff>65405</xdr:rowOff>
    </xdr:to>
    <xdr:sp macro="" textlink="">
      <xdr:nvSpPr>
        <xdr:cNvPr id="334" name="フローチャート: 判断 333"/>
        <xdr:cNvSpPr/>
      </xdr:nvSpPr>
      <xdr:spPr>
        <a:xfrm>
          <a:off x="9588500" y="1419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124460</xdr:rowOff>
    </xdr:from>
    <xdr:to>
      <xdr:col>46</xdr:col>
      <xdr:colOff>38100</xdr:colOff>
      <xdr:row>83</xdr:row>
      <xdr:rowOff>54610</xdr:rowOff>
    </xdr:to>
    <xdr:sp macro="" textlink="">
      <xdr:nvSpPr>
        <xdr:cNvPr id="335" name="フローチャート: 判断 334"/>
        <xdr:cNvSpPr/>
      </xdr:nvSpPr>
      <xdr:spPr>
        <a:xfrm>
          <a:off x="8699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158115</xdr:rowOff>
    </xdr:from>
    <xdr:to>
      <xdr:col>41</xdr:col>
      <xdr:colOff>101600</xdr:colOff>
      <xdr:row>83</xdr:row>
      <xdr:rowOff>88265</xdr:rowOff>
    </xdr:to>
    <xdr:sp macro="" textlink="">
      <xdr:nvSpPr>
        <xdr:cNvPr id="336" name="フローチャート: 判断 335"/>
        <xdr:cNvSpPr/>
      </xdr:nvSpPr>
      <xdr:spPr>
        <a:xfrm>
          <a:off x="78105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8255</xdr:rowOff>
    </xdr:from>
    <xdr:to>
      <xdr:col>36</xdr:col>
      <xdr:colOff>165100</xdr:colOff>
      <xdr:row>83</xdr:row>
      <xdr:rowOff>109855</xdr:rowOff>
    </xdr:to>
    <xdr:sp macro="" textlink="">
      <xdr:nvSpPr>
        <xdr:cNvPr id="337" name="フローチャート: 判断 336"/>
        <xdr:cNvSpPr/>
      </xdr:nvSpPr>
      <xdr:spPr>
        <a:xfrm>
          <a:off x="69215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8" name="テキスト ボックス 33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9" name="テキスト ボックス 33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0" name="テキスト ボックス 33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1" name="テキスト ボックス 34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2" name="テキスト ボックス 34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154940</xdr:rowOff>
    </xdr:from>
    <xdr:to>
      <xdr:col>55</xdr:col>
      <xdr:colOff>50800</xdr:colOff>
      <xdr:row>82</xdr:row>
      <xdr:rowOff>84455</xdr:rowOff>
    </xdr:to>
    <xdr:sp macro="" textlink="">
      <xdr:nvSpPr>
        <xdr:cNvPr id="343" name="楕円 342"/>
        <xdr:cNvSpPr/>
      </xdr:nvSpPr>
      <xdr:spPr>
        <a:xfrm>
          <a:off x="104267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6350</xdr:rowOff>
    </xdr:from>
    <xdr:ext cx="469900" cy="256540"/>
    <xdr:sp macro="" textlink="">
      <xdr:nvSpPr>
        <xdr:cNvPr id="344" name="【公営住宅】&#10;一人当たり面積該当値テキスト"/>
        <xdr:cNvSpPr txBox="1"/>
      </xdr:nvSpPr>
      <xdr:spPr>
        <a:xfrm>
          <a:off x="10515600" y="13893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159385</xdr:rowOff>
    </xdr:from>
    <xdr:to>
      <xdr:col>50</xdr:col>
      <xdr:colOff>165100</xdr:colOff>
      <xdr:row>82</xdr:row>
      <xdr:rowOff>89535</xdr:rowOff>
    </xdr:to>
    <xdr:sp macro="" textlink="">
      <xdr:nvSpPr>
        <xdr:cNvPr id="345" name="楕円 344"/>
        <xdr:cNvSpPr/>
      </xdr:nvSpPr>
      <xdr:spPr>
        <a:xfrm>
          <a:off x="9588500" y="14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33655</xdr:rowOff>
    </xdr:from>
    <xdr:to>
      <xdr:col>55</xdr:col>
      <xdr:colOff>0</xdr:colOff>
      <xdr:row>82</xdr:row>
      <xdr:rowOff>38735</xdr:rowOff>
    </xdr:to>
    <xdr:cxnSp macro="">
      <xdr:nvCxnSpPr>
        <xdr:cNvPr id="346" name="直線コネクタ 345"/>
        <xdr:cNvCxnSpPr/>
      </xdr:nvCxnSpPr>
      <xdr:spPr>
        <a:xfrm flipV="1">
          <a:off x="9639300" y="140925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156210</xdr:rowOff>
    </xdr:from>
    <xdr:to>
      <xdr:col>46</xdr:col>
      <xdr:colOff>38100</xdr:colOff>
      <xdr:row>82</xdr:row>
      <xdr:rowOff>86360</xdr:rowOff>
    </xdr:to>
    <xdr:sp macro="" textlink="">
      <xdr:nvSpPr>
        <xdr:cNvPr id="347" name="楕円 346"/>
        <xdr:cNvSpPr/>
      </xdr:nvSpPr>
      <xdr:spPr>
        <a:xfrm>
          <a:off x="86995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35560</xdr:rowOff>
    </xdr:from>
    <xdr:to>
      <xdr:col>50</xdr:col>
      <xdr:colOff>114300</xdr:colOff>
      <xdr:row>82</xdr:row>
      <xdr:rowOff>38735</xdr:rowOff>
    </xdr:to>
    <xdr:cxnSp macro="">
      <xdr:nvCxnSpPr>
        <xdr:cNvPr id="348" name="直線コネクタ 347"/>
        <xdr:cNvCxnSpPr/>
      </xdr:nvCxnSpPr>
      <xdr:spPr>
        <a:xfrm>
          <a:off x="8750300" y="140944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166370</xdr:rowOff>
    </xdr:from>
    <xdr:to>
      <xdr:col>41</xdr:col>
      <xdr:colOff>101600</xdr:colOff>
      <xdr:row>82</xdr:row>
      <xdr:rowOff>96520</xdr:rowOff>
    </xdr:to>
    <xdr:sp macro="" textlink="">
      <xdr:nvSpPr>
        <xdr:cNvPr id="349" name="楕円 348"/>
        <xdr:cNvSpPr/>
      </xdr:nvSpPr>
      <xdr:spPr>
        <a:xfrm>
          <a:off x="781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35560</xdr:rowOff>
    </xdr:from>
    <xdr:to>
      <xdr:col>45</xdr:col>
      <xdr:colOff>177800</xdr:colOff>
      <xdr:row>82</xdr:row>
      <xdr:rowOff>45720</xdr:rowOff>
    </xdr:to>
    <xdr:cxnSp macro="">
      <xdr:nvCxnSpPr>
        <xdr:cNvPr id="350" name="直線コネクタ 349"/>
        <xdr:cNvCxnSpPr/>
      </xdr:nvCxnSpPr>
      <xdr:spPr>
        <a:xfrm flipV="1">
          <a:off x="7861300" y="140944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56515</xdr:rowOff>
    </xdr:from>
    <xdr:ext cx="469900" cy="258445"/>
    <xdr:sp macro="" textlink="">
      <xdr:nvSpPr>
        <xdr:cNvPr id="351" name="n_1aveValue【公営住宅】&#10;一人当たり面積"/>
        <xdr:cNvSpPr txBox="1"/>
      </xdr:nvSpPr>
      <xdr:spPr>
        <a:xfrm>
          <a:off x="9391650" y="14286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45720</xdr:rowOff>
    </xdr:from>
    <xdr:ext cx="467360" cy="259080"/>
    <xdr:sp macro="" textlink="">
      <xdr:nvSpPr>
        <xdr:cNvPr id="352" name="n_2aveValue【公営住宅】&#10;一人当たり面積"/>
        <xdr:cNvSpPr txBox="1"/>
      </xdr:nvSpPr>
      <xdr:spPr>
        <a:xfrm>
          <a:off x="8515350" y="14276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79375</xdr:rowOff>
    </xdr:from>
    <xdr:ext cx="467360" cy="258445"/>
    <xdr:sp macro="" textlink="">
      <xdr:nvSpPr>
        <xdr:cNvPr id="353" name="n_3aveValue【公営住宅】&#10;一人当たり面積"/>
        <xdr:cNvSpPr txBox="1"/>
      </xdr:nvSpPr>
      <xdr:spPr>
        <a:xfrm>
          <a:off x="7626350" y="143097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126365</xdr:rowOff>
    </xdr:from>
    <xdr:ext cx="467360" cy="259080"/>
    <xdr:sp macro="" textlink="">
      <xdr:nvSpPr>
        <xdr:cNvPr id="354" name="n_4aveValue【公営住宅】&#10;一人当たり面積"/>
        <xdr:cNvSpPr txBox="1"/>
      </xdr:nvSpPr>
      <xdr:spPr>
        <a:xfrm>
          <a:off x="6737350" y="14013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106045</xdr:rowOff>
    </xdr:from>
    <xdr:ext cx="469900" cy="259080"/>
    <xdr:sp macro="" textlink="">
      <xdr:nvSpPr>
        <xdr:cNvPr id="355" name="n_1mainValue【公営住宅】&#10;一人当たり面積"/>
        <xdr:cNvSpPr txBox="1"/>
      </xdr:nvSpPr>
      <xdr:spPr>
        <a:xfrm>
          <a:off x="9391650" y="13822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102870</xdr:rowOff>
    </xdr:from>
    <xdr:ext cx="467360" cy="259080"/>
    <xdr:sp macro="" textlink="">
      <xdr:nvSpPr>
        <xdr:cNvPr id="356" name="n_2mainValue【公営住宅】&#10;一人当たり面積"/>
        <xdr:cNvSpPr txBox="1"/>
      </xdr:nvSpPr>
      <xdr:spPr>
        <a:xfrm>
          <a:off x="8515350" y="13818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113030</xdr:rowOff>
    </xdr:from>
    <xdr:ext cx="467360" cy="259080"/>
    <xdr:sp macro="" textlink="">
      <xdr:nvSpPr>
        <xdr:cNvPr id="357" name="n_3mainValue【公営住宅】&#10;一人当たり面積"/>
        <xdr:cNvSpPr txBox="1"/>
      </xdr:nvSpPr>
      <xdr:spPr>
        <a:xfrm>
          <a:off x="7626350" y="13829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66" name="テキスト ボックス 36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68" name="テキスト ボックス 36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70" name="テキスト ボックス 369"/>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72" name="テキスト ボックス 371"/>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4" name="テキスト ボックス 37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6" name="テキスト ボックス 37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378" name="テキスト ボックス 377"/>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380" name="テキスト ボックス 379"/>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2" name="直線コネクタ 381"/>
        <xdr:cNvCxnSpPr/>
      </xdr:nvCxnSpPr>
      <xdr:spPr>
        <a:xfrm flipV="1">
          <a:off x="4634865" y="17200245"/>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156210</xdr:rowOff>
    </xdr:from>
    <xdr:ext cx="405130" cy="256540"/>
    <xdr:sp macro="" textlink="">
      <xdr:nvSpPr>
        <xdr:cNvPr id="383" name="【港湾・漁港】&#10;有形固定資産減価償却率最小値テキスト"/>
        <xdr:cNvSpPr txBox="1"/>
      </xdr:nvSpPr>
      <xdr:spPr>
        <a:xfrm>
          <a:off x="4673600" y="18501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4" name="直線コネクタ 383"/>
        <xdr:cNvCxnSpPr/>
      </xdr:nvCxnSpPr>
      <xdr:spPr>
        <a:xfrm>
          <a:off x="4546600" y="184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1905</xdr:rowOff>
    </xdr:from>
    <xdr:ext cx="405130" cy="259080"/>
    <xdr:sp macro="" textlink="">
      <xdr:nvSpPr>
        <xdr:cNvPr id="385" name="【港湾・漁港】&#10;有形固定資産減価償却率最大値テキスト"/>
        <xdr:cNvSpPr txBox="1"/>
      </xdr:nvSpPr>
      <xdr:spPr>
        <a:xfrm>
          <a:off x="4673600" y="16975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6" name="直線コネクタ 385"/>
        <xdr:cNvCxnSpPr/>
      </xdr:nvCxnSpPr>
      <xdr:spPr>
        <a:xfrm>
          <a:off x="4546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59690</xdr:rowOff>
    </xdr:from>
    <xdr:ext cx="405130" cy="259080"/>
    <xdr:sp macro="" textlink="">
      <xdr:nvSpPr>
        <xdr:cNvPr id="387" name="【港湾・漁港】&#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8" name="フローチャート: 判断 38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10160</xdr:rowOff>
    </xdr:from>
    <xdr:to>
      <xdr:col>20</xdr:col>
      <xdr:colOff>38100</xdr:colOff>
      <xdr:row>104</xdr:row>
      <xdr:rowOff>111760</xdr:rowOff>
    </xdr:to>
    <xdr:sp macro="" textlink="">
      <xdr:nvSpPr>
        <xdr:cNvPr id="389" name="フローチャート: 判断 388"/>
        <xdr:cNvSpPr/>
      </xdr:nvSpPr>
      <xdr:spPr>
        <a:xfrm>
          <a:off x="3746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164465</xdr:rowOff>
    </xdr:from>
    <xdr:to>
      <xdr:col>15</xdr:col>
      <xdr:colOff>101600</xdr:colOff>
      <xdr:row>104</xdr:row>
      <xdr:rowOff>94615</xdr:rowOff>
    </xdr:to>
    <xdr:sp macro="" textlink="">
      <xdr:nvSpPr>
        <xdr:cNvPr id="390" name="フローチャート: 判断 389"/>
        <xdr:cNvSpPr/>
      </xdr:nvSpPr>
      <xdr:spPr>
        <a:xfrm>
          <a:off x="285750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21590</xdr:rowOff>
    </xdr:from>
    <xdr:to>
      <xdr:col>10</xdr:col>
      <xdr:colOff>165100</xdr:colOff>
      <xdr:row>105</xdr:row>
      <xdr:rowOff>123190</xdr:rowOff>
    </xdr:to>
    <xdr:sp macro="" textlink="">
      <xdr:nvSpPr>
        <xdr:cNvPr id="391" name="フローチャート: 判断 390"/>
        <xdr:cNvSpPr/>
      </xdr:nvSpPr>
      <xdr:spPr>
        <a:xfrm>
          <a:off x="1968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2" name="フローチャート: 判断 391"/>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3" name="テキスト ボックス 39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4" name="テキスト ボックス 39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5" name="テキスト ボックス 39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6" name="テキスト ボックス 39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7" name="テキスト ボックス 39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124460</xdr:rowOff>
    </xdr:from>
    <xdr:to>
      <xdr:col>24</xdr:col>
      <xdr:colOff>114300</xdr:colOff>
      <xdr:row>107</xdr:row>
      <xdr:rowOff>54610</xdr:rowOff>
    </xdr:to>
    <xdr:sp macro="" textlink="">
      <xdr:nvSpPr>
        <xdr:cNvPr id="398" name="楕円 397"/>
        <xdr:cNvSpPr/>
      </xdr:nvSpPr>
      <xdr:spPr>
        <a:xfrm>
          <a:off x="45847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102870</xdr:rowOff>
    </xdr:from>
    <xdr:ext cx="405130" cy="259080"/>
    <xdr:sp macro="" textlink="">
      <xdr:nvSpPr>
        <xdr:cNvPr id="399" name="【港湾・漁港】&#10;有形固定資産減価償却率該当値テキスト"/>
        <xdr:cNvSpPr txBox="1"/>
      </xdr:nvSpPr>
      <xdr:spPr>
        <a:xfrm>
          <a:off x="46736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78740</xdr:rowOff>
    </xdr:from>
    <xdr:to>
      <xdr:col>20</xdr:col>
      <xdr:colOff>38100</xdr:colOff>
      <xdr:row>107</xdr:row>
      <xdr:rowOff>8890</xdr:rowOff>
    </xdr:to>
    <xdr:sp macro="" textlink="">
      <xdr:nvSpPr>
        <xdr:cNvPr id="400" name="楕円 399"/>
        <xdr:cNvSpPr/>
      </xdr:nvSpPr>
      <xdr:spPr>
        <a:xfrm>
          <a:off x="3746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129540</xdr:rowOff>
    </xdr:from>
    <xdr:to>
      <xdr:col>24</xdr:col>
      <xdr:colOff>63500</xdr:colOff>
      <xdr:row>107</xdr:row>
      <xdr:rowOff>3810</xdr:rowOff>
    </xdr:to>
    <xdr:cxnSp macro="">
      <xdr:nvCxnSpPr>
        <xdr:cNvPr id="401" name="直線コネクタ 400"/>
        <xdr:cNvCxnSpPr/>
      </xdr:nvCxnSpPr>
      <xdr:spPr>
        <a:xfrm>
          <a:off x="3797300" y="18303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78740</xdr:rowOff>
    </xdr:from>
    <xdr:to>
      <xdr:col>15</xdr:col>
      <xdr:colOff>101600</xdr:colOff>
      <xdr:row>107</xdr:row>
      <xdr:rowOff>8890</xdr:rowOff>
    </xdr:to>
    <xdr:sp macro="" textlink="">
      <xdr:nvSpPr>
        <xdr:cNvPr id="402" name="楕円 401"/>
        <xdr:cNvSpPr/>
      </xdr:nvSpPr>
      <xdr:spPr>
        <a:xfrm>
          <a:off x="2857500" y="182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129540</xdr:rowOff>
    </xdr:from>
    <xdr:to>
      <xdr:col>19</xdr:col>
      <xdr:colOff>177800</xdr:colOff>
      <xdr:row>106</xdr:row>
      <xdr:rowOff>129540</xdr:rowOff>
    </xdr:to>
    <xdr:cxnSp macro="">
      <xdr:nvCxnSpPr>
        <xdr:cNvPr id="403" name="直線コネクタ 402"/>
        <xdr:cNvCxnSpPr/>
      </xdr:nvCxnSpPr>
      <xdr:spPr>
        <a:xfrm>
          <a:off x="2908300" y="18303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53975</xdr:rowOff>
    </xdr:from>
    <xdr:to>
      <xdr:col>10</xdr:col>
      <xdr:colOff>165100</xdr:colOff>
      <xdr:row>106</xdr:row>
      <xdr:rowOff>155575</xdr:rowOff>
    </xdr:to>
    <xdr:sp macro="" textlink="">
      <xdr:nvSpPr>
        <xdr:cNvPr id="404" name="楕円 403"/>
        <xdr:cNvSpPr/>
      </xdr:nvSpPr>
      <xdr:spPr>
        <a:xfrm>
          <a:off x="1968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104775</xdr:rowOff>
    </xdr:from>
    <xdr:to>
      <xdr:col>15</xdr:col>
      <xdr:colOff>50800</xdr:colOff>
      <xdr:row>106</xdr:row>
      <xdr:rowOff>129540</xdr:rowOff>
    </xdr:to>
    <xdr:cxnSp macro="">
      <xdr:nvCxnSpPr>
        <xdr:cNvPr id="405" name="直線コネクタ 404"/>
        <xdr:cNvCxnSpPr/>
      </xdr:nvCxnSpPr>
      <xdr:spPr>
        <a:xfrm>
          <a:off x="2019300" y="182784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128270</xdr:rowOff>
    </xdr:from>
    <xdr:ext cx="405130" cy="259080"/>
    <xdr:sp macro="" textlink="">
      <xdr:nvSpPr>
        <xdr:cNvPr id="406" name="n_1aveValue【港湾・漁港】&#10;有形固定資産減価償却率"/>
        <xdr:cNvSpPr txBox="1"/>
      </xdr:nvSpPr>
      <xdr:spPr>
        <a:xfrm>
          <a:off x="3582035" y="1761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111125</xdr:rowOff>
    </xdr:from>
    <xdr:ext cx="402590" cy="256540"/>
    <xdr:sp macro="" textlink="">
      <xdr:nvSpPr>
        <xdr:cNvPr id="407" name="n_2aveValue【港湾・漁港】&#10;有形固定資産減価償却率"/>
        <xdr:cNvSpPr txBox="1"/>
      </xdr:nvSpPr>
      <xdr:spPr>
        <a:xfrm>
          <a:off x="2705735" y="17599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139700</xdr:rowOff>
    </xdr:from>
    <xdr:ext cx="402590" cy="259080"/>
    <xdr:sp macro="" textlink="">
      <xdr:nvSpPr>
        <xdr:cNvPr id="408" name="n_3aveValue【港湾・漁港】&#10;有形固定資産減価償却率"/>
        <xdr:cNvSpPr txBox="1"/>
      </xdr:nvSpPr>
      <xdr:spPr>
        <a:xfrm>
          <a:off x="1816735" y="17799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31115</xdr:rowOff>
    </xdr:from>
    <xdr:ext cx="402590" cy="256540"/>
    <xdr:sp macro="" textlink="">
      <xdr:nvSpPr>
        <xdr:cNvPr id="409" name="n_4aveValue【港湾・漁港】&#10;有形固定資産減価償却率"/>
        <xdr:cNvSpPr txBox="1"/>
      </xdr:nvSpPr>
      <xdr:spPr>
        <a:xfrm>
          <a:off x="927735" y="17519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0</xdr:rowOff>
    </xdr:from>
    <xdr:ext cx="405130" cy="259080"/>
    <xdr:sp macro="" textlink="">
      <xdr:nvSpPr>
        <xdr:cNvPr id="410" name="n_1mainValue【港湾・漁港】&#10;有形固定資産減価償却率"/>
        <xdr:cNvSpPr txBox="1"/>
      </xdr:nvSpPr>
      <xdr:spPr>
        <a:xfrm>
          <a:off x="3582035" y="1834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0</xdr:rowOff>
    </xdr:from>
    <xdr:ext cx="402590" cy="259080"/>
    <xdr:sp macro="" textlink="">
      <xdr:nvSpPr>
        <xdr:cNvPr id="411" name="n_2mainValue【港湾・漁港】&#10;有形固定資産減価償却率"/>
        <xdr:cNvSpPr txBox="1"/>
      </xdr:nvSpPr>
      <xdr:spPr>
        <a:xfrm>
          <a:off x="2705735" y="18345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146685</xdr:rowOff>
    </xdr:from>
    <xdr:ext cx="402590" cy="256540"/>
    <xdr:sp macro="" textlink="">
      <xdr:nvSpPr>
        <xdr:cNvPr id="412" name="n_3mainValue【港湾・漁港】&#10;有形固定資産減価償却率"/>
        <xdr:cNvSpPr txBox="1"/>
      </xdr:nvSpPr>
      <xdr:spPr>
        <a:xfrm>
          <a:off x="1816735" y="18320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21" name="テキスト ボックス 420"/>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106</xdr:row>
      <xdr:rowOff>162560</xdr:rowOff>
    </xdr:from>
    <xdr:ext cx="246380" cy="259080"/>
    <xdr:sp macro="" textlink="">
      <xdr:nvSpPr>
        <xdr:cNvPr id="424" name="テキスト ボックス 423"/>
        <xdr:cNvSpPr txBox="1"/>
      </xdr:nvSpPr>
      <xdr:spPr>
        <a:xfrm>
          <a:off x="6355080" y="18336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103</xdr:row>
      <xdr:rowOff>105410</xdr:rowOff>
    </xdr:from>
    <xdr:ext cx="683260" cy="259080"/>
    <xdr:sp macro="" textlink="">
      <xdr:nvSpPr>
        <xdr:cNvPr id="426" name="テキスト ボックス 425"/>
        <xdr:cNvSpPr txBox="1"/>
      </xdr:nvSpPr>
      <xdr:spPr>
        <a:xfrm>
          <a:off x="5918200" y="1776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100</xdr:row>
      <xdr:rowOff>48260</xdr:rowOff>
    </xdr:from>
    <xdr:ext cx="683260" cy="259080"/>
    <xdr:sp macro="" textlink="">
      <xdr:nvSpPr>
        <xdr:cNvPr id="428" name="テキスト ボックス 427"/>
        <xdr:cNvSpPr txBox="1"/>
      </xdr:nvSpPr>
      <xdr:spPr>
        <a:xfrm>
          <a:off x="5918200" y="171932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3260" cy="259080"/>
    <xdr:sp macro="" textlink="">
      <xdr:nvSpPr>
        <xdr:cNvPr id="430" name="テキスト ボックス 429"/>
        <xdr:cNvSpPr txBox="1"/>
      </xdr:nvSpPr>
      <xdr:spPr>
        <a:xfrm>
          <a:off x="5918200" y="1662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166370</xdr:rowOff>
    </xdr:from>
    <xdr:to>
      <xdr:col>54</xdr:col>
      <xdr:colOff>189865</xdr:colOff>
      <xdr:row>107</xdr:row>
      <xdr:rowOff>132715</xdr:rowOff>
    </xdr:to>
    <xdr:cxnSp macro="">
      <xdr:nvCxnSpPr>
        <xdr:cNvPr id="432" name="直線コネクタ 431"/>
        <xdr:cNvCxnSpPr/>
      </xdr:nvCxnSpPr>
      <xdr:spPr>
        <a:xfrm flipV="1">
          <a:off x="10476865" y="17311370"/>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136525</xdr:rowOff>
    </xdr:from>
    <xdr:ext cx="469900" cy="258445"/>
    <xdr:sp macro="" textlink="">
      <xdr:nvSpPr>
        <xdr:cNvPr id="433" name="【港湾・漁港】&#10;一人当たり有形固定資産（償却資産）額最小値テキスト"/>
        <xdr:cNvSpPr txBox="1"/>
      </xdr:nvSpPr>
      <xdr:spPr>
        <a:xfrm>
          <a:off x="10515600" y="1848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1,247</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132715</xdr:rowOff>
    </xdr:from>
    <xdr:to>
      <xdr:col>55</xdr:col>
      <xdr:colOff>88900</xdr:colOff>
      <xdr:row>107</xdr:row>
      <xdr:rowOff>132715</xdr:rowOff>
    </xdr:to>
    <xdr:cxnSp macro="">
      <xdr:nvCxnSpPr>
        <xdr:cNvPr id="434" name="直線コネクタ 433"/>
        <xdr:cNvCxnSpPr/>
      </xdr:nvCxnSpPr>
      <xdr:spPr>
        <a:xfrm>
          <a:off x="10388600" y="1847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113030</xdr:rowOff>
    </xdr:from>
    <xdr:ext cx="690245" cy="259080"/>
    <xdr:sp macro="" textlink="">
      <xdr:nvSpPr>
        <xdr:cNvPr id="435" name="【港湾・漁港】&#10;一人当たり有形固定資産（償却資産）額最大値テキスト"/>
        <xdr:cNvSpPr txBox="1"/>
      </xdr:nvSpPr>
      <xdr:spPr>
        <a:xfrm>
          <a:off x="10515600" y="170865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2,042,406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166370</xdr:rowOff>
    </xdr:from>
    <xdr:to>
      <xdr:col>55</xdr:col>
      <xdr:colOff>88900</xdr:colOff>
      <xdr:row>100</xdr:row>
      <xdr:rowOff>166370</xdr:rowOff>
    </xdr:to>
    <xdr:cxnSp macro="">
      <xdr:nvCxnSpPr>
        <xdr:cNvPr id="436" name="直線コネクタ 435"/>
        <xdr:cNvCxnSpPr/>
      </xdr:nvCxnSpPr>
      <xdr:spPr>
        <a:xfrm>
          <a:off x="10388600" y="1731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59690</xdr:rowOff>
    </xdr:from>
    <xdr:ext cx="598805" cy="259080"/>
    <xdr:sp macro="" textlink="">
      <xdr:nvSpPr>
        <xdr:cNvPr id="437" name="【港湾・漁港】&#10;一人当たり有形固定資産（償却資産）額平均値テキスト"/>
        <xdr:cNvSpPr txBox="1"/>
      </xdr:nvSpPr>
      <xdr:spPr>
        <a:xfrm>
          <a:off x="10515600" y="180619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38" name="フローチャート: 判断 437"/>
        <xdr:cNvSpPr/>
      </xdr:nvSpPr>
      <xdr:spPr>
        <a:xfrm>
          <a:off x="10426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45085</xdr:rowOff>
    </xdr:from>
    <xdr:to>
      <xdr:col>50</xdr:col>
      <xdr:colOff>165100</xdr:colOff>
      <xdr:row>106</xdr:row>
      <xdr:rowOff>146685</xdr:rowOff>
    </xdr:to>
    <xdr:sp macro="" textlink="">
      <xdr:nvSpPr>
        <xdr:cNvPr id="439" name="フローチャート: 判断 438"/>
        <xdr:cNvSpPr/>
      </xdr:nvSpPr>
      <xdr:spPr>
        <a:xfrm>
          <a:off x="9588500" y="1821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29210</xdr:rowOff>
    </xdr:from>
    <xdr:to>
      <xdr:col>46</xdr:col>
      <xdr:colOff>38100</xdr:colOff>
      <xdr:row>106</xdr:row>
      <xdr:rowOff>130810</xdr:rowOff>
    </xdr:to>
    <xdr:sp macro="" textlink="">
      <xdr:nvSpPr>
        <xdr:cNvPr id="440" name="フローチャート: 判断 439"/>
        <xdr:cNvSpPr/>
      </xdr:nvSpPr>
      <xdr:spPr>
        <a:xfrm>
          <a:off x="869950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109220</xdr:rowOff>
    </xdr:from>
    <xdr:to>
      <xdr:col>41</xdr:col>
      <xdr:colOff>101600</xdr:colOff>
      <xdr:row>107</xdr:row>
      <xdr:rowOff>38735</xdr:rowOff>
    </xdr:to>
    <xdr:sp macro="" textlink="">
      <xdr:nvSpPr>
        <xdr:cNvPr id="441" name="フローチャート: 判断 440"/>
        <xdr:cNvSpPr/>
      </xdr:nvSpPr>
      <xdr:spPr>
        <a:xfrm>
          <a:off x="7810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42" name="フローチャート: 判断 441"/>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3" name="テキスト ボックス 44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4" name="テキスト ボックス 44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5" name="テキスト ボックス 44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6" name="テキスト ボックス 44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47" name="テキスト ボックス 44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133985</xdr:rowOff>
    </xdr:from>
    <xdr:to>
      <xdr:col>55</xdr:col>
      <xdr:colOff>50800</xdr:colOff>
      <xdr:row>107</xdr:row>
      <xdr:rowOff>64135</xdr:rowOff>
    </xdr:to>
    <xdr:sp macro="" textlink="">
      <xdr:nvSpPr>
        <xdr:cNvPr id="448" name="楕円 447"/>
        <xdr:cNvSpPr/>
      </xdr:nvSpPr>
      <xdr:spPr>
        <a:xfrm>
          <a:off x="104267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48895</xdr:rowOff>
    </xdr:from>
    <xdr:ext cx="598805" cy="259080"/>
    <xdr:sp macro="" textlink="">
      <xdr:nvSpPr>
        <xdr:cNvPr id="449" name="【港湾・漁港】&#10;一人当たり有形固定資産（償却資産）額該当値テキスト"/>
        <xdr:cNvSpPr txBox="1"/>
      </xdr:nvSpPr>
      <xdr:spPr>
        <a:xfrm>
          <a:off x="10515600" y="18222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210,368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133350</xdr:rowOff>
    </xdr:from>
    <xdr:to>
      <xdr:col>50</xdr:col>
      <xdr:colOff>165100</xdr:colOff>
      <xdr:row>107</xdr:row>
      <xdr:rowOff>63500</xdr:rowOff>
    </xdr:to>
    <xdr:sp macro="" textlink="">
      <xdr:nvSpPr>
        <xdr:cNvPr id="450" name="楕円 449"/>
        <xdr:cNvSpPr/>
      </xdr:nvSpPr>
      <xdr:spPr>
        <a:xfrm>
          <a:off x="9588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12700</xdr:rowOff>
    </xdr:from>
    <xdr:to>
      <xdr:col>55</xdr:col>
      <xdr:colOff>0</xdr:colOff>
      <xdr:row>107</xdr:row>
      <xdr:rowOff>13335</xdr:rowOff>
    </xdr:to>
    <xdr:cxnSp macro="">
      <xdr:nvCxnSpPr>
        <xdr:cNvPr id="451" name="直線コネクタ 450"/>
        <xdr:cNvCxnSpPr/>
      </xdr:nvCxnSpPr>
      <xdr:spPr>
        <a:xfrm>
          <a:off x="9639300" y="183578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134620</xdr:rowOff>
    </xdr:from>
    <xdr:to>
      <xdr:col>46</xdr:col>
      <xdr:colOff>38100</xdr:colOff>
      <xdr:row>107</xdr:row>
      <xdr:rowOff>64770</xdr:rowOff>
    </xdr:to>
    <xdr:sp macro="" textlink="">
      <xdr:nvSpPr>
        <xdr:cNvPr id="452" name="楕円 451"/>
        <xdr:cNvSpPr/>
      </xdr:nvSpPr>
      <xdr:spPr>
        <a:xfrm>
          <a:off x="8699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12700</xdr:rowOff>
    </xdr:from>
    <xdr:to>
      <xdr:col>50</xdr:col>
      <xdr:colOff>114300</xdr:colOff>
      <xdr:row>107</xdr:row>
      <xdr:rowOff>13970</xdr:rowOff>
    </xdr:to>
    <xdr:cxnSp macro="">
      <xdr:nvCxnSpPr>
        <xdr:cNvPr id="453" name="直線コネクタ 452"/>
        <xdr:cNvCxnSpPr/>
      </xdr:nvCxnSpPr>
      <xdr:spPr>
        <a:xfrm flipV="1">
          <a:off x="8750300" y="183578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133985</xdr:rowOff>
    </xdr:from>
    <xdr:to>
      <xdr:col>41</xdr:col>
      <xdr:colOff>101600</xdr:colOff>
      <xdr:row>107</xdr:row>
      <xdr:rowOff>64135</xdr:rowOff>
    </xdr:to>
    <xdr:sp macro="" textlink="">
      <xdr:nvSpPr>
        <xdr:cNvPr id="454" name="楕円 453"/>
        <xdr:cNvSpPr/>
      </xdr:nvSpPr>
      <xdr:spPr>
        <a:xfrm>
          <a:off x="78105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xdr:rowOff>
    </xdr:from>
    <xdr:to>
      <xdr:col>45</xdr:col>
      <xdr:colOff>177800</xdr:colOff>
      <xdr:row>107</xdr:row>
      <xdr:rowOff>13970</xdr:rowOff>
    </xdr:to>
    <xdr:cxnSp macro="">
      <xdr:nvCxnSpPr>
        <xdr:cNvPr id="455" name="直線コネクタ 454"/>
        <xdr:cNvCxnSpPr/>
      </xdr:nvCxnSpPr>
      <xdr:spPr>
        <a:xfrm>
          <a:off x="7861300" y="183584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104</xdr:row>
      <xdr:rowOff>163195</xdr:rowOff>
    </xdr:from>
    <xdr:ext cx="596265" cy="259080"/>
    <xdr:sp macro="" textlink="">
      <xdr:nvSpPr>
        <xdr:cNvPr id="456" name="n_1aveValue【港湾・漁港】&#10;一人当たり有形固定資産（償却資産）額"/>
        <xdr:cNvSpPr txBox="1"/>
      </xdr:nvSpPr>
      <xdr:spPr>
        <a:xfrm>
          <a:off x="9326880" y="179939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365,330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104</xdr:row>
      <xdr:rowOff>147320</xdr:rowOff>
    </xdr:from>
    <xdr:ext cx="596265" cy="259080"/>
    <xdr:sp macro="" textlink="">
      <xdr:nvSpPr>
        <xdr:cNvPr id="457" name="n_2aveValue【港湾・漁港】&#10;一人当たり有形固定資産（償却資産）額"/>
        <xdr:cNvSpPr txBox="1"/>
      </xdr:nvSpPr>
      <xdr:spPr>
        <a:xfrm>
          <a:off x="8450580" y="179781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392,973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105</xdr:row>
      <xdr:rowOff>55245</xdr:rowOff>
    </xdr:from>
    <xdr:ext cx="596265" cy="256540"/>
    <xdr:sp macro="" textlink="">
      <xdr:nvSpPr>
        <xdr:cNvPr id="458" name="n_3aveValue【港湾・漁港】&#10;一人当たり有形固定資産（償却資産）額"/>
        <xdr:cNvSpPr txBox="1"/>
      </xdr:nvSpPr>
      <xdr:spPr>
        <a:xfrm>
          <a:off x="7561580" y="18057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254,639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105</xdr:row>
      <xdr:rowOff>97790</xdr:rowOff>
    </xdr:from>
    <xdr:ext cx="596265" cy="256540"/>
    <xdr:sp macro="" textlink="">
      <xdr:nvSpPr>
        <xdr:cNvPr id="459" name="n_4aveValue【港湾・漁港】&#10;一人当たり有形固定資産（償却資産）額"/>
        <xdr:cNvSpPr txBox="1"/>
      </xdr:nvSpPr>
      <xdr:spPr>
        <a:xfrm>
          <a:off x="6672580" y="18100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180,122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107</xdr:row>
      <xdr:rowOff>54610</xdr:rowOff>
    </xdr:from>
    <xdr:ext cx="596265" cy="256540"/>
    <xdr:sp macro="" textlink="">
      <xdr:nvSpPr>
        <xdr:cNvPr id="460" name="n_1mainValue【港湾・漁港】&#10;一人当たり有形固定資産（償却資産）額"/>
        <xdr:cNvSpPr txBox="1"/>
      </xdr:nvSpPr>
      <xdr:spPr>
        <a:xfrm>
          <a:off x="9326880" y="183997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107</xdr:row>
      <xdr:rowOff>55880</xdr:rowOff>
    </xdr:from>
    <xdr:ext cx="596265" cy="259080"/>
    <xdr:sp macro="" textlink="">
      <xdr:nvSpPr>
        <xdr:cNvPr id="461" name="n_2mainValue【港湾・漁港】&#10;一人当たり有形固定資産（償却資産）額"/>
        <xdr:cNvSpPr txBox="1"/>
      </xdr:nvSpPr>
      <xdr:spPr>
        <a:xfrm>
          <a:off x="8450580" y="184010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208,714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107</xdr:row>
      <xdr:rowOff>55245</xdr:rowOff>
    </xdr:from>
    <xdr:ext cx="596265" cy="256540"/>
    <xdr:sp macro="" textlink="">
      <xdr:nvSpPr>
        <xdr:cNvPr id="462" name="n_3mainValue【港湾・漁港】&#10;一人当たり有形固定資産（償却資産）額"/>
        <xdr:cNvSpPr txBox="1"/>
      </xdr:nvSpPr>
      <xdr:spPr>
        <a:xfrm>
          <a:off x="7561580" y="184003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209,578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71" name="テキスト ボックス 47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73" name="テキスト ボックス 47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75" name="テキスト ボックス 474"/>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77" name="テキスト ボックス 476"/>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79" name="テキスト ボックス 47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81" name="テキスト ボックス 48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83" name="テキスト ボックス 482"/>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85" name="テキスト ボックス 484"/>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26670</xdr:rowOff>
    </xdr:from>
    <xdr:to>
      <xdr:col>85</xdr:col>
      <xdr:colOff>126365</xdr:colOff>
      <xdr:row>42</xdr:row>
      <xdr:rowOff>11430</xdr:rowOff>
    </xdr:to>
    <xdr:cxnSp macro="">
      <xdr:nvCxnSpPr>
        <xdr:cNvPr id="487" name="直線コネクタ 486"/>
        <xdr:cNvCxnSpPr/>
      </xdr:nvCxnSpPr>
      <xdr:spPr>
        <a:xfrm flipV="1">
          <a:off x="16318865" y="568452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15240</xdr:rowOff>
    </xdr:from>
    <xdr:ext cx="405130" cy="259080"/>
    <xdr:sp macro="" textlink="">
      <xdr:nvSpPr>
        <xdr:cNvPr id="488" name="【認定こども園・幼稚園・保育所】&#10;有形固定資産減価償却率最小値テキスト"/>
        <xdr:cNvSpPr txBox="1"/>
      </xdr:nvSpPr>
      <xdr:spPr>
        <a:xfrm>
          <a:off x="16357600" y="721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89" name="直線コネクタ 488"/>
        <xdr:cNvCxnSpPr/>
      </xdr:nvCxnSpPr>
      <xdr:spPr>
        <a:xfrm>
          <a:off x="16230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144780</xdr:rowOff>
    </xdr:from>
    <xdr:ext cx="405130" cy="256540"/>
    <xdr:sp macro="" textlink="">
      <xdr:nvSpPr>
        <xdr:cNvPr id="490" name="【認定こども園・幼稚園・保育所】&#10;有形固定資産減価償却率最大値テキスト"/>
        <xdr:cNvSpPr txBox="1"/>
      </xdr:nvSpPr>
      <xdr:spPr>
        <a:xfrm>
          <a:off x="16357600" y="5459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1" name="直線コネクタ 490"/>
        <xdr:cNvCxnSpPr/>
      </xdr:nvCxnSpPr>
      <xdr:spPr>
        <a:xfrm>
          <a:off x="16230600" y="568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118110</xdr:rowOff>
    </xdr:from>
    <xdr:ext cx="405130" cy="259080"/>
    <xdr:sp macro="" textlink="">
      <xdr:nvSpPr>
        <xdr:cNvPr id="492" name="【認定こども園・幼稚園・保育所】&#10;有形固定資産減価償却率平均値テキスト"/>
        <xdr:cNvSpPr txBox="1"/>
      </xdr:nvSpPr>
      <xdr:spPr>
        <a:xfrm>
          <a:off x="16357600" y="629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3" name="フローチャート: 判断 492"/>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4" name="フローチャート: 判断 493"/>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5" name="フローチャート: 判断 49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6" name="フローチャート: 判断 495"/>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7" name="フローチャート: 判断 496"/>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98" name="テキスト ボックス 49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99" name="テキスト ボックス 49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0" name="テキスト ボックス 49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1" name="テキスト ボックス 50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02" name="テキスト ボックス 50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503" name="楕円 502"/>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143510</xdr:rowOff>
    </xdr:from>
    <xdr:ext cx="405130" cy="256540"/>
    <xdr:sp macro="" textlink="">
      <xdr:nvSpPr>
        <xdr:cNvPr id="504" name="【認定こども園・幼稚園・保育所】&#10;有形固定資産減価償却率該当値テキスト"/>
        <xdr:cNvSpPr txBox="1"/>
      </xdr:nvSpPr>
      <xdr:spPr>
        <a:xfrm>
          <a:off x="16357600" y="5972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505" name="楕円 504"/>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36</xdr:row>
      <xdr:rowOff>0</xdr:rowOff>
    </xdr:to>
    <xdr:cxnSp macro="">
      <xdr:nvCxnSpPr>
        <xdr:cNvPr id="506" name="直線コネクタ 505"/>
        <xdr:cNvCxnSpPr/>
      </xdr:nvCxnSpPr>
      <xdr:spPr>
        <a:xfrm>
          <a:off x="15481300" y="612838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507" name="楕円 506"/>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127635</xdr:rowOff>
    </xdr:from>
    <xdr:to>
      <xdr:col>81</xdr:col>
      <xdr:colOff>50800</xdr:colOff>
      <xdr:row>36</xdr:row>
      <xdr:rowOff>120650</xdr:rowOff>
    </xdr:to>
    <xdr:cxnSp macro="">
      <xdr:nvCxnSpPr>
        <xdr:cNvPr id="508" name="直線コネクタ 507"/>
        <xdr:cNvCxnSpPr/>
      </xdr:nvCxnSpPr>
      <xdr:spPr>
        <a:xfrm flipV="1">
          <a:off x="14592300" y="612838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509" name="楕円 508"/>
        <xdr:cNvSpPr/>
      </xdr:nvSpPr>
      <xdr:spPr>
        <a:xfrm>
          <a:off x="13652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78105</xdr:rowOff>
    </xdr:from>
    <xdr:to>
      <xdr:col>76</xdr:col>
      <xdr:colOff>114300</xdr:colOff>
      <xdr:row>36</xdr:row>
      <xdr:rowOff>120650</xdr:rowOff>
    </xdr:to>
    <xdr:cxnSp macro="">
      <xdr:nvCxnSpPr>
        <xdr:cNvPr id="510" name="直線コネクタ 509"/>
        <xdr:cNvCxnSpPr/>
      </xdr:nvCxnSpPr>
      <xdr:spPr>
        <a:xfrm>
          <a:off x="13703300" y="62503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59055</xdr:rowOff>
    </xdr:from>
    <xdr:ext cx="405130" cy="259080"/>
    <xdr:sp macro="" textlink="">
      <xdr:nvSpPr>
        <xdr:cNvPr id="511" name="n_1aveValue【認定こども園・幼稚園・保育所】&#10;有形固定資産減価償却率"/>
        <xdr:cNvSpPr txBox="1"/>
      </xdr:nvSpPr>
      <xdr:spPr>
        <a:xfrm>
          <a:off x="15266035" y="640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402590" cy="259080"/>
    <xdr:sp macro="" textlink="">
      <xdr:nvSpPr>
        <xdr:cNvPr id="512" name="n_2aveValue【認定こども園・幼稚園・保育所】&#10;有形固定資産減価償却率"/>
        <xdr:cNvSpPr txBox="1"/>
      </xdr:nvSpPr>
      <xdr:spPr>
        <a:xfrm>
          <a:off x="14389735" y="639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24765</xdr:rowOff>
    </xdr:from>
    <xdr:ext cx="402590" cy="259080"/>
    <xdr:sp macro="" textlink="">
      <xdr:nvSpPr>
        <xdr:cNvPr id="513" name="n_3aveValue【認定こども園・幼稚園・保育所】&#10;有形固定資産減価償却率"/>
        <xdr:cNvSpPr txBox="1"/>
      </xdr:nvSpPr>
      <xdr:spPr>
        <a:xfrm>
          <a:off x="13500735" y="6368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137795</xdr:rowOff>
    </xdr:from>
    <xdr:ext cx="402590" cy="259080"/>
    <xdr:sp macro="" textlink="">
      <xdr:nvSpPr>
        <xdr:cNvPr id="514" name="n_4aveValue【認定こども園・幼稚園・保育所】&#10;有形固定資産減価償却率"/>
        <xdr:cNvSpPr txBox="1"/>
      </xdr:nvSpPr>
      <xdr:spPr>
        <a:xfrm>
          <a:off x="12611735" y="6138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23495</xdr:rowOff>
    </xdr:from>
    <xdr:ext cx="405130" cy="259080"/>
    <xdr:sp macro="" textlink="">
      <xdr:nvSpPr>
        <xdr:cNvPr id="515" name="n_1mainValue【認定こども園・幼稚園・保育所】&#10;有形固定資産減価償却率"/>
        <xdr:cNvSpPr txBox="1"/>
      </xdr:nvSpPr>
      <xdr:spPr>
        <a:xfrm>
          <a:off x="15266035" y="585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15875</xdr:rowOff>
    </xdr:from>
    <xdr:ext cx="402590" cy="259080"/>
    <xdr:sp macro="" textlink="">
      <xdr:nvSpPr>
        <xdr:cNvPr id="516" name="n_2mainValue【認定こども園・幼稚園・保育所】&#10;有形固定資産減価償却率"/>
        <xdr:cNvSpPr txBox="1"/>
      </xdr:nvSpPr>
      <xdr:spPr>
        <a:xfrm>
          <a:off x="14389735" y="6016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145415</xdr:rowOff>
    </xdr:from>
    <xdr:ext cx="402590" cy="256540"/>
    <xdr:sp macro="" textlink="">
      <xdr:nvSpPr>
        <xdr:cNvPr id="517" name="n_3mainValue【認定こども園・幼稚園・保育所】&#10;有形固定資産減価償却率"/>
        <xdr:cNvSpPr txBox="1"/>
      </xdr:nvSpPr>
      <xdr:spPr>
        <a:xfrm>
          <a:off x="13500735" y="5974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26" name="テキスト ボックス 52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529" name="テキスト ボックス 528"/>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531" name="テキスト ボックス 530"/>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533" name="テキスト ボックス 532"/>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535" name="テキスト ボックス 534"/>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537" name="テキスト ボックス 536"/>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128905</xdr:rowOff>
    </xdr:from>
    <xdr:to>
      <xdr:col>116</xdr:col>
      <xdr:colOff>62865</xdr:colOff>
      <xdr:row>41</xdr:row>
      <xdr:rowOff>103505</xdr:rowOff>
    </xdr:to>
    <xdr:cxnSp macro="">
      <xdr:nvCxnSpPr>
        <xdr:cNvPr id="539" name="直線コネクタ 538"/>
        <xdr:cNvCxnSpPr/>
      </xdr:nvCxnSpPr>
      <xdr:spPr>
        <a:xfrm flipV="1">
          <a:off x="22160865" y="5786755"/>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540"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541" name="直線コネクタ 540"/>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75565</xdr:rowOff>
    </xdr:from>
    <xdr:ext cx="469900" cy="256540"/>
    <xdr:sp macro="" textlink="">
      <xdr:nvSpPr>
        <xdr:cNvPr id="542" name="【認定こども園・幼稚園・保育所】&#10;一人当たり面積最大値テキスト"/>
        <xdr:cNvSpPr txBox="1"/>
      </xdr:nvSpPr>
      <xdr:spPr>
        <a:xfrm>
          <a:off x="22199600" y="5561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128905</xdr:rowOff>
    </xdr:from>
    <xdr:to>
      <xdr:col>116</xdr:col>
      <xdr:colOff>152400</xdr:colOff>
      <xdr:row>33</xdr:row>
      <xdr:rowOff>128905</xdr:rowOff>
    </xdr:to>
    <xdr:cxnSp macro="">
      <xdr:nvCxnSpPr>
        <xdr:cNvPr id="543" name="直線コネクタ 542"/>
        <xdr:cNvCxnSpPr/>
      </xdr:nvCxnSpPr>
      <xdr:spPr>
        <a:xfrm>
          <a:off x="22072600" y="57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125730</xdr:rowOff>
    </xdr:from>
    <xdr:ext cx="469900" cy="259080"/>
    <xdr:sp macro="" textlink="">
      <xdr:nvSpPr>
        <xdr:cNvPr id="544"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102870</xdr:rowOff>
    </xdr:from>
    <xdr:to>
      <xdr:col>116</xdr:col>
      <xdr:colOff>114300</xdr:colOff>
      <xdr:row>40</xdr:row>
      <xdr:rowOff>33020</xdr:rowOff>
    </xdr:to>
    <xdr:sp macro="" textlink="">
      <xdr:nvSpPr>
        <xdr:cNvPr id="545" name="フローチャート: 判断 544"/>
        <xdr:cNvSpPr/>
      </xdr:nvSpPr>
      <xdr:spPr>
        <a:xfrm>
          <a:off x="221107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91440</xdr:rowOff>
    </xdr:from>
    <xdr:to>
      <xdr:col>112</xdr:col>
      <xdr:colOff>38100</xdr:colOff>
      <xdr:row>40</xdr:row>
      <xdr:rowOff>21590</xdr:rowOff>
    </xdr:to>
    <xdr:sp macro="" textlink="">
      <xdr:nvSpPr>
        <xdr:cNvPr id="546" name="フローチャート: 判断 545"/>
        <xdr:cNvSpPr/>
      </xdr:nvSpPr>
      <xdr:spPr>
        <a:xfrm>
          <a:off x="21272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547" name="フローチャート: 判断 546"/>
        <xdr:cNvSpPr/>
      </xdr:nvSpPr>
      <xdr:spPr>
        <a:xfrm>
          <a:off x="20383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86995</xdr:rowOff>
    </xdr:from>
    <xdr:to>
      <xdr:col>102</xdr:col>
      <xdr:colOff>165100</xdr:colOff>
      <xdr:row>40</xdr:row>
      <xdr:rowOff>17780</xdr:rowOff>
    </xdr:to>
    <xdr:sp macro="" textlink="">
      <xdr:nvSpPr>
        <xdr:cNvPr id="548" name="フローチャート: 判断 547"/>
        <xdr:cNvSpPr/>
      </xdr:nvSpPr>
      <xdr:spPr>
        <a:xfrm>
          <a:off x="19494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130810</xdr:rowOff>
    </xdr:from>
    <xdr:to>
      <xdr:col>98</xdr:col>
      <xdr:colOff>38100</xdr:colOff>
      <xdr:row>40</xdr:row>
      <xdr:rowOff>60960</xdr:rowOff>
    </xdr:to>
    <xdr:sp macro="" textlink="">
      <xdr:nvSpPr>
        <xdr:cNvPr id="549" name="フローチャート: 判断 548"/>
        <xdr:cNvSpPr/>
      </xdr:nvSpPr>
      <xdr:spPr>
        <a:xfrm>
          <a:off x="18605500" y="681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50" name="テキスト ボックス 54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51" name="テキスト ボックス 55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52" name="テキスト ボックス 55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53" name="テキスト ボックス 55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54" name="テキスト ボックス 55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169545</xdr:rowOff>
    </xdr:from>
    <xdr:to>
      <xdr:col>116</xdr:col>
      <xdr:colOff>114300</xdr:colOff>
      <xdr:row>40</xdr:row>
      <xdr:rowOff>99695</xdr:rowOff>
    </xdr:to>
    <xdr:sp macro="" textlink="">
      <xdr:nvSpPr>
        <xdr:cNvPr id="555" name="楕円 554"/>
        <xdr:cNvSpPr/>
      </xdr:nvSpPr>
      <xdr:spPr>
        <a:xfrm>
          <a:off x="22110700" y="68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147955</xdr:rowOff>
    </xdr:from>
    <xdr:ext cx="469900" cy="258445"/>
    <xdr:sp macro="" textlink="">
      <xdr:nvSpPr>
        <xdr:cNvPr id="556" name="【認定こども園・幼稚園・保育所】&#10;一人当たり面積該当値テキスト"/>
        <xdr:cNvSpPr txBox="1"/>
      </xdr:nvSpPr>
      <xdr:spPr>
        <a:xfrm>
          <a:off x="22199600" y="6834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167005</xdr:rowOff>
    </xdr:from>
    <xdr:to>
      <xdr:col>112</xdr:col>
      <xdr:colOff>38100</xdr:colOff>
      <xdr:row>40</xdr:row>
      <xdr:rowOff>97790</xdr:rowOff>
    </xdr:to>
    <xdr:sp macro="" textlink="">
      <xdr:nvSpPr>
        <xdr:cNvPr id="557" name="楕円 556"/>
        <xdr:cNvSpPr/>
      </xdr:nvSpPr>
      <xdr:spPr>
        <a:xfrm>
          <a:off x="212725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46355</xdr:rowOff>
    </xdr:from>
    <xdr:to>
      <xdr:col>116</xdr:col>
      <xdr:colOff>63500</xdr:colOff>
      <xdr:row>40</xdr:row>
      <xdr:rowOff>48895</xdr:rowOff>
    </xdr:to>
    <xdr:cxnSp macro="">
      <xdr:nvCxnSpPr>
        <xdr:cNvPr id="558" name="直線コネクタ 557"/>
        <xdr:cNvCxnSpPr/>
      </xdr:nvCxnSpPr>
      <xdr:spPr>
        <a:xfrm>
          <a:off x="21323300" y="69043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155575</xdr:rowOff>
    </xdr:from>
    <xdr:to>
      <xdr:col>107</xdr:col>
      <xdr:colOff>101600</xdr:colOff>
      <xdr:row>40</xdr:row>
      <xdr:rowOff>86360</xdr:rowOff>
    </xdr:to>
    <xdr:sp macro="" textlink="">
      <xdr:nvSpPr>
        <xdr:cNvPr id="559" name="楕円 558"/>
        <xdr:cNvSpPr/>
      </xdr:nvSpPr>
      <xdr:spPr>
        <a:xfrm>
          <a:off x="20383500" y="684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34925</xdr:rowOff>
    </xdr:from>
    <xdr:to>
      <xdr:col>111</xdr:col>
      <xdr:colOff>177800</xdr:colOff>
      <xdr:row>40</xdr:row>
      <xdr:rowOff>46355</xdr:rowOff>
    </xdr:to>
    <xdr:cxnSp macro="">
      <xdr:nvCxnSpPr>
        <xdr:cNvPr id="560" name="直線コネクタ 559"/>
        <xdr:cNvCxnSpPr/>
      </xdr:nvCxnSpPr>
      <xdr:spPr>
        <a:xfrm>
          <a:off x="20434300" y="68929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153670</xdr:rowOff>
    </xdr:from>
    <xdr:to>
      <xdr:col>102</xdr:col>
      <xdr:colOff>165100</xdr:colOff>
      <xdr:row>40</xdr:row>
      <xdr:rowOff>83820</xdr:rowOff>
    </xdr:to>
    <xdr:sp macro="" textlink="">
      <xdr:nvSpPr>
        <xdr:cNvPr id="561" name="楕円 560"/>
        <xdr:cNvSpPr/>
      </xdr:nvSpPr>
      <xdr:spPr>
        <a:xfrm>
          <a:off x="19494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33020</xdr:rowOff>
    </xdr:from>
    <xdr:to>
      <xdr:col>107</xdr:col>
      <xdr:colOff>50800</xdr:colOff>
      <xdr:row>40</xdr:row>
      <xdr:rowOff>34925</xdr:rowOff>
    </xdr:to>
    <xdr:cxnSp macro="">
      <xdr:nvCxnSpPr>
        <xdr:cNvPr id="562" name="直線コネクタ 561"/>
        <xdr:cNvCxnSpPr/>
      </xdr:nvCxnSpPr>
      <xdr:spPr>
        <a:xfrm>
          <a:off x="19545300" y="68910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38100</xdr:rowOff>
    </xdr:from>
    <xdr:ext cx="469900" cy="259080"/>
    <xdr:sp macro="" textlink="">
      <xdr:nvSpPr>
        <xdr:cNvPr id="563" name="n_1aveValue【認定こども園・幼稚園・保育所】&#10;一人当たり面積"/>
        <xdr:cNvSpPr txBox="1"/>
      </xdr:nvSpPr>
      <xdr:spPr>
        <a:xfrm>
          <a:off x="21075650" y="655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38100</xdr:rowOff>
    </xdr:from>
    <xdr:ext cx="467360" cy="259080"/>
    <xdr:sp macro="" textlink="">
      <xdr:nvSpPr>
        <xdr:cNvPr id="564" name="n_2aveValue【認定こども園・幼稚園・保育所】&#10;一人当たり面積"/>
        <xdr:cNvSpPr txBox="1"/>
      </xdr:nvSpPr>
      <xdr:spPr>
        <a:xfrm>
          <a:off x="20199350" y="6553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33655</xdr:rowOff>
    </xdr:from>
    <xdr:ext cx="467360" cy="258445"/>
    <xdr:sp macro="" textlink="">
      <xdr:nvSpPr>
        <xdr:cNvPr id="565" name="n_3aveValue【認定こども園・幼稚園・保育所】&#10;一人当たり面積"/>
        <xdr:cNvSpPr txBox="1"/>
      </xdr:nvSpPr>
      <xdr:spPr>
        <a:xfrm>
          <a:off x="19310350" y="65487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77470</xdr:rowOff>
    </xdr:from>
    <xdr:ext cx="467360" cy="256540"/>
    <xdr:sp macro="" textlink="">
      <xdr:nvSpPr>
        <xdr:cNvPr id="566" name="n_4aveValue【認定こども園・幼稚園・保育所】&#10;一人当たり面積"/>
        <xdr:cNvSpPr txBox="1"/>
      </xdr:nvSpPr>
      <xdr:spPr>
        <a:xfrm>
          <a:off x="18421350" y="6592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88265</xdr:rowOff>
    </xdr:from>
    <xdr:ext cx="469900" cy="256540"/>
    <xdr:sp macro="" textlink="">
      <xdr:nvSpPr>
        <xdr:cNvPr id="567" name="n_1mainValue【認定こども園・幼稚園・保育所】&#10;一人当たり面積"/>
        <xdr:cNvSpPr txBox="1"/>
      </xdr:nvSpPr>
      <xdr:spPr>
        <a:xfrm>
          <a:off x="21075650" y="69462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76835</xdr:rowOff>
    </xdr:from>
    <xdr:ext cx="467360" cy="256540"/>
    <xdr:sp macro="" textlink="">
      <xdr:nvSpPr>
        <xdr:cNvPr id="568" name="n_2mainValue【認定こども園・幼稚園・保育所】&#10;一人当たり面積"/>
        <xdr:cNvSpPr txBox="1"/>
      </xdr:nvSpPr>
      <xdr:spPr>
        <a:xfrm>
          <a:off x="20199350" y="6934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74930</xdr:rowOff>
    </xdr:from>
    <xdr:ext cx="467360" cy="256540"/>
    <xdr:sp macro="" textlink="">
      <xdr:nvSpPr>
        <xdr:cNvPr id="569" name="n_3mainValue【認定こども園・幼稚園・保育所】&#10;一人当たり面積"/>
        <xdr:cNvSpPr txBox="1"/>
      </xdr:nvSpPr>
      <xdr:spPr>
        <a:xfrm>
          <a:off x="19310350" y="6932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78" name="テキスト ボックス 577"/>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80" name="テキスト ボックス 579"/>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82" name="テキスト ボックス 58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84" name="テキスト ボックス 58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86" name="テキスト ボックス 585"/>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88" name="テキスト ボックス 58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6550" cy="259080"/>
    <xdr:sp macro="" textlink="">
      <xdr:nvSpPr>
        <xdr:cNvPr id="590" name="テキスト ボックス 589"/>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97790</xdr:rowOff>
    </xdr:from>
    <xdr:to>
      <xdr:col>85</xdr:col>
      <xdr:colOff>126365</xdr:colOff>
      <xdr:row>64</xdr:row>
      <xdr:rowOff>158115</xdr:rowOff>
    </xdr:to>
    <xdr:cxnSp macro="">
      <xdr:nvCxnSpPr>
        <xdr:cNvPr id="593" name="直線コネクタ 592"/>
        <xdr:cNvCxnSpPr/>
      </xdr:nvCxnSpPr>
      <xdr:spPr>
        <a:xfrm flipV="1">
          <a:off x="16318865" y="952754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161925</xdr:rowOff>
    </xdr:from>
    <xdr:ext cx="405130" cy="259080"/>
    <xdr:sp macro="" textlink="">
      <xdr:nvSpPr>
        <xdr:cNvPr id="594" name="【学校施設】&#10;有形固定資産減価償却率最小値テキスト"/>
        <xdr:cNvSpPr txBox="1"/>
      </xdr:nvSpPr>
      <xdr:spPr>
        <a:xfrm>
          <a:off x="16357600" y="11134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5" name="直線コネクタ 594"/>
        <xdr:cNvCxnSpPr/>
      </xdr:nvCxnSpPr>
      <xdr:spPr>
        <a:xfrm>
          <a:off x="16230600" y="1113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43815</xdr:rowOff>
    </xdr:from>
    <xdr:ext cx="340360" cy="256540"/>
    <xdr:sp macro="" textlink="">
      <xdr:nvSpPr>
        <xdr:cNvPr id="596" name="【学校施設】&#10;有形固定資産減価償却率最大値テキスト"/>
        <xdr:cNvSpPr txBox="1"/>
      </xdr:nvSpPr>
      <xdr:spPr>
        <a:xfrm>
          <a:off x="16357600" y="930211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97790</xdr:rowOff>
    </xdr:from>
    <xdr:to>
      <xdr:col>86</xdr:col>
      <xdr:colOff>25400</xdr:colOff>
      <xdr:row>55</xdr:row>
      <xdr:rowOff>97790</xdr:rowOff>
    </xdr:to>
    <xdr:cxnSp macro="">
      <xdr:nvCxnSpPr>
        <xdr:cNvPr id="597" name="直線コネクタ 596"/>
        <xdr:cNvCxnSpPr/>
      </xdr:nvCxnSpPr>
      <xdr:spPr>
        <a:xfrm>
          <a:off x="16230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102870</xdr:rowOff>
    </xdr:from>
    <xdr:ext cx="405130" cy="259080"/>
    <xdr:sp macro="" textlink="">
      <xdr:nvSpPr>
        <xdr:cNvPr id="598" name="【学校施設】&#10;有形固定資産減価償却率平均値テキスト"/>
        <xdr:cNvSpPr txBox="1"/>
      </xdr:nvSpPr>
      <xdr:spPr>
        <a:xfrm>
          <a:off x="16357600" y="10561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99" name="フローチャート: 判断 598"/>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0" name="フローチャート: 判断 599"/>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1" name="フローチャート: 判断 600"/>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2" name="フローチャート: 判断 601"/>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3" name="フローチャート: 判断 602"/>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04" name="テキスト ボックス 60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05" name="テキスト ボックス 60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06" name="テキスト ボックス 60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07" name="テキスト ボックス 60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08" name="テキスト ボックス 60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09" name="楕円 608"/>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116840</xdr:rowOff>
    </xdr:from>
    <xdr:ext cx="405130" cy="259080"/>
    <xdr:sp macro="" textlink="">
      <xdr:nvSpPr>
        <xdr:cNvPr id="610" name="【学校施設】&#10;有形固定資産減価償却率該当値テキスト"/>
        <xdr:cNvSpPr txBox="1"/>
      </xdr:nvSpPr>
      <xdr:spPr>
        <a:xfrm>
          <a:off x="1635760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611" name="楕円 610"/>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144780</xdr:rowOff>
    </xdr:to>
    <xdr:cxnSp macro="">
      <xdr:nvCxnSpPr>
        <xdr:cNvPr id="612" name="直線コネクタ 611"/>
        <xdr:cNvCxnSpPr/>
      </xdr:nvCxnSpPr>
      <xdr:spPr>
        <a:xfrm>
          <a:off x="15481300" y="100679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613" name="楕円 612"/>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146685</xdr:rowOff>
    </xdr:to>
    <xdr:cxnSp macro="">
      <xdr:nvCxnSpPr>
        <xdr:cNvPr id="614" name="直線コネクタ 613"/>
        <xdr:cNvCxnSpPr/>
      </xdr:nvCxnSpPr>
      <xdr:spPr>
        <a:xfrm flipV="1">
          <a:off x="14592300" y="10067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65405</xdr:rowOff>
    </xdr:from>
    <xdr:to>
      <xdr:col>72</xdr:col>
      <xdr:colOff>38100</xdr:colOff>
      <xdr:row>58</xdr:row>
      <xdr:rowOff>167005</xdr:rowOff>
    </xdr:to>
    <xdr:sp macro="" textlink="">
      <xdr:nvSpPr>
        <xdr:cNvPr id="615" name="楕円 614"/>
        <xdr:cNvSpPr/>
      </xdr:nvSpPr>
      <xdr:spPr>
        <a:xfrm>
          <a:off x="13652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116205</xdr:rowOff>
    </xdr:from>
    <xdr:to>
      <xdr:col>76</xdr:col>
      <xdr:colOff>114300</xdr:colOff>
      <xdr:row>58</xdr:row>
      <xdr:rowOff>146685</xdr:rowOff>
    </xdr:to>
    <xdr:cxnSp macro="">
      <xdr:nvCxnSpPr>
        <xdr:cNvPr id="616" name="直線コネクタ 615"/>
        <xdr:cNvCxnSpPr/>
      </xdr:nvCxnSpPr>
      <xdr:spPr>
        <a:xfrm>
          <a:off x="13703300" y="100603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62</xdr:row>
      <xdr:rowOff>45720</xdr:rowOff>
    </xdr:from>
    <xdr:ext cx="405130" cy="259080"/>
    <xdr:sp macro="" textlink="">
      <xdr:nvSpPr>
        <xdr:cNvPr id="617" name="n_1aveValue【学校施設】&#10;有形固定資産減価償却率"/>
        <xdr:cNvSpPr txBox="1"/>
      </xdr:nvSpPr>
      <xdr:spPr>
        <a:xfrm>
          <a:off x="15266035" y="1067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30480</xdr:rowOff>
    </xdr:from>
    <xdr:ext cx="402590" cy="256540"/>
    <xdr:sp macro="" textlink="">
      <xdr:nvSpPr>
        <xdr:cNvPr id="618" name="n_2aveValue【学校施設】&#10;有形固定資産減価償却率"/>
        <xdr:cNvSpPr txBox="1"/>
      </xdr:nvSpPr>
      <xdr:spPr>
        <a:xfrm>
          <a:off x="14389735" y="106603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62</xdr:row>
      <xdr:rowOff>24765</xdr:rowOff>
    </xdr:from>
    <xdr:ext cx="402590" cy="259080"/>
    <xdr:sp macro="" textlink="">
      <xdr:nvSpPr>
        <xdr:cNvPr id="619" name="n_3aveValue【学校施設】&#10;有形固定資産減価償却率"/>
        <xdr:cNvSpPr txBox="1"/>
      </xdr:nvSpPr>
      <xdr:spPr>
        <a:xfrm>
          <a:off x="13500735" y="10654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48260</xdr:rowOff>
    </xdr:from>
    <xdr:ext cx="402590" cy="259080"/>
    <xdr:sp macro="" textlink="">
      <xdr:nvSpPr>
        <xdr:cNvPr id="620" name="n_4aveValue【学校施設】&#10;有形固定資産減価償却率"/>
        <xdr:cNvSpPr txBox="1"/>
      </xdr:nvSpPr>
      <xdr:spPr>
        <a:xfrm>
          <a:off x="12611735" y="10335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19685</xdr:rowOff>
    </xdr:from>
    <xdr:ext cx="405130" cy="256540"/>
    <xdr:sp macro="" textlink="">
      <xdr:nvSpPr>
        <xdr:cNvPr id="621" name="n_1mainValue【学校施設】&#10;有形固定資産減価償却率"/>
        <xdr:cNvSpPr txBox="1"/>
      </xdr:nvSpPr>
      <xdr:spPr>
        <a:xfrm>
          <a:off x="15266035" y="97923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42545</xdr:rowOff>
    </xdr:from>
    <xdr:ext cx="402590" cy="256540"/>
    <xdr:sp macro="" textlink="">
      <xdr:nvSpPr>
        <xdr:cNvPr id="622" name="n_2mainValue【学校施設】&#10;有形固定資産減価償却率"/>
        <xdr:cNvSpPr txBox="1"/>
      </xdr:nvSpPr>
      <xdr:spPr>
        <a:xfrm>
          <a:off x="14389735" y="9815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12065</xdr:rowOff>
    </xdr:from>
    <xdr:ext cx="402590" cy="259080"/>
    <xdr:sp macro="" textlink="">
      <xdr:nvSpPr>
        <xdr:cNvPr id="623" name="n_3mainValue【学校施設】&#10;有形固定資産減価償却率"/>
        <xdr:cNvSpPr txBox="1"/>
      </xdr:nvSpPr>
      <xdr:spPr>
        <a:xfrm>
          <a:off x="13500735" y="9784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32" name="テキスト ボックス 631"/>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34" name="直線コネクタ 63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635" name="テキスト ボックス 634"/>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36" name="直線コネクタ 63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637" name="テキスト ボックス 636"/>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38" name="直線コネクタ 63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639" name="テキスト ボックス 638"/>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40" name="直線コネクタ 63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641" name="テキスト ボックス 640"/>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42" name="直線コネクタ 64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6540"/>
    <xdr:sp macro="" textlink="">
      <xdr:nvSpPr>
        <xdr:cNvPr id="643" name="テキスト ボックス 642"/>
        <xdr:cNvSpPr txBox="1"/>
      </xdr:nvSpPr>
      <xdr:spPr>
        <a:xfrm>
          <a:off x="17756505" y="965517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44" name="直線コネクタ 64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645" name="テキスト ボックス 644"/>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647" name="テキスト ボックス 646"/>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46990</xdr:rowOff>
    </xdr:to>
    <xdr:cxnSp macro="">
      <xdr:nvCxnSpPr>
        <xdr:cNvPr id="649" name="直線コネクタ 648"/>
        <xdr:cNvCxnSpPr/>
      </xdr:nvCxnSpPr>
      <xdr:spPr>
        <a:xfrm flipV="1">
          <a:off x="22160865" y="9601200"/>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50800</xdr:rowOff>
    </xdr:from>
    <xdr:ext cx="469900" cy="259080"/>
    <xdr:sp macro="" textlink="">
      <xdr:nvSpPr>
        <xdr:cNvPr id="650" name="【学校施設】&#10;一人当たり面積最小値テキスト"/>
        <xdr:cNvSpPr txBox="1"/>
      </xdr:nvSpPr>
      <xdr:spPr>
        <a:xfrm>
          <a:off x="22199600" y="1102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46990</xdr:rowOff>
    </xdr:from>
    <xdr:to>
      <xdr:col>116</xdr:col>
      <xdr:colOff>152400</xdr:colOff>
      <xdr:row>64</xdr:row>
      <xdr:rowOff>46990</xdr:rowOff>
    </xdr:to>
    <xdr:cxnSp macro="">
      <xdr:nvCxnSpPr>
        <xdr:cNvPr id="651" name="直線コネクタ 650"/>
        <xdr:cNvCxnSpPr/>
      </xdr:nvCxnSpPr>
      <xdr:spPr>
        <a:xfrm>
          <a:off x="22072600" y="1101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534670" cy="259080"/>
    <xdr:sp macro="" textlink="">
      <xdr:nvSpPr>
        <xdr:cNvPr id="652" name="【学校施設】&#10;一人当たり面積最大値テキスト"/>
        <xdr:cNvSpPr txBox="1"/>
      </xdr:nvSpPr>
      <xdr:spPr>
        <a:xfrm>
          <a:off x="22199600" y="9376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3" name="直線コネクタ 652"/>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55880</xdr:rowOff>
    </xdr:from>
    <xdr:ext cx="469900" cy="259080"/>
    <xdr:sp macro="" textlink="">
      <xdr:nvSpPr>
        <xdr:cNvPr id="654" name="【学校施設】&#10;一人当たり面積平均値テキスト"/>
        <xdr:cNvSpPr txBox="1"/>
      </xdr:nvSpPr>
      <xdr:spPr>
        <a:xfrm>
          <a:off x="22199600" y="1068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655" name="フローチャート: 判断 654"/>
        <xdr:cNvSpPr/>
      </xdr:nvSpPr>
      <xdr:spPr>
        <a:xfrm>
          <a:off x="221107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53340</xdr:rowOff>
    </xdr:from>
    <xdr:to>
      <xdr:col>112</xdr:col>
      <xdr:colOff>38100</xdr:colOff>
      <xdr:row>63</xdr:row>
      <xdr:rowOff>154940</xdr:rowOff>
    </xdr:to>
    <xdr:sp macro="" textlink="">
      <xdr:nvSpPr>
        <xdr:cNvPr id="656" name="フローチャート: 判断 655"/>
        <xdr:cNvSpPr/>
      </xdr:nvSpPr>
      <xdr:spPr>
        <a:xfrm>
          <a:off x="212725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58420</xdr:rowOff>
    </xdr:from>
    <xdr:to>
      <xdr:col>107</xdr:col>
      <xdr:colOff>101600</xdr:colOff>
      <xdr:row>63</xdr:row>
      <xdr:rowOff>160020</xdr:rowOff>
    </xdr:to>
    <xdr:sp macro="" textlink="">
      <xdr:nvSpPr>
        <xdr:cNvPr id="657" name="フローチャート: 判断 656"/>
        <xdr:cNvSpPr/>
      </xdr:nvSpPr>
      <xdr:spPr>
        <a:xfrm>
          <a:off x="20383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53975</xdr:rowOff>
    </xdr:from>
    <xdr:to>
      <xdr:col>102</xdr:col>
      <xdr:colOff>165100</xdr:colOff>
      <xdr:row>63</xdr:row>
      <xdr:rowOff>155575</xdr:rowOff>
    </xdr:to>
    <xdr:sp macro="" textlink="">
      <xdr:nvSpPr>
        <xdr:cNvPr id="658" name="フローチャート: 判断 657"/>
        <xdr:cNvSpPr/>
      </xdr:nvSpPr>
      <xdr:spPr>
        <a:xfrm>
          <a:off x="19494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60325</xdr:rowOff>
    </xdr:from>
    <xdr:to>
      <xdr:col>98</xdr:col>
      <xdr:colOff>38100</xdr:colOff>
      <xdr:row>63</xdr:row>
      <xdr:rowOff>161925</xdr:rowOff>
    </xdr:to>
    <xdr:sp macro="" textlink="">
      <xdr:nvSpPr>
        <xdr:cNvPr id="659" name="フローチャート: 判断 658"/>
        <xdr:cNvSpPr/>
      </xdr:nvSpPr>
      <xdr:spPr>
        <a:xfrm>
          <a:off x="186055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60" name="テキスト ボックス 65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61" name="テキスト ボックス 66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62" name="テキスト ボックス 66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63" name="テキスト ボックス 66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64" name="テキスト ボックス 66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85090</xdr:rowOff>
    </xdr:from>
    <xdr:to>
      <xdr:col>116</xdr:col>
      <xdr:colOff>114300</xdr:colOff>
      <xdr:row>64</xdr:row>
      <xdr:rowOff>15240</xdr:rowOff>
    </xdr:to>
    <xdr:sp macro="" textlink="">
      <xdr:nvSpPr>
        <xdr:cNvPr id="665" name="楕円 664"/>
        <xdr:cNvSpPr/>
      </xdr:nvSpPr>
      <xdr:spPr>
        <a:xfrm>
          <a:off x="221107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11430</xdr:rowOff>
    </xdr:from>
    <xdr:ext cx="469900" cy="259080"/>
    <xdr:sp macro="" textlink="">
      <xdr:nvSpPr>
        <xdr:cNvPr id="666" name="【学校施設】&#10;一人当たり面積該当値テキスト"/>
        <xdr:cNvSpPr txBox="1"/>
      </xdr:nvSpPr>
      <xdr:spPr>
        <a:xfrm>
          <a:off x="2219960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86995</xdr:rowOff>
    </xdr:from>
    <xdr:to>
      <xdr:col>112</xdr:col>
      <xdr:colOff>38100</xdr:colOff>
      <xdr:row>64</xdr:row>
      <xdr:rowOff>17780</xdr:rowOff>
    </xdr:to>
    <xdr:sp macro="" textlink="">
      <xdr:nvSpPr>
        <xdr:cNvPr id="667" name="楕円 666"/>
        <xdr:cNvSpPr/>
      </xdr:nvSpPr>
      <xdr:spPr>
        <a:xfrm>
          <a:off x="21272500" y="10888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135890</xdr:rowOff>
    </xdr:from>
    <xdr:to>
      <xdr:col>116</xdr:col>
      <xdr:colOff>63500</xdr:colOff>
      <xdr:row>63</xdr:row>
      <xdr:rowOff>137795</xdr:rowOff>
    </xdr:to>
    <xdr:cxnSp macro="">
      <xdr:nvCxnSpPr>
        <xdr:cNvPr id="668" name="直線コネクタ 667"/>
        <xdr:cNvCxnSpPr/>
      </xdr:nvCxnSpPr>
      <xdr:spPr>
        <a:xfrm flipV="1">
          <a:off x="21323300" y="109372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89535</xdr:rowOff>
    </xdr:from>
    <xdr:to>
      <xdr:col>107</xdr:col>
      <xdr:colOff>101600</xdr:colOff>
      <xdr:row>64</xdr:row>
      <xdr:rowOff>19685</xdr:rowOff>
    </xdr:to>
    <xdr:sp macro="" textlink="">
      <xdr:nvSpPr>
        <xdr:cNvPr id="669" name="楕円 668"/>
        <xdr:cNvSpPr/>
      </xdr:nvSpPr>
      <xdr:spPr>
        <a:xfrm>
          <a:off x="20383500" y="10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137795</xdr:rowOff>
    </xdr:from>
    <xdr:to>
      <xdr:col>111</xdr:col>
      <xdr:colOff>177800</xdr:colOff>
      <xdr:row>63</xdr:row>
      <xdr:rowOff>140335</xdr:rowOff>
    </xdr:to>
    <xdr:cxnSp macro="">
      <xdr:nvCxnSpPr>
        <xdr:cNvPr id="670" name="直線コネクタ 669"/>
        <xdr:cNvCxnSpPr/>
      </xdr:nvCxnSpPr>
      <xdr:spPr>
        <a:xfrm flipV="1">
          <a:off x="20434300" y="109391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86995</xdr:rowOff>
    </xdr:from>
    <xdr:to>
      <xdr:col>102</xdr:col>
      <xdr:colOff>165100</xdr:colOff>
      <xdr:row>64</xdr:row>
      <xdr:rowOff>17780</xdr:rowOff>
    </xdr:to>
    <xdr:sp macro="" textlink="">
      <xdr:nvSpPr>
        <xdr:cNvPr id="671" name="楕円 670"/>
        <xdr:cNvSpPr/>
      </xdr:nvSpPr>
      <xdr:spPr>
        <a:xfrm>
          <a:off x="19494500" y="10888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137795</xdr:rowOff>
    </xdr:from>
    <xdr:to>
      <xdr:col>107</xdr:col>
      <xdr:colOff>50800</xdr:colOff>
      <xdr:row>63</xdr:row>
      <xdr:rowOff>140335</xdr:rowOff>
    </xdr:to>
    <xdr:cxnSp macro="">
      <xdr:nvCxnSpPr>
        <xdr:cNvPr id="672" name="直線コネクタ 671"/>
        <xdr:cNvCxnSpPr/>
      </xdr:nvCxnSpPr>
      <xdr:spPr>
        <a:xfrm>
          <a:off x="19545300" y="109391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171450</xdr:rowOff>
    </xdr:from>
    <xdr:ext cx="469900" cy="259080"/>
    <xdr:sp macro="" textlink="">
      <xdr:nvSpPr>
        <xdr:cNvPr id="673" name="n_1aveValue【学校施設】&#10;一人当たり面積"/>
        <xdr:cNvSpPr txBox="1"/>
      </xdr:nvSpPr>
      <xdr:spPr>
        <a:xfrm>
          <a:off x="2107565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5080</xdr:rowOff>
    </xdr:from>
    <xdr:ext cx="467360" cy="259080"/>
    <xdr:sp macro="" textlink="">
      <xdr:nvSpPr>
        <xdr:cNvPr id="674" name="n_2aveValue【学校施設】&#10;一人当たり面積"/>
        <xdr:cNvSpPr txBox="1"/>
      </xdr:nvSpPr>
      <xdr:spPr>
        <a:xfrm>
          <a:off x="20199350" y="10634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635</xdr:rowOff>
    </xdr:from>
    <xdr:ext cx="467360" cy="259080"/>
    <xdr:sp macro="" textlink="">
      <xdr:nvSpPr>
        <xdr:cNvPr id="675" name="n_3aveValue【学校施設】&#10;一人当たり面積"/>
        <xdr:cNvSpPr txBox="1"/>
      </xdr:nvSpPr>
      <xdr:spPr>
        <a:xfrm>
          <a:off x="19310350" y="10630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6985</xdr:rowOff>
    </xdr:from>
    <xdr:ext cx="467360" cy="256540"/>
    <xdr:sp macro="" textlink="">
      <xdr:nvSpPr>
        <xdr:cNvPr id="676" name="n_4aveValue【学校施設】&#10;一人当たり面積"/>
        <xdr:cNvSpPr txBox="1"/>
      </xdr:nvSpPr>
      <xdr:spPr>
        <a:xfrm>
          <a:off x="18421350" y="10636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8255</xdr:rowOff>
    </xdr:from>
    <xdr:ext cx="469900" cy="256540"/>
    <xdr:sp macro="" textlink="">
      <xdr:nvSpPr>
        <xdr:cNvPr id="677" name="n_1mainValue【学校施設】&#10;一人当たり面積"/>
        <xdr:cNvSpPr txBox="1"/>
      </xdr:nvSpPr>
      <xdr:spPr>
        <a:xfrm>
          <a:off x="21075650" y="109810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10795</xdr:rowOff>
    </xdr:from>
    <xdr:ext cx="467360" cy="258445"/>
    <xdr:sp macro="" textlink="">
      <xdr:nvSpPr>
        <xdr:cNvPr id="678" name="n_2mainValue【学校施設】&#10;一人当たり面積"/>
        <xdr:cNvSpPr txBox="1"/>
      </xdr:nvSpPr>
      <xdr:spPr>
        <a:xfrm>
          <a:off x="20199350" y="109835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8255</xdr:rowOff>
    </xdr:from>
    <xdr:ext cx="467360" cy="256540"/>
    <xdr:sp macro="" textlink="">
      <xdr:nvSpPr>
        <xdr:cNvPr id="679" name="n_3mainValue【学校施設】&#10;一人当たり面積"/>
        <xdr:cNvSpPr txBox="1"/>
      </xdr:nvSpPr>
      <xdr:spPr>
        <a:xfrm>
          <a:off x="19310350" y="10981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88" name="テキスト ボックス 687"/>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90" name="テキスト ボックス 689"/>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91" name="直線コネクタ 69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92" name="テキスト ボックス 691"/>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93" name="直線コネクタ 69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94" name="テキスト ボックス 693"/>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95" name="直線コネクタ 69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96" name="テキスト ボックス 69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97" name="直線コネクタ 69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98" name="テキスト ボックス 697"/>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99" name="直線コネクタ 69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00" name="テキスト ボックス 69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01" name="直線コネクタ 70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02" name="テキスト ボックス 701"/>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15240</xdr:rowOff>
    </xdr:from>
    <xdr:to>
      <xdr:col>85</xdr:col>
      <xdr:colOff>126365</xdr:colOff>
      <xdr:row>86</xdr:row>
      <xdr:rowOff>168910</xdr:rowOff>
    </xdr:to>
    <xdr:cxnSp macro="">
      <xdr:nvCxnSpPr>
        <xdr:cNvPr id="705" name="直線コネクタ 704"/>
        <xdr:cNvCxnSpPr/>
      </xdr:nvCxnSpPr>
      <xdr:spPr>
        <a:xfrm flipV="1">
          <a:off x="16318865" y="1338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06"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07" name="直線コネクタ 706"/>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340360" cy="256540"/>
    <xdr:sp macro="" textlink="">
      <xdr:nvSpPr>
        <xdr:cNvPr id="708" name="【児童館】&#10;有形固定資産減価償却率最大値テキスト"/>
        <xdr:cNvSpPr txBox="1"/>
      </xdr:nvSpPr>
      <xdr:spPr>
        <a:xfrm>
          <a:off x="16357600" y="1316355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709" name="直線コネクタ 708"/>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73660</xdr:rowOff>
    </xdr:from>
    <xdr:ext cx="405130" cy="259080"/>
    <xdr:sp macro="" textlink="">
      <xdr:nvSpPr>
        <xdr:cNvPr id="710" name="【児童館】&#10;有形固定資産減価償却率平均値テキスト"/>
        <xdr:cNvSpPr txBox="1"/>
      </xdr:nvSpPr>
      <xdr:spPr>
        <a:xfrm>
          <a:off x="16357600" y="13961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50800</xdr:rowOff>
    </xdr:from>
    <xdr:to>
      <xdr:col>85</xdr:col>
      <xdr:colOff>177800</xdr:colOff>
      <xdr:row>82</xdr:row>
      <xdr:rowOff>152400</xdr:rowOff>
    </xdr:to>
    <xdr:sp macro="" textlink="">
      <xdr:nvSpPr>
        <xdr:cNvPr id="711" name="フローチャート: 判断 710"/>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2" name="フローチャート: 判断 71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713" name="フローチャート: 判断 712"/>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99695</xdr:rowOff>
    </xdr:from>
    <xdr:to>
      <xdr:col>72</xdr:col>
      <xdr:colOff>38100</xdr:colOff>
      <xdr:row>83</xdr:row>
      <xdr:rowOff>29845</xdr:rowOff>
    </xdr:to>
    <xdr:sp macro="" textlink="">
      <xdr:nvSpPr>
        <xdr:cNvPr id="714" name="フローチャート: 判断 713"/>
        <xdr:cNvSpPr/>
      </xdr:nvSpPr>
      <xdr:spPr>
        <a:xfrm>
          <a:off x="13652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161925</xdr:rowOff>
    </xdr:from>
    <xdr:to>
      <xdr:col>67</xdr:col>
      <xdr:colOff>101600</xdr:colOff>
      <xdr:row>83</xdr:row>
      <xdr:rowOff>92075</xdr:rowOff>
    </xdr:to>
    <xdr:sp macro="" textlink="">
      <xdr:nvSpPr>
        <xdr:cNvPr id="715" name="フローチャート: 判断 714"/>
        <xdr:cNvSpPr/>
      </xdr:nvSpPr>
      <xdr:spPr>
        <a:xfrm>
          <a:off x="12763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16" name="テキスト ボックス 71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17" name="テキスト ボックス 71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18" name="テキスト ボックス 71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19" name="テキスト ボックス 71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20" name="テキスト ボックス 71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85</xdr:row>
      <xdr:rowOff>21590</xdr:rowOff>
    </xdr:from>
    <xdr:to>
      <xdr:col>85</xdr:col>
      <xdr:colOff>177800</xdr:colOff>
      <xdr:row>85</xdr:row>
      <xdr:rowOff>123190</xdr:rowOff>
    </xdr:to>
    <xdr:sp macro="" textlink="">
      <xdr:nvSpPr>
        <xdr:cNvPr id="721" name="楕円 720"/>
        <xdr:cNvSpPr/>
      </xdr:nvSpPr>
      <xdr:spPr>
        <a:xfrm>
          <a:off x="162687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0</xdr:rowOff>
    </xdr:from>
    <xdr:ext cx="405130" cy="259080"/>
    <xdr:sp macro="" textlink="">
      <xdr:nvSpPr>
        <xdr:cNvPr id="722" name="【児童館】&#10;有形固定資産減価償却率該当値テキスト"/>
        <xdr:cNvSpPr txBox="1"/>
      </xdr:nvSpPr>
      <xdr:spPr>
        <a:xfrm>
          <a:off x="16357600" y="1457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156845</xdr:rowOff>
    </xdr:from>
    <xdr:to>
      <xdr:col>81</xdr:col>
      <xdr:colOff>101600</xdr:colOff>
      <xdr:row>85</xdr:row>
      <xdr:rowOff>86995</xdr:rowOff>
    </xdr:to>
    <xdr:sp macro="" textlink="">
      <xdr:nvSpPr>
        <xdr:cNvPr id="723" name="楕円 722"/>
        <xdr:cNvSpPr/>
      </xdr:nvSpPr>
      <xdr:spPr>
        <a:xfrm>
          <a:off x="1543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36195</xdr:rowOff>
    </xdr:from>
    <xdr:to>
      <xdr:col>85</xdr:col>
      <xdr:colOff>127000</xdr:colOff>
      <xdr:row>85</xdr:row>
      <xdr:rowOff>72390</xdr:rowOff>
    </xdr:to>
    <xdr:cxnSp macro="">
      <xdr:nvCxnSpPr>
        <xdr:cNvPr id="724" name="直線コネクタ 723"/>
        <xdr:cNvCxnSpPr/>
      </xdr:nvCxnSpPr>
      <xdr:spPr>
        <a:xfrm>
          <a:off x="15481300" y="146094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121285</xdr:rowOff>
    </xdr:from>
    <xdr:to>
      <xdr:col>76</xdr:col>
      <xdr:colOff>165100</xdr:colOff>
      <xdr:row>85</xdr:row>
      <xdr:rowOff>52070</xdr:rowOff>
    </xdr:to>
    <xdr:sp macro="" textlink="">
      <xdr:nvSpPr>
        <xdr:cNvPr id="725" name="楕円 724"/>
        <xdr:cNvSpPr/>
      </xdr:nvSpPr>
      <xdr:spPr>
        <a:xfrm>
          <a:off x="14541500" y="1452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635</xdr:rowOff>
    </xdr:from>
    <xdr:to>
      <xdr:col>81</xdr:col>
      <xdr:colOff>50800</xdr:colOff>
      <xdr:row>85</xdr:row>
      <xdr:rowOff>36195</xdr:rowOff>
    </xdr:to>
    <xdr:cxnSp macro="">
      <xdr:nvCxnSpPr>
        <xdr:cNvPr id="726" name="直線コネクタ 725"/>
        <xdr:cNvCxnSpPr/>
      </xdr:nvCxnSpPr>
      <xdr:spPr>
        <a:xfrm>
          <a:off x="14592300" y="145738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85090</xdr:rowOff>
    </xdr:from>
    <xdr:to>
      <xdr:col>72</xdr:col>
      <xdr:colOff>38100</xdr:colOff>
      <xdr:row>85</xdr:row>
      <xdr:rowOff>15240</xdr:rowOff>
    </xdr:to>
    <xdr:sp macro="" textlink="">
      <xdr:nvSpPr>
        <xdr:cNvPr id="727" name="楕円 726"/>
        <xdr:cNvSpPr/>
      </xdr:nvSpPr>
      <xdr:spPr>
        <a:xfrm>
          <a:off x="136525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135890</xdr:rowOff>
    </xdr:from>
    <xdr:to>
      <xdr:col>76</xdr:col>
      <xdr:colOff>114300</xdr:colOff>
      <xdr:row>85</xdr:row>
      <xdr:rowOff>635</xdr:rowOff>
    </xdr:to>
    <xdr:cxnSp macro="">
      <xdr:nvCxnSpPr>
        <xdr:cNvPr id="728" name="直線コネクタ 727"/>
        <xdr:cNvCxnSpPr/>
      </xdr:nvCxnSpPr>
      <xdr:spPr>
        <a:xfrm>
          <a:off x="13703300" y="145376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36830</xdr:rowOff>
    </xdr:from>
    <xdr:ext cx="405130" cy="259080"/>
    <xdr:sp macro="" textlink="">
      <xdr:nvSpPr>
        <xdr:cNvPr id="729" name="n_1aveValue【児童館】&#10;有形固定資産減価償却率"/>
        <xdr:cNvSpPr txBox="1"/>
      </xdr:nvSpPr>
      <xdr:spPr>
        <a:xfrm>
          <a:off x="15266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2590" cy="256540"/>
    <xdr:sp macro="" textlink="">
      <xdr:nvSpPr>
        <xdr:cNvPr id="730" name="n_2aveValue【児童館】&#10;有形固定資産減価償却率"/>
        <xdr:cNvSpPr txBox="1"/>
      </xdr:nvSpPr>
      <xdr:spPr>
        <a:xfrm>
          <a:off x="14389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46355</xdr:rowOff>
    </xdr:from>
    <xdr:ext cx="402590" cy="259080"/>
    <xdr:sp macro="" textlink="">
      <xdr:nvSpPr>
        <xdr:cNvPr id="731" name="n_3aveValue【児童館】&#10;有形固定資産減価償却率"/>
        <xdr:cNvSpPr txBox="1"/>
      </xdr:nvSpPr>
      <xdr:spPr>
        <a:xfrm>
          <a:off x="13500735" y="1393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109220</xdr:rowOff>
    </xdr:from>
    <xdr:ext cx="402590" cy="256540"/>
    <xdr:sp macro="" textlink="">
      <xdr:nvSpPr>
        <xdr:cNvPr id="732" name="n_4aveValue【児童館】&#10;有形固定資産減価償却率"/>
        <xdr:cNvSpPr txBox="1"/>
      </xdr:nvSpPr>
      <xdr:spPr>
        <a:xfrm>
          <a:off x="12611735" y="13996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78105</xdr:rowOff>
    </xdr:from>
    <xdr:ext cx="405130" cy="256540"/>
    <xdr:sp macro="" textlink="">
      <xdr:nvSpPr>
        <xdr:cNvPr id="733" name="n_1mainValue【児童館】&#10;有形固定資産減価償却率"/>
        <xdr:cNvSpPr txBox="1"/>
      </xdr:nvSpPr>
      <xdr:spPr>
        <a:xfrm>
          <a:off x="15266035" y="146513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42545</xdr:rowOff>
    </xdr:from>
    <xdr:ext cx="402590" cy="256540"/>
    <xdr:sp macro="" textlink="">
      <xdr:nvSpPr>
        <xdr:cNvPr id="734" name="n_2mainValue【児童館】&#10;有形固定資産減価償却率"/>
        <xdr:cNvSpPr txBox="1"/>
      </xdr:nvSpPr>
      <xdr:spPr>
        <a:xfrm>
          <a:off x="14389735" y="14615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6350</xdr:rowOff>
    </xdr:from>
    <xdr:ext cx="402590" cy="256540"/>
    <xdr:sp macro="" textlink="">
      <xdr:nvSpPr>
        <xdr:cNvPr id="735" name="n_3mainValue【児童館】&#10;有形固定資産減価償却率"/>
        <xdr:cNvSpPr txBox="1"/>
      </xdr:nvSpPr>
      <xdr:spPr>
        <a:xfrm>
          <a:off x="13500735" y="14579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44" name="テキスト ボックス 74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47" name="テキスト ボックス 746"/>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49" name="テキスト ボックス 748"/>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51" name="テキスト ボックス 750"/>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53" name="テキスト ボックス 752"/>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55" name="テキスト ボックス 75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140970</xdr:rowOff>
    </xdr:to>
    <xdr:cxnSp macro="">
      <xdr:nvCxnSpPr>
        <xdr:cNvPr id="757" name="直線コネクタ 756"/>
        <xdr:cNvCxnSpPr/>
      </xdr:nvCxnSpPr>
      <xdr:spPr>
        <a:xfrm flipV="1">
          <a:off x="22160865" y="132740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6540"/>
    <xdr:sp macro="" textlink="">
      <xdr:nvSpPr>
        <xdr:cNvPr id="758" name="【児童館】&#10;一人当たり面積最小値テキスト"/>
        <xdr:cNvSpPr txBox="1"/>
      </xdr:nvSpPr>
      <xdr:spPr>
        <a:xfrm>
          <a:off x="22199600" y="14718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9" name="直線コネクタ 758"/>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6540"/>
    <xdr:sp macro="" textlink="">
      <xdr:nvSpPr>
        <xdr:cNvPr id="760" name="【児童館】&#10;一人当たり面積最大値テキスト"/>
        <xdr:cNvSpPr txBox="1"/>
      </xdr:nvSpPr>
      <xdr:spPr>
        <a:xfrm>
          <a:off x="22199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761" name="直線コネクタ 760"/>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101600</xdr:rowOff>
    </xdr:from>
    <xdr:ext cx="469900" cy="259080"/>
    <xdr:sp macro="" textlink="">
      <xdr:nvSpPr>
        <xdr:cNvPr id="762" name="【児童館】&#10;一人当たり面積平均値テキスト"/>
        <xdr:cNvSpPr txBox="1"/>
      </xdr:nvSpPr>
      <xdr:spPr>
        <a:xfrm>
          <a:off x="22199600" y="1398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78740</xdr:rowOff>
    </xdr:from>
    <xdr:to>
      <xdr:col>116</xdr:col>
      <xdr:colOff>114300</xdr:colOff>
      <xdr:row>83</xdr:row>
      <xdr:rowOff>8890</xdr:rowOff>
    </xdr:to>
    <xdr:sp macro="" textlink="">
      <xdr:nvSpPr>
        <xdr:cNvPr id="763" name="フローチャート: 判断 762"/>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4" name="フローチャート: 判断 76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5" name="フローチャート: 判断 764"/>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78740</xdr:rowOff>
    </xdr:from>
    <xdr:to>
      <xdr:col>102</xdr:col>
      <xdr:colOff>165100</xdr:colOff>
      <xdr:row>83</xdr:row>
      <xdr:rowOff>8890</xdr:rowOff>
    </xdr:to>
    <xdr:sp macro="" textlink="">
      <xdr:nvSpPr>
        <xdr:cNvPr id="766" name="フローチャート: 判断 765"/>
        <xdr:cNvSpPr/>
      </xdr:nvSpPr>
      <xdr:spPr>
        <a:xfrm>
          <a:off x="19494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7" name="フローチャート: 判断 766"/>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68" name="テキスト ボックス 76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69" name="テキスト ボックス 76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70" name="テキスト ボックス 76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71" name="テキスト ボックス 77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72" name="テキスト ボックス 77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xdr:rowOff>
    </xdr:from>
    <xdr:to>
      <xdr:col>116</xdr:col>
      <xdr:colOff>114300</xdr:colOff>
      <xdr:row>84</xdr:row>
      <xdr:rowOff>111760</xdr:rowOff>
    </xdr:to>
    <xdr:sp macro="" textlink="">
      <xdr:nvSpPr>
        <xdr:cNvPr id="773" name="楕円 772"/>
        <xdr:cNvSpPr/>
      </xdr:nvSpPr>
      <xdr:spPr>
        <a:xfrm>
          <a:off x="22110700"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160020</xdr:rowOff>
    </xdr:from>
    <xdr:ext cx="469900" cy="259080"/>
    <xdr:sp macro="" textlink="">
      <xdr:nvSpPr>
        <xdr:cNvPr id="774" name="【児童館】&#10;一人当たり面積該当値テキスト"/>
        <xdr:cNvSpPr txBox="1"/>
      </xdr:nvSpPr>
      <xdr:spPr>
        <a:xfrm>
          <a:off x="2219960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75" name="楕円 77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60960</xdr:rowOff>
    </xdr:to>
    <xdr:cxnSp macro="">
      <xdr:nvCxnSpPr>
        <xdr:cNvPr id="776" name="直線コネクタ 775"/>
        <xdr:cNvCxnSpPr/>
      </xdr:nvCxnSpPr>
      <xdr:spPr>
        <a:xfrm>
          <a:off x="21323300" y="14439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77" name="楕円 776"/>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78" name="直線コネクタ 777"/>
        <xdr:cNvCxnSpPr/>
      </xdr:nvCxnSpPr>
      <xdr:spPr>
        <a:xfrm>
          <a:off x="20434300" y="1443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79" name="楕円 778"/>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80" name="直線コネクタ 779"/>
        <xdr:cNvCxnSpPr/>
      </xdr:nvCxnSpPr>
      <xdr:spPr>
        <a:xfrm>
          <a:off x="19545300" y="14439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2540</xdr:rowOff>
    </xdr:from>
    <xdr:ext cx="469900" cy="259080"/>
    <xdr:sp macro="" textlink="">
      <xdr:nvSpPr>
        <xdr:cNvPr id="781" name="n_1aveValue【児童館】&#10;一人当たり面積"/>
        <xdr:cNvSpPr txBox="1"/>
      </xdr:nvSpPr>
      <xdr:spPr>
        <a:xfrm>
          <a:off x="2107565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2540</xdr:rowOff>
    </xdr:from>
    <xdr:ext cx="467360" cy="259080"/>
    <xdr:sp macro="" textlink="">
      <xdr:nvSpPr>
        <xdr:cNvPr id="782" name="n_2aveValue【児童館】&#10;一人当たり面積"/>
        <xdr:cNvSpPr txBox="1"/>
      </xdr:nvSpPr>
      <xdr:spPr>
        <a:xfrm>
          <a:off x="20199350" y="13889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25400</xdr:rowOff>
    </xdr:from>
    <xdr:ext cx="467360" cy="259080"/>
    <xdr:sp macro="" textlink="">
      <xdr:nvSpPr>
        <xdr:cNvPr id="783" name="n_3aveValue【児童館】&#10;一人当たり面積"/>
        <xdr:cNvSpPr txBox="1"/>
      </xdr:nvSpPr>
      <xdr:spPr>
        <a:xfrm>
          <a:off x="19310350" y="13912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93980</xdr:rowOff>
    </xdr:from>
    <xdr:ext cx="467360" cy="259080"/>
    <xdr:sp macro="" textlink="">
      <xdr:nvSpPr>
        <xdr:cNvPr id="784" name="n_4aveValue【児童館】&#10;一人当たり面積"/>
        <xdr:cNvSpPr txBox="1"/>
      </xdr:nvSpPr>
      <xdr:spPr>
        <a:xfrm>
          <a:off x="18421350" y="13981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80010</xdr:rowOff>
    </xdr:from>
    <xdr:ext cx="469900" cy="259080"/>
    <xdr:sp macro="" textlink="">
      <xdr:nvSpPr>
        <xdr:cNvPr id="785" name="n_1mainValue【児童館】&#10;一人当たり面積"/>
        <xdr:cNvSpPr txBox="1"/>
      </xdr:nvSpPr>
      <xdr:spPr>
        <a:xfrm>
          <a:off x="2107565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80010</xdr:rowOff>
    </xdr:from>
    <xdr:ext cx="467360" cy="259080"/>
    <xdr:sp macro="" textlink="">
      <xdr:nvSpPr>
        <xdr:cNvPr id="786" name="n_2mainValue【児童館】&#10;一人当たり面積"/>
        <xdr:cNvSpPr txBox="1"/>
      </xdr:nvSpPr>
      <xdr:spPr>
        <a:xfrm>
          <a:off x="20199350" y="1448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80010</xdr:rowOff>
    </xdr:from>
    <xdr:ext cx="467360" cy="259080"/>
    <xdr:sp macro="" textlink="">
      <xdr:nvSpPr>
        <xdr:cNvPr id="787" name="n_3mainValue【児童館】&#10;一人当たり面積"/>
        <xdr:cNvSpPr txBox="1"/>
      </xdr:nvSpPr>
      <xdr:spPr>
        <a:xfrm>
          <a:off x="19310350" y="1448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96" name="テキスト ボックス 79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98" name="テキスト ボックス 797"/>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99" name="直線コネクタ 79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00" name="テキスト ボックス 799"/>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01" name="直線コネクタ 80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02" name="テキスト ボックス 80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03" name="直線コネクタ 80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04" name="テキスト ボックス 803"/>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05" name="直線コネクタ 80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06" name="テキスト ボックス 80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07" name="直線コネクタ 80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08" name="テキスト ボックス 80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09" name="直線コネクタ 80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10" name="テキスト ボックス 809"/>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108</xdr:row>
      <xdr:rowOff>99060</xdr:rowOff>
    </xdr:to>
    <xdr:cxnSp macro="">
      <xdr:nvCxnSpPr>
        <xdr:cNvPr id="813" name="直線コネクタ 812"/>
        <xdr:cNvCxnSpPr/>
      </xdr:nvCxnSpPr>
      <xdr:spPr>
        <a:xfrm flipV="1">
          <a:off x="16318865" y="1729486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102870</xdr:rowOff>
    </xdr:from>
    <xdr:ext cx="405130" cy="259080"/>
    <xdr:sp macro="" textlink="">
      <xdr:nvSpPr>
        <xdr:cNvPr id="814" name="【公民館】&#10;有形固定資産減価償却率最小値テキスト"/>
        <xdr:cNvSpPr txBox="1"/>
      </xdr:nvSpPr>
      <xdr:spPr>
        <a:xfrm>
          <a:off x="16357600" y="1861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99060</xdr:rowOff>
    </xdr:from>
    <xdr:to>
      <xdr:col>86</xdr:col>
      <xdr:colOff>25400</xdr:colOff>
      <xdr:row>108</xdr:row>
      <xdr:rowOff>99060</xdr:rowOff>
    </xdr:to>
    <xdr:cxnSp macro="">
      <xdr:nvCxnSpPr>
        <xdr:cNvPr id="815" name="直線コネクタ 814"/>
        <xdr:cNvCxnSpPr/>
      </xdr:nvCxnSpPr>
      <xdr:spPr>
        <a:xfrm>
          <a:off x="16230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5130" cy="259080"/>
    <xdr:sp macro="" textlink="">
      <xdr:nvSpPr>
        <xdr:cNvPr id="816"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817" name="直線コネクタ 816"/>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22225</xdr:rowOff>
    </xdr:from>
    <xdr:ext cx="405130" cy="258445"/>
    <xdr:sp macro="" textlink="">
      <xdr:nvSpPr>
        <xdr:cNvPr id="818" name="【公民館】&#10;有形固定資産減価償却率平均値テキスト"/>
        <xdr:cNvSpPr txBox="1"/>
      </xdr:nvSpPr>
      <xdr:spPr>
        <a:xfrm>
          <a:off x="16357600" y="17853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170815</xdr:rowOff>
    </xdr:from>
    <xdr:to>
      <xdr:col>85</xdr:col>
      <xdr:colOff>177800</xdr:colOff>
      <xdr:row>105</xdr:row>
      <xdr:rowOff>100965</xdr:rowOff>
    </xdr:to>
    <xdr:sp macro="" textlink="">
      <xdr:nvSpPr>
        <xdr:cNvPr id="819" name="フローチャート: 判断 818"/>
        <xdr:cNvSpPr/>
      </xdr:nvSpPr>
      <xdr:spPr>
        <a:xfrm>
          <a:off x="162687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xdr:rowOff>
    </xdr:from>
    <xdr:to>
      <xdr:col>81</xdr:col>
      <xdr:colOff>101600</xdr:colOff>
      <xdr:row>105</xdr:row>
      <xdr:rowOff>106045</xdr:rowOff>
    </xdr:to>
    <xdr:sp macro="" textlink="">
      <xdr:nvSpPr>
        <xdr:cNvPr id="820" name="フローチャート: 判断 819"/>
        <xdr:cNvSpPr/>
      </xdr:nvSpPr>
      <xdr:spPr>
        <a:xfrm>
          <a:off x="15430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xdr:rowOff>
    </xdr:from>
    <xdr:to>
      <xdr:col>76</xdr:col>
      <xdr:colOff>165100</xdr:colOff>
      <xdr:row>105</xdr:row>
      <xdr:rowOff>104140</xdr:rowOff>
    </xdr:to>
    <xdr:sp macro="" textlink="">
      <xdr:nvSpPr>
        <xdr:cNvPr id="821" name="フローチャート: 判断 820"/>
        <xdr:cNvSpPr/>
      </xdr:nvSpPr>
      <xdr:spPr>
        <a:xfrm>
          <a:off x="14541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159385</xdr:rowOff>
    </xdr:from>
    <xdr:to>
      <xdr:col>72</xdr:col>
      <xdr:colOff>38100</xdr:colOff>
      <xdr:row>105</xdr:row>
      <xdr:rowOff>89535</xdr:rowOff>
    </xdr:to>
    <xdr:sp macro="" textlink="">
      <xdr:nvSpPr>
        <xdr:cNvPr id="822" name="フローチャート: 判断 821"/>
        <xdr:cNvSpPr/>
      </xdr:nvSpPr>
      <xdr:spPr>
        <a:xfrm>
          <a:off x="13652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xdr:rowOff>
    </xdr:from>
    <xdr:to>
      <xdr:col>67</xdr:col>
      <xdr:colOff>101600</xdr:colOff>
      <xdr:row>105</xdr:row>
      <xdr:rowOff>104140</xdr:rowOff>
    </xdr:to>
    <xdr:sp macro="" textlink="">
      <xdr:nvSpPr>
        <xdr:cNvPr id="823" name="フローチャート: 判断 822"/>
        <xdr:cNvSpPr/>
      </xdr:nvSpPr>
      <xdr:spPr>
        <a:xfrm>
          <a:off x="12763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24" name="テキスト ボックス 82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25" name="テキスト ボックス 82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26" name="テキスト ボックス 82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27" name="テキスト ボックス 82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28" name="テキスト ボックス 82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8890</xdr:rowOff>
    </xdr:from>
    <xdr:to>
      <xdr:col>85</xdr:col>
      <xdr:colOff>177800</xdr:colOff>
      <xdr:row>106</xdr:row>
      <xdr:rowOff>110490</xdr:rowOff>
    </xdr:to>
    <xdr:sp macro="" textlink="">
      <xdr:nvSpPr>
        <xdr:cNvPr id="829" name="楕円 828"/>
        <xdr:cNvSpPr/>
      </xdr:nvSpPr>
      <xdr:spPr>
        <a:xfrm>
          <a:off x="162687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158750</xdr:rowOff>
    </xdr:from>
    <xdr:ext cx="405130" cy="259080"/>
    <xdr:sp macro="" textlink="">
      <xdr:nvSpPr>
        <xdr:cNvPr id="830" name="【公民館】&#10;有形固定資産減価償却率該当値テキスト"/>
        <xdr:cNvSpPr txBox="1"/>
      </xdr:nvSpPr>
      <xdr:spPr>
        <a:xfrm>
          <a:off x="16357600" y="1816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147955</xdr:rowOff>
    </xdr:from>
    <xdr:to>
      <xdr:col>81</xdr:col>
      <xdr:colOff>101600</xdr:colOff>
      <xdr:row>106</xdr:row>
      <xdr:rowOff>78105</xdr:rowOff>
    </xdr:to>
    <xdr:sp macro="" textlink="">
      <xdr:nvSpPr>
        <xdr:cNvPr id="831" name="楕円 830"/>
        <xdr:cNvSpPr/>
      </xdr:nvSpPr>
      <xdr:spPr>
        <a:xfrm>
          <a:off x="15430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27305</xdr:rowOff>
    </xdr:from>
    <xdr:to>
      <xdr:col>85</xdr:col>
      <xdr:colOff>127000</xdr:colOff>
      <xdr:row>106</xdr:row>
      <xdr:rowOff>59690</xdr:rowOff>
    </xdr:to>
    <xdr:cxnSp macro="">
      <xdr:nvCxnSpPr>
        <xdr:cNvPr id="832" name="直線コネクタ 831"/>
        <xdr:cNvCxnSpPr/>
      </xdr:nvCxnSpPr>
      <xdr:spPr>
        <a:xfrm>
          <a:off x="15481300" y="182010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833" name="楕円 832"/>
        <xdr:cNvSpPr/>
      </xdr:nvSpPr>
      <xdr:spPr>
        <a:xfrm>
          <a:off x="14541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166370</xdr:rowOff>
    </xdr:from>
    <xdr:to>
      <xdr:col>81</xdr:col>
      <xdr:colOff>50800</xdr:colOff>
      <xdr:row>106</xdr:row>
      <xdr:rowOff>27305</xdr:rowOff>
    </xdr:to>
    <xdr:cxnSp macro="">
      <xdr:nvCxnSpPr>
        <xdr:cNvPr id="834" name="直線コネクタ 833"/>
        <xdr:cNvCxnSpPr/>
      </xdr:nvCxnSpPr>
      <xdr:spPr>
        <a:xfrm>
          <a:off x="14592300" y="18168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35" name="楕円 834"/>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166370</xdr:rowOff>
    </xdr:to>
    <xdr:cxnSp macro="">
      <xdr:nvCxnSpPr>
        <xdr:cNvPr id="836" name="直線コネクタ 835"/>
        <xdr:cNvCxnSpPr/>
      </xdr:nvCxnSpPr>
      <xdr:spPr>
        <a:xfrm>
          <a:off x="13703300" y="181356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122555</xdr:rowOff>
    </xdr:from>
    <xdr:ext cx="405130" cy="256540"/>
    <xdr:sp macro="" textlink="">
      <xdr:nvSpPr>
        <xdr:cNvPr id="837" name="n_1aveValue【公民館】&#10;有形固定資産減価償却率"/>
        <xdr:cNvSpPr txBox="1"/>
      </xdr:nvSpPr>
      <xdr:spPr>
        <a:xfrm>
          <a:off x="15266035" y="177819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120650</xdr:rowOff>
    </xdr:from>
    <xdr:ext cx="402590" cy="256540"/>
    <xdr:sp macro="" textlink="">
      <xdr:nvSpPr>
        <xdr:cNvPr id="838" name="n_2aveValue【公民館】&#10;有形固定資産減価償却率"/>
        <xdr:cNvSpPr txBox="1"/>
      </xdr:nvSpPr>
      <xdr:spPr>
        <a:xfrm>
          <a:off x="14389735" y="1778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106045</xdr:rowOff>
    </xdr:from>
    <xdr:ext cx="402590" cy="259080"/>
    <xdr:sp macro="" textlink="">
      <xdr:nvSpPr>
        <xdr:cNvPr id="839" name="n_3aveValue【公民館】&#10;有形固定資産減価償却率"/>
        <xdr:cNvSpPr txBox="1"/>
      </xdr:nvSpPr>
      <xdr:spPr>
        <a:xfrm>
          <a:off x="13500735" y="17765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120650</xdr:rowOff>
    </xdr:from>
    <xdr:ext cx="402590" cy="256540"/>
    <xdr:sp macro="" textlink="">
      <xdr:nvSpPr>
        <xdr:cNvPr id="840" name="n_4aveValue【公民館】&#10;有形固定資産減価償却率"/>
        <xdr:cNvSpPr txBox="1"/>
      </xdr:nvSpPr>
      <xdr:spPr>
        <a:xfrm>
          <a:off x="12611735" y="17780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69215</xdr:rowOff>
    </xdr:from>
    <xdr:ext cx="405130" cy="259080"/>
    <xdr:sp macro="" textlink="">
      <xdr:nvSpPr>
        <xdr:cNvPr id="841" name="n_1mainValue【公民館】&#10;有形固定資産減価償却率"/>
        <xdr:cNvSpPr txBox="1"/>
      </xdr:nvSpPr>
      <xdr:spPr>
        <a:xfrm>
          <a:off x="15266035" y="1824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36195</xdr:rowOff>
    </xdr:from>
    <xdr:ext cx="402590" cy="259080"/>
    <xdr:sp macro="" textlink="">
      <xdr:nvSpPr>
        <xdr:cNvPr id="842" name="n_2mainValue【公民館】&#10;有形固定資産減価償却率"/>
        <xdr:cNvSpPr txBox="1"/>
      </xdr:nvSpPr>
      <xdr:spPr>
        <a:xfrm>
          <a:off x="14389735" y="18209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3810</xdr:rowOff>
    </xdr:from>
    <xdr:ext cx="402590" cy="259080"/>
    <xdr:sp macro="" textlink="">
      <xdr:nvSpPr>
        <xdr:cNvPr id="843" name="n_3mainValue【公民館】&#10;有形固定資産減価償却率"/>
        <xdr:cNvSpPr txBox="1"/>
      </xdr:nvSpPr>
      <xdr:spPr>
        <a:xfrm>
          <a:off x="13500735" y="18177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52" name="テキスト ボックス 85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55" name="テキスト ボックス 854"/>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57" name="テキスト ボックス 856"/>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59" name="テキスト ボックス 858"/>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61" name="テキスト ボックス 860"/>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63" name="テキスト ボックス 862"/>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158750</xdr:rowOff>
    </xdr:from>
    <xdr:to>
      <xdr:col>116</xdr:col>
      <xdr:colOff>62865</xdr:colOff>
      <xdr:row>108</xdr:row>
      <xdr:rowOff>67310</xdr:rowOff>
    </xdr:to>
    <xdr:cxnSp macro="">
      <xdr:nvCxnSpPr>
        <xdr:cNvPr id="865" name="直線コネクタ 864"/>
        <xdr:cNvCxnSpPr/>
      </xdr:nvCxnSpPr>
      <xdr:spPr>
        <a:xfrm flipV="1">
          <a:off x="22160865" y="173037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71120</xdr:rowOff>
    </xdr:from>
    <xdr:ext cx="469900" cy="259080"/>
    <xdr:sp macro="" textlink="">
      <xdr:nvSpPr>
        <xdr:cNvPr id="866" name="【公民館】&#10;一人当たり面積最小値テキスト"/>
        <xdr:cNvSpPr txBox="1"/>
      </xdr:nvSpPr>
      <xdr:spPr>
        <a:xfrm>
          <a:off x="22199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67310</xdr:rowOff>
    </xdr:from>
    <xdr:to>
      <xdr:col>116</xdr:col>
      <xdr:colOff>152400</xdr:colOff>
      <xdr:row>108</xdr:row>
      <xdr:rowOff>67310</xdr:rowOff>
    </xdr:to>
    <xdr:cxnSp macro="">
      <xdr:nvCxnSpPr>
        <xdr:cNvPr id="867" name="直線コネクタ 866"/>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105410</xdr:rowOff>
    </xdr:from>
    <xdr:ext cx="469900" cy="259080"/>
    <xdr:sp macro="" textlink="">
      <xdr:nvSpPr>
        <xdr:cNvPr id="868" name="【公民館】&#10;一人当たり面積最大値テキスト"/>
        <xdr:cNvSpPr txBox="1"/>
      </xdr:nvSpPr>
      <xdr:spPr>
        <a:xfrm>
          <a:off x="22199600" y="1707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158750</xdr:rowOff>
    </xdr:from>
    <xdr:to>
      <xdr:col>116</xdr:col>
      <xdr:colOff>152400</xdr:colOff>
      <xdr:row>100</xdr:row>
      <xdr:rowOff>158750</xdr:rowOff>
    </xdr:to>
    <xdr:cxnSp macro="">
      <xdr:nvCxnSpPr>
        <xdr:cNvPr id="869" name="直線コネクタ 868"/>
        <xdr:cNvCxnSpPr/>
      </xdr:nvCxnSpPr>
      <xdr:spPr>
        <a:xfrm>
          <a:off x="22072600" y="1730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55245</xdr:rowOff>
    </xdr:from>
    <xdr:ext cx="469900" cy="256540"/>
    <xdr:sp macro="" textlink="">
      <xdr:nvSpPr>
        <xdr:cNvPr id="870" name="【公民館】&#10;一人当たり面積平均値テキスト"/>
        <xdr:cNvSpPr txBox="1"/>
      </xdr:nvSpPr>
      <xdr:spPr>
        <a:xfrm>
          <a:off x="22199600" y="180574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32385</xdr:rowOff>
    </xdr:from>
    <xdr:to>
      <xdr:col>116</xdr:col>
      <xdr:colOff>114300</xdr:colOff>
      <xdr:row>106</xdr:row>
      <xdr:rowOff>133985</xdr:rowOff>
    </xdr:to>
    <xdr:sp macro="" textlink="">
      <xdr:nvSpPr>
        <xdr:cNvPr id="871" name="フローチャート: 判断 870"/>
        <xdr:cNvSpPr/>
      </xdr:nvSpPr>
      <xdr:spPr>
        <a:xfrm>
          <a:off x="221107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32385</xdr:rowOff>
    </xdr:from>
    <xdr:to>
      <xdr:col>112</xdr:col>
      <xdr:colOff>38100</xdr:colOff>
      <xdr:row>106</xdr:row>
      <xdr:rowOff>133985</xdr:rowOff>
    </xdr:to>
    <xdr:sp macro="" textlink="">
      <xdr:nvSpPr>
        <xdr:cNvPr id="872" name="フローチャート: 判断 871"/>
        <xdr:cNvSpPr/>
      </xdr:nvSpPr>
      <xdr:spPr>
        <a:xfrm>
          <a:off x="21272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27940</xdr:rowOff>
    </xdr:from>
    <xdr:to>
      <xdr:col>107</xdr:col>
      <xdr:colOff>101600</xdr:colOff>
      <xdr:row>106</xdr:row>
      <xdr:rowOff>129540</xdr:rowOff>
    </xdr:to>
    <xdr:sp macro="" textlink="">
      <xdr:nvSpPr>
        <xdr:cNvPr id="873" name="フローチャート: 判断 872"/>
        <xdr:cNvSpPr/>
      </xdr:nvSpPr>
      <xdr:spPr>
        <a:xfrm>
          <a:off x="20383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874" name="フローチャート: 判断 873"/>
        <xdr:cNvSpPr/>
      </xdr:nvSpPr>
      <xdr:spPr>
        <a:xfrm>
          <a:off x="19494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75565</xdr:rowOff>
    </xdr:from>
    <xdr:to>
      <xdr:col>98</xdr:col>
      <xdr:colOff>38100</xdr:colOff>
      <xdr:row>107</xdr:row>
      <xdr:rowOff>6350</xdr:rowOff>
    </xdr:to>
    <xdr:sp macro="" textlink="">
      <xdr:nvSpPr>
        <xdr:cNvPr id="875" name="フローチャート: 判断 874"/>
        <xdr:cNvSpPr/>
      </xdr:nvSpPr>
      <xdr:spPr>
        <a:xfrm>
          <a:off x="186055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76" name="テキスト ボックス 87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77" name="テキスト ボックス 87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78" name="テキスト ボックス 87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79" name="テキスト ボックス 87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80" name="テキスト ボックス 87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98425</xdr:rowOff>
    </xdr:from>
    <xdr:to>
      <xdr:col>116</xdr:col>
      <xdr:colOff>114300</xdr:colOff>
      <xdr:row>108</xdr:row>
      <xdr:rowOff>29210</xdr:rowOff>
    </xdr:to>
    <xdr:sp macro="" textlink="">
      <xdr:nvSpPr>
        <xdr:cNvPr id="881" name="楕円 880"/>
        <xdr:cNvSpPr/>
      </xdr:nvSpPr>
      <xdr:spPr>
        <a:xfrm>
          <a:off x="22110700" y="18443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13335</xdr:rowOff>
    </xdr:from>
    <xdr:ext cx="469900" cy="259080"/>
    <xdr:sp macro="" textlink="">
      <xdr:nvSpPr>
        <xdr:cNvPr id="882" name="【公民館】&#10;一人当たり面積該当値テキスト"/>
        <xdr:cNvSpPr txBox="1"/>
      </xdr:nvSpPr>
      <xdr:spPr>
        <a:xfrm>
          <a:off x="22199600" y="18358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130810</xdr:rowOff>
    </xdr:from>
    <xdr:to>
      <xdr:col>112</xdr:col>
      <xdr:colOff>38100</xdr:colOff>
      <xdr:row>108</xdr:row>
      <xdr:rowOff>60960</xdr:rowOff>
    </xdr:to>
    <xdr:sp macro="" textlink="">
      <xdr:nvSpPr>
        <xdr:cNvPr id="883" name="楕円 882"/>
        <xdr:cNvSpPr/>
      </xdr:nvSpPr>
      <xdr:spPr>
        <a:xfrm>
          <a:off x="21272500" y="184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149225</xdr:rowOff>
    </xdr:from>
    <xdr:to>
      <xdr:col>116</xdr:col>
      <xdr:colOff>63500</xdr:colOff>
      <xdr:row>108</xdr:row>
      <xdr:rowOff>10160</xdr:rowOff>
    </xdr:to>
    <xdr:cxnSp macro="">
      <xdr:nvCxnSpPr>
        <xdr:cNvPr id="884" name="直線コネクタ 883"/>
        <xdr:cNvCxnSpPr/>
      </xdr:nvCxnSpPr>
      <xdr:spPr>
        <a:xfrm flipV="1">
          <a:off x="21323300" y="184943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130810</xdr:rowOff>
    </xdr:from>
    <xdr:to>
      <xdr:col>107</xdr:col>
      <xdr:colOff>101600</xdr:colOff>
      <xdr:row>108</xdr:row>
      <xdr:rowOff>60960</xdr:rowOff>
    </xdr:to>
    <xdr:sp macro="" textlink="">
      <xdr:nvSpPr>
        <xdr:cNvPr id="885" name="楕円 884"/>
        <xdr:cNvSpPr/>
      </xdr:nvSpPr>
      <xdr:spPr>
        <a:xfrm>
          <a:off x="20383500" y="184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10160</xdr:rowOff>
    </xdr:from>
    <xdr:to>
      <xdr:col>111</xdr:col>
      <xdr:colOff>177800</xdr:colOff>
      <xdr:row>108</xdr:row>
      <xdr:rowOff>10160</xdr:rowOff>
    </xdr:to>
    <xdr:cxnSp macro="">
      <xdr:nvCxnSpPr>
        <xdr:cNvPr id="886" name="直線コネクタ 885"/>
        <xdr:cNvCxnSpPr/>
      </xdr:nvCxnSpPr>
      <xdr:spPr>
        <a:xfrm>
          <a:off x="20434300" y="1852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130810</xdr:rowOff>
    </xdr:from>
    <xdr:to>
      <xdr:col>102</xdr:col>
      <xdr:colOff>165100</xdr:colOff>
      <xdr:row>108</xdr:row>
      <xdr:rowOff>60960</xdr:rowOff>
    </xdr:to>
    <xdr:sp macro="" textlink="">
      <xdr:nvSpPr>
        <xdr:cNvPr id="887" name="楕円 886"/>
        <xdr:cNvSpPr/>
      </xdr:nvSpPr>
      <xdr:spPr>
        <a:xfrm>
          <a:off x="19494500" y="184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10160</xdr:rowOff>
    </xdr:from>
    <xdr:to>
      <xdr:col>107</xdr:col>
      <xdr:colOff>50800</xdr:colOff>
      <xdr:row>108</xdr:row>
      <xdr:rowOff>10160</xdr:rowOff>
    </xdr:to>
    <xdr:cxnSp macro="">
      <xdr:nvCxnSpPr>
        <xdr:cNvPr id="888" name="直線コネクタ 887"/>
        <xdr:cNvCxnSpPr/>
      </xdr:nvCxnSpPr>
      <xdr:spPr>
        <a:xfrm>
          <a:off x="19545300" y="1852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150495</xdr:rowOff>
    </xdr:from>
    <xdr:ext cx="469900" cy="259080"/>
    <xdr:sp macro="" textlink="">
      <xdr:nvSpPr>
        <xdr:cNvPr id="889" name="n_1aveValue【公民館】&#10;一人当たり面積"/>
        <xdr:cNvSpPr txBox="1"/>
      </xdr:nvSpPr>
      <xdr:spPr>
        <a:xfrm>
          <a:off x="2107565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146050</xdr:rowOff>
    </xdr:from>
    <xdr:ext cx="467360" cy="256540"/>
    <xdr:sp macro="" textlink="">
      <xdr:nvSpPr>
        <xdr:cNvPr id="890" name="n_2aveValue【公民館】&#10;一人当たり面積"/>
        <xdr:cNvSpPr txBox="1"/>
      </xdr:nvSpPr>
      <xdr:spPr>
        <a:xfrm>
          <a:off x="20199350" y="17976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7360" cy="256540"/>
    <xdr:sp macro="" textlink="">
      <xdr:nvSpPr>
        <xdr:cNvPr id="891" name="n_3aveValue【公民館】&#10;一人当たり面積"/>
        <xdr:cNvSpPr txBox="1"/>
      </xdr:nvSpPr>
      <xdr:spPr>
        <a:xfrm>
          <a:off x="19310350" y="17976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22225</xdr:rowOff>
    </xdr:from>
    <xdr:ext cx="467360" cy="258445"/>
    <xdr:sp macro="" textlink="">
      <xdr:nvSpPr>
        <xdr:cNvPr id="892" name="n_4aveValue【公民館】&#10;一人当たり面積"/>
        <xdr:cNvSpPr txBox="1"/>
      </xdr:nvSpPr>
      <xdr:spPr>
        <a:xfrm>
          <a:off x="18421350" y="1802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52070</xdr:rowOff>
    </xdr:from>
    <xdr:ext cx="469900" cy="256540"/>
    <xdr:sp macro="" textlink="">
      <xdr:nvSpPr>
        <xdr:cNvPr id="893" name="n_1mainValue【公民館】&#10;一人当たり面積"/>
        <xdr:cNvSpPr txBox="1"/>
      </xdr:nvSpPr>
      <xdr:spPr>
        <a:xfrm>
          <a:off x="21075650" y="18568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52070</xdr:rowOff>
    </xdr:from>
    <xdr:ext cx="467360" cy="256540"/>
    <xdr:sp macro="" textlink="">
      <xdr:nvSpPr>
        <xdr:cNvPr id="894" name="n_2mainValue【公民館】&#10;一人当たり面積"/>
        <xdr:cNvSpPr txBox="1"/>
      </xdr:nvSpPr>
      <xdr:spPr>
        <a:xfrm>
          <a:off x="20199350" y="18568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52070</xdr:rowOff>
    </xdr:from>
    <xdr:ext cx="467360" cy="256540"/>
    <xdr:sp macro="" textlink="">
      <xdr:nvSpPr>
        <xdr:cNvPr id="895" name="n_3mainValue【公民館】&#10;一人当たり面積"/>
        <xdr:cNvSpPr txBox="1"/>
      </xdr:nvSpPr>
      <xdr:spPr>
        <a:xfrm>
          <a:off x="19310350" y="18568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有形固定資産減価償却率がやや高くなっている類型は、道路、児童館、港湾・漁港、公民館となっている。道路については、平成30年度に橋梁長寿命化修繕計画を策定し、児童館、港湾・漁港、公民館については、令和２年度に個別施設計画を策定している。これらの計画に基づいた施設の老朽化対策を進めていく。一人あたりの面積については、ほとんどの類型で類似団体平均を下回っているが、市営住宅についてはやや高めの水準である。平成28年度に策定した名護市公営住宅等長寿命化計画に基づいて、引き続きライフサイフルコストの縮減等を目指していく。</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63,389
62,749
210.91
43,013,055
41,966,092
948,515
16,391,321
29,337,807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35.0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24130</xdr:rowOff>
    </xdr:from>
    <xdr:to>
      <xdr:col>24</xdr:col>
      <xdr:colOff>62865</xdr:colOff>
      <xdr:row>42</xdr:row>
      <xdr:rowOff>92710</xdr:rowOff>
    </xdr:to>
    <xdr:cxnSp macro="">
      <xdr:nvCxnSpPr>
        <xdr:cNvPr id="58" name="直線コネクタ 57"/>
        <xdr:cNvCxnSpPr/>
      </xdr:nvCxnSpPr>
      <xdr:spPr>
        <a:xfrm flipV="1">
          <a:off x="4634865" y="568198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142240</xdr:rowOff>
    </xdr:from>
    <xdr:ext cx="340360" cy="259080"/>
    <xdr:sp macro="" textlink="">
      <xdr:nvSpPr>
        <xdr:cNvPr id="61" name="【図書館】&#10;有形固定資産減価償却率最大値テキスト"/>
        <xdr:cNvSpPr txBox="1"/>
      </xdr:nvSpPr>
      <xdr:spPr>
        <a:xfrm>
          <a:off x="4673600" y="54571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24130</xdr:rowOff>
    </xdr:from>
    <xdr:to>
      <xdr:col>24</xdr:col>
      <xdr:colOff>152400</xdr:colOff>
      <xdr:row>33</xdr:row>
      <xdr:rowOff>24130</xdr:rowOff>
    </xdr:to>
    <xdr:cxnSp macro="">
      <xdr:nvCxnSpPr>
        <xdr:cNvPr id="62" name="直線コネクタ 61"/>
        <xdr:cNvCxnSpPr/>
      </xdr:nvCxnSpPr>
      <xdr:spPr>
        <a:xfrm>
          <a:off x="45466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109220</xdr:rowOff>
    </xdr:from>
    <xdr:ext cx="405130" cy="256540"/>
    <xdr:sp macro="" textlink="">
      <xdr:nvSpPr>
        <xdr:cNvPr id="63" name="【図書館】&#10;有形固定資産減価償却率平均値テキスト"/>
        <xdr:cNvSpPr txBox="1"/>
      </xdr:nvSpPr>
      <xdr:spPr>
        <a:xfrm>
          <a:off x="4673600" y="69672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40</xdr:row>
      <xdr:rowOff>130175</xdr:rowOff>
    </xdr:from>
    <xdr:to>
      <xdr:col>24</xdr:col>
      <xdr:colOff>114300</xdr:colOff>
      <xdr:row>41</xdr:row>
      <xdr:rowOff>60325</xdr:rowOff>
    </xdr:to>
    <xdr:sp macro="" textlink="">
      <xdr:nvSpPr>
        <xdr:cNvPr id="64" name="フローチャート: 判断 63"/>
        <xdr:cNvSpPr/>
      </xdr:nvSpPr>
      <xdr:spPr>
        <a:xfrm>
          <a:off x="4584700" y="69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137795</xdr:rowOff>
    </xdr:from>
    <xdr:to>
      <xdr:col>20</xdr:col>
      <xdr:colOff>38100</xdr:colOff>
      <xdr:row>37</xdr:row>
      <xdr:rowOff>67945</xdr:rowOff>
    </xdr:to>
    <xdr:sp macro="" textlink="">
      <xdr:nvSpPr>
        <xdr:cNvPr id="65" name="フローチャート: 判断 64"/>
        <xdr:cNvSpPr/>
      </xdr:nvSpPr>
      <xdr:spPr>
        <a:xfrm>
          <a:off x="3746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118745</xdr:rowOff>
    </xdr:to>
    <xdr:sp macro="" textlink="">
      <xdr:nvSpPr>
        <xdr:cNvPr id="66" name="フローチャート: 判断 65"/>
        <xdr:cNvSpPr/>
      </xdr:nvSpPr>
      <xdr:spPr>
        <a:xfrm>
          <a:off x="2857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141605</xdr:rowOff>
    </xdr:from>
    <xdr:to>
      <xdr:col>6</xdr:col>
      <xdr:colOff>38100</xdr:colOff>
      <xdr:row>37</xdr:row>
      <xdr:rowOff>71755</xdr:rowOff>
    </xdr:to>
    <xdr:sp macro="" textlink="">
      <xdr:nvSpPr>
        <xdr:cNvPr id="68" name="フローチャート: 判断 67"/>
        <xdr:cNvSpPr/>
      </xdr:nvSpPr>
      <xdr:spPr>
        <a:xfrm>
          <a:off x="1079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74" name="楕円 73"/>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146050</xdr:rowOff>
    </xdr:from>
    <xdr:ext cx="405130" cy="256540"/>
    <xdr:sp macro="" textlink="">
      <xdr:nvSpPr>
        <xdr:cNvPr id="75" name="【図書館】&#10;有形固定資産減価償却率該当値テキスト"/>
        <xdr:cNvSpPr txBox="1"/>
      </xdr:nvSpPr>
      <xdr:spPr>
        <a:xfrm>
          <a:off x="4673600" y="6146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76" name="楕円 75"/>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141605</xdr:rowOff>
    </xdr:from>
    <xdr:to>
      <xdr:col>24</xdr:col>
      <xdr:colOff>63500</xdr:colOff>
      <xdr:row>37</xdr:row>
      <xdr:rowOff>2540</xdr:rowOff>
    </xdr:to>
    <xdr:cxnSp macro="">
      <xdr:nvCxnSpPr>
        <xdr:cNvPr id="77" name="直線コネクタ 76"/>
        <xdr:cNvCxnSpPr/>
      </xdr:nvCxnSpPr>
      <xdr:spPr>
        <a:xfrm>
          <a:off x="3797300" y="63138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57785</xdr:rowOff>
    </xdr:from>
    <xdr:to>
      <xdr:col>15</xdr:col>
      <xdr:colOff>101600</xdr:colOff>
      <xdr:row>36</xdr:row>
      <xdr:rowOff>159385</xdr:rowOff>
    </xdr:to>
    <xdr:sp macro="" textlink="">
      <xdr:nvSpPr>
        <xdr:cNvPr id="78" name="楕円 77"/>
        <xdr:cNvSpPr/>
      </xdr:nvSpPr>
      <xdr:spPr>
        <a:xfrm>
          <a:off x="2857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109220</xdr:rowOff>
    </xdr:from>
    <xdr:to>
      <xdr:col>19</xdr:col>
      <xdr:colOff>177800</xdr:colOff>
      <xdr:row>36</xdr:row>
      <xdr:rowOff>141605</xdr:rowOff>
    </xdr:to>
    <xdr:cxnSp macro="">
      <xdr:nvCxnSpPr>
        <xdr:cNvPr id="79" name="直線コネクタ 78"/>
        <xdr:cNvCxnSpPr/>
      </xdr:nvCxnSpPr>
      <xdr:spPr>
        <a:xfrm>
          <a:off x="2908300" y="62814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109220</xdr:rowOff>
    </xdr:to>
    <xdr:cxnSp macro="">
      <xdr:nvCxnSpPr>
        <xdr:cNvPr id="81" name="直線コネクタ 80"/>
        <xdr:cNvCxnSpPr/>
      </xdr:nvCxnSpPr>
      <xdr:spPr>
        <a:xfrm>
          <a:off x="2019300" y="6248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59055</xdr:rowOff>
    </xdr:from>
    <xdr:ext cx="405130" cy="259080"/>
    <xdr:sp macro="" textlink="">
      <xdr:nvSpPr>
        <xdr:cNvPr id="82" name="n_1aveValue【図書館】&#10;有形固定資産減価償却率"/>
        <xdr:cNvSpPr txBox="1"/>
      </xdr:nvSpPr>
      <xdr:spPr>
        <a:xfrm>
          <a:off x="3582035" y="640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109855</xdr:rowOff>
    </xdr:from>
    <xdr:ext cx="402590" cy="256540"/>
    <xdr:sp macro="" textlink="">
      <xdr:nvSpPr>
        <xdr:cNvPr id="83" name="n_2aveValue【図書館】&#10;有形固定資産減価償却率"/>
        <xdr:cNvSpPr txBox="1"/>
      </xdr:nvSpPr>
      <xdr:spPr>
        <a:xfrm>
          <a:off x="2705735" y="6453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83820</xdr:rowOff>
    </xdr:from>
    <xdr:ext cx="402590" cy="259080"/>
    <xdr:sp macro="" textlink="">
      <xdr:nvSpPr>
        <xdr:cNvPr id="84" name="n_3aveValue【図書館】&#10;有形固定資産減価償却率"/>
        <xdr:cNvSpPr txBox="1"/>
      </xdr:nvSpPr>
      <xdr:spPr>
        <a:xfrm>
          <a:off x="1816735" y="6427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88265</xdr:rowOff>
    </xdr:from>
    <xdr:ext cx="402590" cy="256540"/>
    <xdr:sp macro="" textlink="">
      <xdr:nvSpPr>
        <xdr:cNvPr id="85" name="n_4aveValue【図書館】&#10;有形固定資産減価償却率"/>
        <xdr:cNvSpPr txBox="1"/>
      </xdr:nvSpPr>
      <xdr:spPr>
        <a:xfrm>
          <a:off x="927735" y="6089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37465</xdr:rowOff>
    </xdr:from>
    <xdr:ext cx="405130" cy="259080"/>
    <xdr:sp macro="" textlink="">
      <xdr:nvSpPr>
        <xdr:cNvPr id="86" name="n_1mainValue【図書館】&#10;有形固定資産減価償却率"/>
        <xdr:cNvSpPr txBox="1"/>
      </xdr:nvSpPr>
      <xdr:spPr>
        <a:xfrm>
          <a:off x="3582035" y="6038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4445</xdr:rowOff>
    </xdr:from>
    <xdr:ext cx="402590" cy="259080"/>
    <xdr:sp macro="" textlink="">
      <xdr:nvSpPr>
        <xdr:cNvPr id="87" name="n_2mainValue【図書館】&#10;有形固定資産減価償却率"/>
        <xdr:cNvSpPr txBox="1"/>
      </xdr:nvSpPr>
      <xdr:spPr>
        <a:xfrm>
          <a:off x="2705735" y="6005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143510</xdr:rowOff>
    </xdr:from>
    <xdr:ext cx="402590" cy="256540"/>
    <xdr:sp macro="" textlink="">
      <xdr:nvSpPr>
        <xdr:cNvPr id="88" name="n_3mainValue【図書館】&#10;有形固定資産減価償却率"/>
        <xdr:cNvSpPr txBox="1"/>
      </xdr:nvSpPr>
      <xdr:spPr>
        <a:xfrm>
          <a:off x="1816735" y="597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7" name="テキスト ボックス 96"/>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2" name="テキスト ボックス 101"/>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4" name="テキスト ボックス 103"/>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6" name="テキスト ボックス 105"/>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08" name="テキスト ボックス 107"/>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0" name="テキスト ボックス 109"/>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41910</xdr:rowOff>
    </xdr:from>
    <xdr:ext cx="469900" cy="256540"/>
    <xdr:sp macro="" textlink="">
      <xdr:nvSpPr>
        <xdr:cNvPr id="113" name="【図書館】&#10;一人当たり面積最小値テキスト"/>
        <xdr:cNvSpPr txBox="1"/>
      </xdr:nvSpPr>
      <xdr:spPr>
        <a:xfrm>
          <a:off x="10515600" y="70713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15"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156210</xdr:rowOff>
    </xdr:from>
    <xdr:ext cx="469900" cy="256540"/>
    <xdr:sp macro="" textlink="">
      <xdr:nvSpPr>
        <xdr:cNvPr id="117" name="【図書館】&#10;一人当たり面積平均値テキスト"/>
        <xdr:cNvSpPr txBox="1"/>
      </xdr:nvSpPr>
      <xdr:spPr>
        <a:xfrm>
          <a:off x="10515600" y="63284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139700</xdr:rowOff>
    </xdr:from>
    <xdr:to>
      <xdr:col>55</xdr:col>
      <xdr:colOff>50800</xdr:colOff>
      <xdr:row>34</xdr:row>
      <xdr:rowOff>69850</xdr:rowOff>
    </xdr:to>
    <xdr:sp macro="" textlink="">
      <xdr:nvSpPr>
        <xdr:cNvPr id="128" name="楕円 127"/>
        <xdr:cNvSpPr/>
      </xdr:nvSpPr>
      <xdr:spPr>
        <a:xfrm>
          <a:off x="10426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162560</xdr:rowOff>
    </xdr:from>
    <xdr:ext cx="469900" cy="259080"/>
    <xdr:sp macro="" textlink="">
      <xdr:nvSpPr>
        <xdr:cNvPr id="129" name="【図書館】&#10;一人当たり面積該当値テキスト"/>
        <xdr:cNvSpPr txBox="1"/>
      </xdr:nvSpPr>
      <xdr:spPr>
        <a:xfrm>
          <a:off x="10515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139700</xdr:rowOff>
    </xdr:from>
    <xdr:to>
      <xdr:col>50</xdr:col>
      <xdr:colOff>165100</xdr:colOff>
      <xdr:row>34</xdr:row>
      <xdr:rowOff>69850</xdr:rowOff>
    </xdr:to>
    <xdr:sp macro="" textlink="">
      <xdr:nvSpPr>
        <xdr:cNvPr id="130" name="楕円 129"/>
        <xdr:cNvSpPr/>
      </xdr:nvSpPr>
      <xdr:spPr>
        <a:xfrm>
          <a:off x="958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19050</xdr:rowOff>
    </xdr:from>
    <xdr:to>
      <xdr:col>55</xdr:col>
      <xdr:colOff>0</xdr:colOff>
      <xdr:row>34</xdr:row>
      <xdr:rowOff>19050</xdr:rowOff>
    </xdr:to>
    <xdr:cxnSp macro="">
      <xdr:nvCxnSpPr>
        <xdr:cNvPr id="131" name="直線コネクタ 130"/>
        <xdr:cNvCxnSpPr/>
      </xdr:nvCxnSpPr>
      <xdr:spPr>
        <a:xfrm>
          <a:off x="9639300" y="5848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120650</xdr:rowOff>
    </xdr:from>
    <xdr:to>
      <xdr:col>46</xdr:col>
      <xdr:colOff>38100</xdr:colOff>
      <xdr:row>34</xdr:row>
      <xdr:rowOff>50800</xdr:rowOff>
    </xdr:to>
    <xdr:sp macro="" textlink="">
      <xdr:nvSpPr>
        <xdr:cNvPr id="132" name="楕円 131"/>
        <xdr:cNvSpPr/>
      </xdr:nvSpPr>
      <xdr:spPr>
        <a:xfrm>
          <a:off x="869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34</xdr:row>
      <xdr:rowOff>19050</xdr:rowOff>
    </xdr:to>
    <xdr:cxnSp macro="">
      <xdr:nvCxnSpPr>
        <xdr:cNvPr id="133" name="直線コネクタ 132"/>
        <xdr:cNvCxnSpPr/>
      </xdr:nvCxnSpPr>
      <xdr:spPr>
        <a:xfrm>
          <a:off x="8750300" y="5829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120650</xdr:rowOff>
    </xdr:from>
    <xdr:to>
      <xdr:col>41</xdr:col>
      <xdr:colOff>101600</xdr:colOff>
      <xdr:row>34</xdr:row>
      <xdr:rowOff>50800</xdr:rowOff>
    </xdr:to>
    <xdr:sp macro="" textlink="">
      <xdr:nvSpPr>
        <xdr:cNvPr id="134" name="楕円 133"/>
        <xdr:cNvSpPr/>
      </xdr:nvSpPr>
      <xdr:spPr>
        <a:xfrm>
          <a:off x="781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0</xdr:rowOff>
    </xdr:from>
    <xdr:to>
      <xdr:col>45</xdr:col>
      <xdr:colOff>177800</xdr:colOff>
      <xdr:row>34</xdr:row>
      <xdr:rowOff>0</xdr:rowOff>
    </xdr:to>
    <xdr:cxnSp macro="">
      <xdr:nvCxnSpPr>
        <xdr:cNvPr id="135" name="直線コネクタ 134"/>
        <xdr:cNvCxnSpPr/>
      </xdr:nvCxnSpPr>
      <xdr:spPr>
        <a:xfrm>
          <a:off x="7861300" y="5829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118110</xdr:rowOff>
    </xdr:from>
    <xdr:ext cx="469900" cy="259080"/>
    <xdr:sp macro="" textlink="">
      <xdr:nvSpPr>
        <xdr:cNvPr id="136" name="n_1aveValue【図書館】&#10;一人当たり面積"/>
        <xdr:cNvSpPr txBox="1"/>
      </xdr:nvSpPr>
      <xdr:spPr>
        <a:xfrm>
          <a:off x="9391650" y="646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156210</xdr:rowOff>
    </xdr:from>
    <xdr:ext cx="467360" cy="256540"/>
    <xdr:sp macro="" textlink="">
      <xdr:nvSpPr>
        <xdr:cNvPr id="137" name="n_2aveValue【図書館】&#10;一人当たり面積"/>
        <xdr:cNvSpPr txBox="1"/>
      </xdr:nvSpPr>
      <xdr:spPr>
        <a:xfrm>
          <a:off x="8515350" y="6499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3810</xdr:rowOff>
    </xdr:from>
    <xdr:ext cx="467360" cy="259080"/>
    <xdr:sp macro="" textlink="">
      <xdr:nvSpPr>
        <xdr:cNvPr id="138" name="n_3aveValue【図書館】&#10;一人当たり面積"/>
        <xdr:cNvSpPr txBox="1"/>
      </xdr:nvSpPr>
      <xdr:spPr>
        <a:xfrm>
          <a:off x="7626350" y="6518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29210</xdr:rowOff>
    </xdr:from>
    <xdr:ext cx="467360" cy="256540"/>
    <xdr:sp macro="" textlink="">
      <xdr:nvSpPr>
        <xdr:cNvPr id="139" name="n_4aveValue【図書館】&#10;一人当たり面積"/>
        <xdr:cNvSpPr txBox="1"/>
      </xdr:nvSpPr>
      <xdr:spPr>
        <a:xfrm>
          <a:off x="6737350" y="6201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32</xdr:row>
      <xdr:rowOff>86360</xdr:rowOff>
    </xdr:from>
    <xdr:ext cx="469900" cy="256540"/>
    <xdr:sp macro="" textlink="">
      <xdr:nvSpPr>
        <xdr:cNvPr id="140" name="n_1mainValue【図書館】&#10;一人当たり面積"/>
        <xdr:cNvSpPr txBox="1"/>
      </xdr:nvSpPr>
      <xdr:spPr>
        <a:xfrm>
          <a:off x="9391650" y="5572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32</xdr:row>
      <xdr:rowOff>67310</xdr:rowOff>
    </xdr:from>
    <xdr:ext cx="467360" cy="259080"/>
    <xdr:sp macro="" textlink="">
      <xdr:nvSpPr>
        <xdr:cNvPr id="141" name="n_2mainValue【図書館】&#10;一人当たり面積"/>
        <xdr:cNvSpPr txBox="1"/>
      </xdr:nvSpPr>
      <xdr:spPr>
        <a:xfrm>
          <a:off x="8515350" y="555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32</xdr:row>
      <xdr:rowOff>67310</xdr:rowOff>
    </xdr:from>
    <xdr:ext cx="467360" cy="259080"/>
    <xdr:sp macro="" textlink="">
      <xdr:nvSpPr>
        <xdr:cNvPr id="142" name="n_3mainValue【図書館】&#10;一人当たり面積"/>
        <xdr:cNvSpPr txBox="1"/>
      </xdr:nvSpPr>
      <xdr:spPr>
        <a:xfrm>
          <a:off x="7626350" y="555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1" name="テキスト ボックス 150"/>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3" name="テキスト ボックス 152"/>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5" name="テキスト ボックス 154"/>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7" name="テキスト ボックス 15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59" name="テキスト ボックス 158"/>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1" name="テキスト ボックス 16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3" name="テキスト ボックス 16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5" name="テキスト ボックス 164"/>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68"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144780</xdr:rowOff>
    </xdr:from>
    <xdr:ext cx="405130" cy="256540"/>
    <xdr:sp macro="" textlink="">
      <xdr:nvSpPr>
        <xdr:cNvPr id="170" name="【体育館・プール】&#10;有形固定資産減価償却率最大値テキスト"/>
        <xdr:cNvSpPr txBox="1"/>
      </xdr:nvSpPr>
      <xdr:spPr>
        <a:xfrm>
          <a:off x="4673600" y="9403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2540</xdr:rowOff>
    </xdr:from>
    <xdr:ext cx="405130" cy="259080"/>
    <xdr:sp macro="" textlink="">
      <xdr:nvSpPr>
        <xdr:cNvPr id="172" name="【体育館・プール】&#10;有形固定資産減価償却率平均値テキスト"/>
        <xdr:cNvSpPr txBox="1"/>
      </xdr:nvSpPr>
      <xdr:spPr>
        <a:xfrm>
          <a:off x="4673600" y="1011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8" name="テキスト ボックス 17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9" name="テキスト ボックス 17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0" name="テキスト ボックス 17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1" name="テキスト ボックス 18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2" name="テキスト ボックス 18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83" name="楕円 182"/>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158115</xdr:rowOff>
    </xdr:from>
    <xdr:ext cx="405130" cy="256540"/>
    <xdr:sp macro="" textlink="">
      <xdr:nvSpPr>
        <xdr:cNvPr id="184" name="【体育館・プール】&#10;有形固定資産減価償却率該当値テキスト"/>
        <xdr:cNvSpPr txBox="1"/>
      </xdr:nvSpPr>
      <xdr:spPr>
        <a:xfrm>
          <a:off x="4673600" y="10273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85" name="楕円 184"/>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166370</xdr:rowOff>
    </xdr:from>
    <xdr:to>
      <xdr:col>24</xdr:col>
      <xdr:colOff>63500</xdr:colOff>
      <xdr:row>60</xdr:row>
      <xdr:rowOff>59055</xdr:rowOff>
    </xdr:to>
    <xdr:cxnSp macro="">
      <xdr:nvCxnSpPr>
        <xdr:cNvPr id="186" name="直線コネクタ 185"/>
        <xdr:cNvCxnSpPr/>
      </xdr:nvCxnSpPr>
      <xdr:spPr>
        <a:xfrm>
          <a:off x="3797300" y="1028192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87" name="楕円 186"/>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166370</xdr:rowOff>
    </xdr:to>
    <xdr:cxnSp macro="">
      <xdr:nvCxnSpPr>
        <xdr:cNvPr id="188" name="直線コネクタ 187"/>
        <xdr:cNvCxnSpPr/>
      </xdr:nvCxnSpPr>
      <xdr:spPr>
        <a:xfrm>
          <a:off x="2908300" y="102393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89" name="楕円 188"/>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123825</xdr:rowOff>
    </xdr:to>
    <xdr:cxnSp macro="">
      <xdr:nvCxnSpPr>
        <xdr:cNvPr id="190" name="直線コネクタ 189"/>
        <xdr:cNvCxnSpPr/>
      </xdr:nvCxnSpPr>
      <xdr:spPr>
        <a:xfrm>
          <a:off x="2019300" y="1019746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1" name="n_1aveValue【体育館・プール】&#10;有形固定資産減価償却率"/>
        <xdr:cNvSpPr txBox="1"/>
      </xdr:nvSpPr>
      <xdr:spPr>
        <a:xfrm>
          <a:off x="3582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43815</xdr:rowOff>
    </xdr:from>
    <xdr:ext cx="402590" cy="256540"/>
    <xdr:sp macro="" textlink="">
      <xdr:nvSpPr>
        <xdr:cNvPr id="192" name="n_2aveValue【体育館・プール】&#10;有形固定資産減価償却率"/>
        <xdr:cNvSpPr txBox="1"/>
      </xdr:nvSpPr>
      <xdr:spPr>
        <a:xfrm>
          <a:off x="270573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7620</xdr:rowOff>
    </xdr:from>
    <xdr:ext cx="402590" cy="256540"/>
    <xdr:sp macro="" textlink="">
      <xdr:nvSpPr>
        <xdr:cNvPr id="193" name="n_3aveValue【体育館・プール】&#10;有形固定資産減価償却率"/>
        <xdr:cNvSpPr txBox="1"/>
      </xdr:nvSpPr>
      <xdr:spPr>
        <a:xfrm>
          <a:off x="1816735" y="102946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2590" cy="259080"/>
    <xdr:sp macro="" textlink="">
      <xdr:nvSpPr>
        <xdr:cNvPr id="194" name="n_4aveValue【体育館・プール】&#10;有形固定資産減価償却率"/>
        <xdr:cNvSpPr txBox="1"/>
      </xdr:nvSpPr>
      <xdr:spPr>
        <a:xfrm>
          <a:off x="927735" y="9958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61595</xdr:rowOff>
    </xdr:from>
    <xdr:ext cx="405130" cy="259080"/>
    <xdr:sp macro="" textlink="">
      <xdr:nvSpPr>
        <xdr:cNvPr id="195" name="n_1mainValue【体育館・プール】&#10;有形固定資産減価償却率"/>
        <xdr:cNvSpPr txBox="1"/>
      </xdr:nvSpPr>
      <xdr:spPr>
        <a:xfrm>
          <a:off x="3582035"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19685</xdr:rowOff>
    </xdr:from>
    <xdr:ext cx="402590" cy="256540"/>
    <xdr:sp macro="" textlink="">
      <xdr:nvSpPr>
        <xdr:cNvPr id="196" name="n_2mainValue【体育館・プール】&#10;有形固定資産減価償却率"/>
        <xdr:cNvSpPr txBox="1"/>
      </xdr:nvSpPr>
      <xdr:spPr>
        <a:xfrm>
          <a:off x="2705735" y="9963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149225</xdr:rowOff>
    </xdr:from>
    <xdr:ext cx="402590" cy="259080"/>
    <xdr:sp macro="" textlink="">
      <xdr:nvSpPr>
        <xdr:cNvPr id="197" name="n_3mainValue【体育館・プール】&#10;有形固定資産減価償却率"/>
        <xdr:cNvSpPr txBox="1"/>
      </xdr:nvSpPr>
      <xdr:spPr>
        <a:xfrm>
          <a:off x="1816735" y="9921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6" name="テキスト ボックス 20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09" name="テキスト ボックス 208"/>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11" name="テキスト ボックス 210"/>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13" name="テキスト ボックス 212"/>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15" name="テキスト ボックス 214"/>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17" name="テキスト ボックス 216"/>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19" name="テキスト ボックス 218"/>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46990</xdr:rowOff>
    </xdr:from>
    <xdr:ext cx="469900" cy="259080"/>
    <xdr:sp macro="" textlink="">
      <xdr:nvSpPr>
        <xdr:cNvPr id="222" name="【体育館・プール】&#10;一人当たり面積最小値テキスト"/>
        <xdr:cNvSpPr txBox="1"/>
      </xdr:nvSpPr>
      <xdr:spPr>
        <a:xfrm>
          <a:off x="10515600" y="1101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16510</xdr:rowOff>
    </xdr:from>
    <xdr:ext cx="469900" cy="259080"/>
    <xdr:sp macro="" textlink="">
      <xdr:nvSpPr>
        <xdr:cNvPr id="224" name="【体育館・プール】&#10;一人当たり面積最大値テキスト"/>
        <xdr:cNvSpPr txBox="1"/>
      </xdr:nvSpPr>
      <xdr:spPr>
        <a:xfrm>
          <a:off x="10515600" y="927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63500</xdr:rowOff>
    </xdr:from>
    <xdr:ext cx="469900" cy="256540"/>
    <xdr:sp macro="" textlink="">
      <xdr:nvSpPr>
        <xdr:cNvPr id="226" name="【体育館・プール】&#10;一人当たり面積平均値テキスト"/>
        <xdr:cNvSpPr txBox="1"/>
      </xdr:nvSpPr>
      <xdr:spPr>
        <a:xfrm>
          <a:off x="10515600" y="105219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2" name="テキスト ボックス 23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3" name="テキスト ボックス 23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4" name="テキスト ボックス 23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5" name="テキスト ボックス 23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6" name="テキスト ボックス 23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165100</xdr:rowOff>
    </xdr:from>
    <xdr:to>
      <xdr:col>55</xdr:col>
      <xdr:colOff>50800</xdr:colOff>
      <xdr:row>63</xdr:row>
      <xdr:rowOff>95250</xdr:rowOff>
    </xdr:to>
    <xdr:sp macro="" textlink="">
      <xdr:nvSpPr>
        <xdr:cNvPr id="237" name="楕円 236"/>
        <xdr:cNvSpPr/>
      </xdr:nvSpPr>
      <xdr:spPr>
        <a:xfrm>
          <a:off x="10426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143510</xdr:rowOff>
    </xdr:from>
    <xdr:ext cx="469900" cy="256540"/>
    <xdr:sp macro="" textlink="">
      <xdr:nvSpPr>
        <xdr:cNvPr id="238" name="【体育館・プール】&#10;一人当たり面積該当値テキスト"/>
        <xdr:cNvSpPr txBox="1"/>
      </xdr:nvSpPr>
      <xdr:spPr>
        <a:xfrm>
          <a:off x="10515600" y="10773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163830</xdr:rowOff>
    </xdr:from>
    <xdr:to>
      <xdr:col>50</xdr:col>
      <xdr:colOff>165100</xdr:colOff>
      <xdr:row>63</xdr:row>
      <xdr:rowOff>93980</xdr:rowOff>
    </xdr:to>
    <xdr:sp macro="" textlink="">
      <xdr:nvSpPr>
        <xdr:cNvPr id="239" name="楕円 238"/>
        <xdr:cNvSpPr/>
      </xdr:nvSpPr>
      <xdr:spPr>
        <a:xfrm>
          <a:off x="9588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43180</xdr:rowOff>
    </xdr:from>
    <xdr:to>
      <xdr:col>55</xdr:col>
      <xdr:colOff>0</xdr:colOff>
      <xdr:row>63</xdr:row>
      <xdr:rowOff>44450</xdr:rowOff>
    </xdr:to>
    <xdr:cxnSp macro="">
      <xdr:nvCxnSpPr>
        <xdr:cNvPr id="240" name="直線コネクタ 239"/>
        <xdr:cNvCxnSpPr/>
      </xdr:nvCxnSpPr>
      <xdr:spPr>
        <a:xfrm>
          <a:off x="9639300" y="108445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41" name="楕円 240"/>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43180</xdr:rowOff>
    </xdr:to>
    <xdr:cxnSp macro="">
      <xdr:nvCxnSpPr>
        <xdr:cNvPr id="242" name="直線コネクタ 241"/>
        <xdr:cNvCxnSpPr/>
      </xdr:nvCxnSpPr>
      <xdr:spPr>
        <a:xfrm>
          <a:off x="8750300" y="10843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43" name="楕円 242"/>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44" name="直線コネクタ 243"/>
        <xdr:cNvCxnSpPr/>
      </xdr:nvCxnSpPr>
      <xdr:spPr>
        <a:xfrm>
          <a:off x="7861300" y="10843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162560</xdr:rowOff>
    </xdr:from>
    <xdr:ext cx="469900" cy="259080"/>
    <xdr:sp macro="" textlink="">
      <xdr:nvSpPr>
        <xdr:cNvPr id="245" name="n_1aveValue【体育館・プール】&#10;一人当たり面積"/>
        <xdr:cNvSpPr txBox="1"/>
      </xdr:nvSpPr>
      <xdr:spPr>
        <a:xfrm>
          <a:off x="9391650" y="1044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8890</xdr:rowOff>
    </xdr:from>
    <xdr:ext cx="467360" cy="256540"/>
    <xdr:sp macro="" textlink="">
      <xdr:nvSpPr>
        <xdr:cNvPr id="246" name="n_2aveValue【体育館・プール】&#10;一人当たり面積"/>
        <xdr:cNvSpPr txBox="1"/>
      </xdr:nvSpPr>
      <xdr:spPr>
        <a:xfrm>
          <a:off x="8515350" y="10467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19050</xdr:rowOff>
    </xdr:from>
    <xdr:ext cx="467360" cy="256540"/>
    <xdr:sp macro="" textlink="">
      <xdr:nvSpPr>
        <xdr:cNvPr id="247" name="n_3aveValue【体育館・プール】&#10;一人当たり面積"/>
        <xdr:cNvSpPr txBox="1"/>
      </xdr:nvSpPr>
      <xdr:spPr>
        <a:xfrm>
          <a:off x="7626350" y="104775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72390</xdr:rowOff>
    </xdr:from>
    <xdr:ext cx="467360" cy="259080"/>
    <xdr:sp macro="" textlink="">
      <xdr:nvSpPr>
        <xdr:cNvPr id="248" name="n_4aveValue【体育館・プール】&#10;一人当たり面積"/>
        <xdr:cNvSpPr txBox="1"/>
      </xdr:nvSpPr>
      <xdr:spPr>
        <a:xfrm>
          <a:off x="6737350" y="10530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85090</xdr:rowOff>
    </xdr:from>
    <xdr:ext cx="469900" cy="259080"/>
    <xdr:sp macro="" textlink="">
      <xdr:nvSpPr>
        <xdr:cNvPr id="249" name="n_1mainValue【体育館・プール】&#10;一人当たり面積"/>
        <xdr:cNvSpPr txBox="1"/>
      </xdr:nvSpPr>
      <xdr:spPr>
        <a:xfrm>
          <a:off x="939165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83820</xdr:rowOff>
    </xdr:from>
    <xdr:ext cx="467360" cy="259080"/>
    <xdr:sp macro="" textlink="">
      <xdr:nvSpPr>
        <xdr:cNvPr id="250" name="n_2mainValue【体育館・プール】&#10;一人当たり面積"/>
        <xdr:cNvSpPr txBox="1"/>
      </xdr:nvSpPr>
      <xdr:spPr>
        <a:xfrm>
          <a:off x="8515350" y="1088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83820</xdr:rowOff>
    </xdr:from>
    <xdr:ext cx="467360" cy="259080"/>
    <xdr:sp macro="" textlink="">
      <xdr:nvSpPr>
        <xdr:cNvPr id="251" name="n_3mainValue【体育館・プール】&#10;一人当たり面積"/>
        <xdr:cNvSpPr txBox="1"/>
      </xdr:nvSpPr>
      <xdr:spPr>
        <a:xfrm>
          <a:off x="7626350" y="1088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276" name="テキスト ボックス 27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278" name="テキスト ボックス 27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79" name="直線コネクタ 27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280" name="テキスト ボックス 279"/>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81" name="直線コネクタ 28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82" name="テキスト ボックス 28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83" name="直線コネクタ 28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284" name="テキスト ボックス 283"/>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85" name="直線コネクタ 28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286" name="テキスト ボックス 28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87" name="直線コネクタ 28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288" name="テキスト ボックス 28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289" name="直線コネクタ 28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290" name="テキスト ボックス 289"/>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97790</xdr:rowOff>
    </xdr:from>
    <xdr:to>
      <xdr:col>24</xdr:col>
      <xdr:colOff>62865</xdr:colOff>
      <xdr:row>109</xdr:row>
      <xdr:rowOff>35560</xdr:rowOff>
    </xdr:to>
    <xdr:cxnSp macro="">
      <xdr:nvCxnSpPr>
        <xdr:cNvPr id="293" name="直線コネクタ 292"/>
        <xdr:cNvCxnSpPr/>
      </xdr:nvCxnSpPr>
      <xdr:spPr>
        <a:xfrm flipV="1">
          <a:off x="4634865" y="1724279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294"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295" name="直線コネクタ 294"/>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43815</xdr:rowOff>
    </xdr:from>
    <xdr:ext cx="340360" cy="256540"/>
    <xdr:sp macro="" textlink="">
      <xdr:nvSpPr>
        <xdr:cNvPr id="296" name="【市民会館】&#10;有形固定資産減価償却率最大値テキスト"/>
        <xdr:cNvSpPr txBox="1"/>
      </xdr:nvSpPr>
      <xdr:spPr>
        <a:xfrm>
          <a:off x="4673600" y="1701736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97790</xdr:rowOff>
    </xdr:from>
    <xdr:to>
      <xdr:col>24</xdr:col>
      <xdr:colOff>152400</xdr:colOff>
      <xdr:row>100</xdr:row>
      <xdr:rowOff>97790</xdr:rowOff>
    </xdr:to>
    <xdr:cxnSp macro="">
      <xdr:nvCxnSpPr>
        <xdr:cNvPr id="297" name="直線コネクタ 296"/>
        <xdr:cNvCxnSpPr/>
      </xdr:nvCxnSpPr>
      <xdr:spPr>
        <a:xfrm>
          <a:off x="4546600" y="1724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120650</xdr:rowOff>
    </xdr:from>
    <xdr:ext cx="405130" cy="256540"/>
    <xdr:sp macro="" textlink="">
      <xdr:nvSpPr>
        <xdr:cNvPr id="298" name="【市民会館】&#10;有形固定資産減価償却率平均値テキスト"/>
        <xdr:cNvSpPr txBox="1"/>
      </xdr:nvSpPr>
      <xdr:spPr>
        <a:xfrm>
          <a:off x="4673600" y="17780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299" name="フローチャート: 判断 298"/>
        <xdr:cNvSpPr/>
      </xdr:nvSpPr>
      <xdr:spPr>
        <a:xfrm>
          <a:off x="4584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76200</xdr:rowOff>
    </xdr:from>
    <xdr:to>
      <xdr:col>20</xdr:col>
      <xdr:colOff>38100</xdr:colOff>
      <xdr:row>105</xdr:row>
      <xdr:rowOff>6350</xdr:rowOff>
    </xdr:to>
    <xdr:sp macro="" textlink="">
      <xdr:nvSpPr>
        <xdr:cNvPr id="300" name="フローチャート: 判断 299"/>
        <xdr:cNvSpPr/>
      </xdr:nvSpPr>
      <xdr:spPr>
        <a:xfrm>
          <a:off x="3746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67945</xdr:rowOff>
    </xdr:from>
    <xdr:to>
      <xdr:col>15</xdr:col>
      <xdr:colOff>101600</xdr:colOff>
      <xdr:row>104</xdr:row>
      <xdr:rowOff>169545</xdr:rowOff>
    </xdr:to>
    <xdr:sp macro="" textlink="">
      <xdr:nvSpPr>
        <xdr:cNvPr id="301" name="フローチャート: 判断 300"/>
        <xdr:cNvSpPr/>
      </xdr:nvSpPr>
      <xdr:spPr>
        <a:xfrm>
          <a:off x="2857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22225</xdr:rowOff>
    </xdr:from>
    <xdr:to>
      <xdr:col>10</xdr:col>
      <xdr:colOff>165100</xdr:colOff>
      <xdr:row>104</xdr:row>
      <xdr:rowOff>123825</xdr:rowOff>
    </xdr:to>
    <xdr:sp macro="" textlink="">
      <xdr:nvSpPr>
        <xdr:cNvPr id="302" name="フローチャート: 判断 301"/>
        <xdr:cNvSpPr/>
      </xdr:nvSpPr>
      <xdr:spPr>
        <a:xfrm>
          <a:off x="1968500" y="1785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90805</xdr:rowOff>
    </xdr:from>
    <xdr:to>
      <xdr:col>6</xdr:col>
      <xdr:colOff>38100</xdr:colOff>
      <xdr:row>105</xdr:row>
      <xdr:rowOff>20955</xdr:rowOff>
    </xdr:to>
    <xdr:sp macro="" textlink="">
      <xdr:nvSpPr>
        <xdr:cNvPr id="303" name="フローチャート: 判断 302"/>
        <xdr:cNvSpPr/>
      </xdr:nvSpPr>
      <xdr:spPr>
        <a:xfrm>
          <a:off x="1079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04" name="テキスト ボックス 30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05" name="テキスト ボックス 30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06" name="テキスト ボックス 30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07" name="テキスト ボックス 30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08" name="テキスト ボックス 30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147955</xdr:rowOff>
    </xdr:from>
    <xdr:to>
      <xdr:col>24</xdr:col>
      <xdr:colOff>114300</xdr:colOff>
      <xdr:row>106</xdr:row>
      <xdr:rowOff>78105</xdr:rowOff>
    </xdr:to>
    <xdr:sp macro="" textlink="">
      <xdr:nvSpPr>
        <xdr:cNvPr id="309" name="楕円 308"/>
        <xdr:cNvSpPr/>
      </xdr:nvSpPr>
      <xdr:spPr>
        <a:xfrm>
          <a:off x="45847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126365</xdr:rowOff>
    </xdr:from>
    <xdr:ext cx="405130" cy="259080"/>
    <xdr:sp macro="" textlink="">
      <xdr:nvSpPr>
        <xdr:cNvPr id="310" name="【市民会館】&#10;有形固定資産減価償却率該当値テキスト"/>
        <xdr:cNvSpPr txBox="1"/>
      </xdr:nvSpPr>
      <xdr:spPr>
        <a:xfrm>
          <a:off x="4673600" y="1812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147955</xdr:rowOff>
    </xdr:from>
    <xdr:to>
      <xdr:col>20</xdr:col>
      <xdr:colOff>38100</xdr:colOff>
      <xdr:row>106</xdr:row>
      <xdr:rowOff>78105</xdr:rowOff>
    </xdr:to>
    <xdr:sp macro="" textlink="">
      <xdr:nvSpPr>
        <xdr:cNvPr id="311" name="楕円 310"/>
        <xdr:cNvSpPr/>
      </xdr:nvSpPr>
      <xdr:spPr>
        <a:xfrm>
          <a:off x="3746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27305</xdr:rowOff>
    </xdr:from>
    <xdr:to>
      <xdr:col>24</xdr:col>
      <xdr:colOff>63500</xdr:colOff>
      <xdr:row>106</xdr:row>
      <xdr:rowOff>27305</xdr:rowOff>
    </xdr:to>
    <xdr:cxnSp macro="">
      <xdr:nvCxnSpPr>
        <xdr:cNvPr id="312" name="直線コネクタ 311"/>
        <xdr:cNvCxnSpPr/>
      </xdr:nvCxnSpPr>
      <xdr:spPr>
        <a:xfrm>
          <a:off x="3797300" y="18201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114935</xdr:rowOff>
    </xdr:from>
    <xdr:to>
      <xdr:col>15</xdr:col>
      <xdr:colOff>101600</xdr:colOff>
      <xdr:row>106</xdr:row>
      <xdr:rowOff>45085</xdr:rowOff>
    </xdr:to>
    <xdr:sp macro="" textlink="">
      <xdr:nvSpPr>
        <xdr:cNvPr id="313" name="楕円 312"/>
        <xdr:cNvSpPr/>
      </xdr:nvSpPr>
      <xdr:spPr>
        <a:xfrm>
          <a:off x="2857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166370</xdr:rowOff>
    </xdr:from>
    <xdr:to>
      <xdr:col>19</xdr:col>
      <xdr:colOff>177800</xdr:colOff>
      <xdr:row>106</xdr:row>
      <xdr:rowOff>27305</xdr:rowOff>
    </xdr:to>
    <xdr:cxnSp macro="">
      <xdr:nvCxnSpPr>
        <xdr:cNvPr id="314" name="直線コネクタ 313"/>
        <xdr:cNvCxnSpPr/>
      </xdr:nvCxnSpPr>
      <xdr:spPr>
        <a:xfrm>
          <a:off x="2908300" y="18168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15" name="楕円 314"/>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166370</xdr:rowOff>
    </xdr:to>
    <xdr:cxnSp macro="">
      <xdr:nvCxnSpPr>
        <xdr:cNvPr id="316" name="直線コネクタ 315"/>
        <xdr:cNvCxnSpPr/>
      </xdr:nvCxnSpPr>
      <xdr:spPr>
        <a:xfrm>
          <a:off x="2019300" y="181356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22860</xdr:rowOff>
    </xdr:from>
    <xdr:ext cx="405130" cy="259080"/>
    <xdr:sp macro="" textlink="">
      <xdr:nvSpPr>
        <xdr:cNvPr id="317" name="n_1aveValue【市民会館】&#10;有形固定資産減価償却率"/>
        <xdr:cNvSpPr txBox="1"/>
      </xdr:nvSpPr>
      <xdr:spPr>
        <a:xfrm>
          <a:off x="3582035" y="1768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14605</xdr:rowOff>
    </xdr:from>
    <xdr:ext cx="402590" cy="259080"/>
    <xdr:sp macro="" textlink="">
      <xdr:nvSpPr>
        <xdr:cNvPr id="318" name="n_2aveValue【市民会館】&#10;有形固定資産減価償却率"/>
        <xdr:cNvSpPr txBox="1"/>
      </xdr:nvSpPr>
      <xdr:spPr>
        <a:xfrm>
          <a:off x="2705735" y="17673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140335</xdr:rowOff>
    </xdr:from>
    <xdr:ext cx="402590" cy="259080"/>
    <xdr:sp macro="" textlink="">
      <xdr:nvSpPr>
        <xdr:cNvPr id="319" name="n_3aveValue【市民会館】&#10;有形固定資産減価償却率"/>
        <xdr:cNvSpPr txBox="1"/>
      </xdr:nvSpPr>
      <xdr:spPr>
        <a:xfrm>
          <a:off x="1816735" y="17628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37465</xdr:rowOff>
    </xdr:from>
    <xdr:ext cx="402590" cy="259080"/>
    <xdr:sp macro="" textlink="">
      <xdr:nvSpPr>
        <xdr:cNvPr id="320" name="n_4aveValue【市民会館】&#10;有形固定資産減価償却率"/>
        <xdr:cNvSpPr txBox="1"/>
      </xdr:nvSpPr>
      <xdr:spPr>
        <a:xfrm>
          <a:off x="927735" y="17696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69215</xdr:rowOff>
    </xdr:from>
    <xdr:ext cx="405130" cy="259080"/>
    <xdr:sp macro="" textlink="">
      <xdr:nvSpPr>
        <xdr:cNvPr id="321" name="n_1mainValue【市民会館】&#10;有形固定資産減価償却率"/>
        <xdr:cNvSpPr txBox="1"/>
      </xdr:nvSpPr>
      <xdr:spPr>
        <a:xfrm>
          <a:off x="3582035" y="18242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36195</xdr:rowOff>
    </xdr:from>
    <xdr:ext cx="402590" cy="259080"/>
    <xdr:sp macro="" textlink="">
      <xdr:nvSpPr>
        <xdr:cNvPr id="322" name="n_2mainValue【市民会館】&#10;有形固定資産減価償却率"/>
        <xdr:cNvSpPr txBox="1"/>
      </xdr:nvSpPr>
      <xdr:spPr>
        <a:xfrm>
          <a:off x="2705735" y="18209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3810</xdr:rowOff>
    </xdr:from>
    <xdr:ext cx="402590" cy="259080"/>
    <xdr:sp macro="" textlink="">
      <xdr:nvSpPr>
        <xdr:cNvPr id="323" name="n_3mainValue【市民会館】&#10;有形固定資産減価償却率"/>
        <xdr:cNvSpPr txBox="1"/>
      </xdr:nvSpPr>
      <xdr:spPr>
        <a:xfrm>
          <a:off x="1816735" y="18177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32" name="テキスト ボックス 33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335" name="テキスト ボックス 334"/>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337" name="テキスト ボックス 336"/>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339" name="テキスト ボックス 338"/>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341" name="テキスト ボックス 340"/>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43" name="テキスト ボックス 34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83185</xdr:rowOff>
    </xdr:from>
    <xdr:to>
      <xdr:col>54</xdr:col>
      <xdr:colOff>189865</xdr:colOff>
      <xdr:row>107</xdr:row>
      <xdr:rowOff>73660</xdr:rowOff>
    </xdr:to>
    <xdr:cxnSp macro="">
      <xdr:nvCxnSpPr>
        <xdr:cNvPr id="345" name="直線コネクタ 344"/>
        <xdr:cNvCxnSpPr/>
      </xdr:nvCxnSpPr>
      <xdr:spPr>
        <a:xfrm flipV="1">
          <a:off x="10476865" y="17399635"/>
          <a:ext cx="0" cy="1019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77470</xdr:rowOff>
    </xdr:from>
    <xdr:ext cx="469900" cy="256540"/>
    <xdr:sp macro="" textlink="">
      <xdr:nvSpPr>
        <xdr:cNvPr id="346" name="【市民会館】&#10;一人当たり面積最小値テキスト"/>
        <xdr:cNvSpPr txBox="1"/>
      </xdr:nvSpPr>
      <xdr:spPr>
        <a:xfrm>
          <a:off x="10515600" y="18422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73660</xdr:rowOff>
    </xdr:from>
    <xdr:to>
      <xdr:col>55</xdr:col>
      <xdr:colOff>88900</xdr:colOff>
      <xdr:row>107</xdr:row>
      <xdr:rowOff>73660</xdr:rowOff>
    </xdr:to>
    <xdr:cxnSp macro="">
      <xdr:nvCxnSpPr>
        <xdr:cNvPr id="347" name="直線コネクタ 346"/>
        <xdr:cNvCxnSpPr/>
      </xdr:nvCxnSpPr>
      <xdr:spPr>
        <a:xfrm>
          <a:off x="10388600" y="184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9900" cy="256540"/>
    <xdr:sp macro="" textlink="">
      <xdr:nvSpPr>
        <xdr:cNvPr id="348" name="【市民会館】&#10;一人当たり面積最大値テキスト"/>
        <xdr:cNvSpPr txBox="1"/>
      </xdr:nvSpPr>
      <xdr:spPr>
        <a:xfrm>
          <a:off x="10515600" y="171748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349" name="直線コネクタ 348"/>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22860</xdr:rowOff>
    </xdr:from>
    <xdr:ext cx="469900" cy="259080"/>
    <xdr:sp macro="" textlink="">
      <xdr:nvSpPr>
        <xdr:cNvPr id="350" name="【市民会館】&#10;一人当たり面積平均値テキスト"/>
        <xdr:cNvSpPr txBox="1"/>
      </xdr:nvSpPr>
      <xdr:spPr>
        <a:xfrm>
          <a:off x="10515600" y="1785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0</xdr:rowOff>
    </xdr:from>
    <xdr:to>
      <xdr:col>55</xdr:col>
      <xdr:colOff>50800</xdr:colOff>
      <xdr:row>105</xdr:row>
      <xdr:rowOff>101600</xdr:rowOff>
    </xdr:to>
    <xdr:sp macro="" textlink="">
      <xdr:nvSpPr>
        <xdr:cNvPr id="351" name="フローチャート: 判断 350"/>
        <xdr:cNvSpPr/>
      </xdr:nvSpPr>
      <xdr:spPr>
        <a:xfrm>
          <a:off x="104267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52" name="フローチャート: 判断 35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53" name="フローチャート: 判断 352"/>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5080</xdr:rowOff>
    </xdr:from>
    <xdr:to>
      <xdr:col>41</xdr:col>
      <xdr:colOff>101600</xdr:colOff>
      <xdr:row>105</xdr:row>
      <xdr:rowOff>106680</xdr:rowOff>
    </xdr:to>
    <xdr:sp macro="" textlink="">
      <xdr:nvSpPr>
        <xdr:cNvPr id="354" name="フローチャート: 判断 353"/>
        <xdr:cNvSpPr/>
      </xdr:nvSpPr>
      <xdr:spPr>
        <a:xfrm>
          <a:off x="7810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45720</xdr:rowOff>
    </xdr:from>
    <xdr:to>
      <xdr:col>36</xdr:col>
      <xdr:colOff>165100</xdr:colOff>
      <xdr:row>105</xdr:row>
      <xdr:rowOff>147320</xdr:rowOff>
    </xdr:to>
    <xdr:sp macro="" textlink="">
      <xdr:nvSpPr>
        <xdr:cNvPr id="355" name="フローチャート: 判断 354"/>
        <xdr:cNvSpPr/>
      </xdr:nvSpPr>
      <xdr:spPr>
        <a:xfrm>
          <a:off x="6921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56" name="テキスト ボックス 35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57" name="テキスト ボックス 35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58" name="テキスト ボックス 35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59" name="テキスト ボックス 35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60" name="テキスト ボックス 35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50800</xdr:rowOff>
    </xdr:from>
    <xdr:to>
      <xdr:col>55</xdr:col>
      <xdr:colOff>50800</xdr:colOff>
      <xdr:row>105</xdr:row>
      <xdr:rowOff>152400</xdr:rowOff>
    </xdr:to>
    <xdr:sp macro="" textlink="">
      <xdr:nvSpPr>
        <xdr:cNvPr id="361" name="楕円 360"/>
        <xdr:cNvSpPr/>
      </xdr:nvSpPr>
      <xdr:spPr>
        <a:xfrm>
          <a:off x="10426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29210</xdr:rowOff>
    </xdr:from>
    <xdr:ext cx="469900" cy="256540"/>
    <xdr:sp macro="" textlink="">
      <xdr:nvSpPr>
        <xdr:cNvPr id="362" name="【市民会館】&#10;一人当たり面積該当値テキスト"/>
        <xdr:cNvSpPr txBox="1"/>
      </xdr:nvSpPr>
      <xdr:spPr>
        <a:xfrm>
          <a:off x="10515600" y="18031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153670</xdr:rowOff>
    </xdr:from>
    <xdr:to>
      <xdr:col>50</xdr:col>
      <xdr:colOff>165100</xdr:colOff>
      <xdr:row>105</xdr:row>
      <xdr:rowOff>83820</xdr:rowOff>
    </xdr:to>
    <xdr:sp macro="" textlink="">
      <xdr:nvSpPr>
        <xdr:cNvPr id="363" name="楕円 362"/>
        <xdr:cNvSpPr/>
      </xdr:nvSpPr>
      <xdr:spPr>
        <a:xfrm>
          <a:off x="9588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33020</xdr:rowOff>
    </xdr:from>
    <xdr:to>
      <xdr:col>55</xdr:col>
      <xdr:colOff>0</xdr:colOff>
      <xdr:row>105</xdr:row>
      <xdr:rowOff>101600</xdr:rowOff>
    </xdr:to>
    <xdr:cxnSp macro="">
      <xdr:nvCxnSpPr>
        <xdr:cNvPr id="364" name="直線コネクタ 363"/>
        <xdr:cNvCxnSpPr/>
      </xdr:nvCxnSpPr>
      <xdr:spPr>
        <a:xfrm>
          <a:off x="9639300" y="1803527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153670</xdr:rowOff>
    </xdr:from>
    <xdr:to>
      <xdr:col>46</xdr:col>
      <xdr:colOff>38100</xdr:colOff>
      <xdr:row>105</xdr:row>
      <xdr:rowOff>83820</xdr:rowOff>
    </xdr:to>
    <xdr:sp macro="" textlink="">
      <xdr:nvSpPr>
        <xdr:cNvPr id="365" name="楕円 364"/>
        <xdr:cNvSpPr/>
      </xdr:nvSpPr>
      <xdr:spPr>
        <a:xfrm>
          <a:off x="8699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33020</xdr:rowOff>
    </xdr:from>
    <xdr:to>
      <xdr:col>50</xdr:col>
      <xdr:colOff>114300</xdr:colOff>
      <xdr:row>105</xdr:row>
      <xdr:rowOff>33020</xdr:rowOff>
    </xdr:to>
    <xdr:cxnSp macro="">
      <xdr:nvCxnSpPr>
        <xdr:cNvPr id="366" name="直線コネクタ 365"/>
        <xdr:cNvCxnSpPr/>
      </xdr:nvCxnSpPr>
      <xdr:spPr>
        <a:xfrm>
          <a:off x="8750300" y="18035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148590</xdr:rowOff>
    </xdr:from>
    <xdr:to>
      <xdr:col>41</xdr:col>
      <xdr:colOff>101600</xdr:colOff>
      <xdr:row>105</xdr:row>
      <xdr:rowOff>78740</xdr:rowOff>
    </xdr:to>
    <xdr:sp macro="" textlink="">
      <xdr:nvSpPr>
        <xdr:cNvPr id="367" name="楕円 366"/>
        <xdr:cNvSpPr/>
      </xdr:nvSpPr>
      <xdr:spPr>
        <a:xfrm>
          <a:off x="7810500" y="179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27940</xdr:rowOff>
    </xdr:from>
    <xdr:to>
      <xdr:col>45</xdr:col>
      <xdr:colOff>177800</xdr:colOff>
      <xdr:row>105</xdr:row>
      <xdr:rowOff>33020</xdr:rowOff>
    </xdr:to>
    <xdr:cxnSp macro="">
      <xdr:nvCxnSpPr>
        <xdr:cNvPr id="368" name="直線コネクタ 367"/>
        <xdr:cNvCxnSpPr/>
      </xdr:nvCxnSpPr>
      <xdr:spPr>
        <a:xfrm>
          <a:off x="7861300" y="180301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106680</xdr:rowOff>
    </xdr:from>
    <xdr:ext cx="469900" cy="259080"/>
    <xdr:sp macro="" textlink="">
      <xdr:nvSpPr>
        <xdr:cNvPr id="369" name="n_1aveValue【市民会館】&#10;一人当たり面積"/>
        <xdr:cNvSpPr txBox="1"/>
      </xdr:nvSpPr>
      <xdr:spPr>
        <a:xfrm>
          <a:off x="9391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106680</xdr:rowOff>
    </xdr:from>
    <xdr:ext cx="467360" cy="259080"/>
    <xdr:sp macro="" textlink="">
      <xdr:nvSpPr>
        <xdr:cNvPr id="370" name="n_2aveValue【市民会館】&#10;一人当たり面積"/>
        <xdr:cNvSpPr txBox="1"/>
      </xdr:nvSpPr>
      <xdr:spPr>
        <a:xfrm>
          <a:off x="8515350" y="18108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97790</xdr:rowOff>
    </xdr:from>
    <xdr:ext cx="467360" cy="256540"/>
    <xdr:sp macro="" textlink="">
      <xdr:nvSpPr>
        <xdr:cNvPr id="371" name="n_3aveValue【市民会館】&#10;一人当たり面積"/>
        <xdr:cNvSpPr txBox="1"/>
      </xdr:nvSpPr>
      <xdr:spPr>
        <a:xfrm>
          <a:off x="7626350" y="1810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163830</xdr:rowOff>
    </xdr:from>
    <xdr:ext cx="467360" cy="259080"/>
    <xdr:sp macro="" textlink="">
      <xdr:nvSpPr>
        <xdr:cNvPr id="372" name="n_4aveValue【市民会館】&#10;一人当たり面積"/>
        <xdr:cNvSpPr txBox="1"/>
      </xdr:nvSpPr>
      <xdr:spPr>
        <a:xfrm>
          <a:off x="6737350" y="17823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100330</xdr:rowOff>
    </xdr:from>
    <xdr:ext cx="469900" cy="256540"/>
    <xdr:sp macro="" textlink="">
      <xdr:nvSpPr>
        <xdr:cNvPr id="373" name="n_1mainValue【市民会館】&#10;一人当たり面積"/>
        <xdr:cNvSpPr txBox="1"/>
      </xdr:nvSpPr>
      <xdr:spPr>
        <a:xfrm>
          <a:off x="9391650" y="17759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100330</xdr:rowOff>
    </xdr:from>
    <xdr:ext cx="467360" cy="256540"/>
    <xdr:sp macro="" textlink="">
      <xdr:nvSpPr>
        <xdr:cNvPr id="374" name="n_2mainValue【市民会館】&#10;一人当たり面積"/>
        <xdr:cNvSpPr txBox="1"/>
      </xdr:nvSpPr>
      <xdr:spPr>
        <a:xfrm>
          <a:off x="8515350" y="177596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95250</xdr:rowOff>
    </xdr:from>
    <xdr:ext cx="467360" cy="259080"/>
    <xdr:sp macro="" textlink="">
      <xdr:nvSpPr>
        <xdr:cNvPr id="375" name="n_3mainValue【市民会館】&#10;一人当たり面積"/>
        <xdr:cNvSpPr txBox="1"/>
      </xdr:nvSpPr>
      <xdr:spPr>
        <a:xfrm>
          <a:off x="7626350" y="17754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84" name="テキスト ボックス 383"/>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86" name="テキスト ボックス 385"/>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87" name="直線コネクタ 3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388" name="テキスト ボックス 387"/>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89" name="直線コネクタ 3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90" name="テキスト ボックス 3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91" name="直線コネクタ 3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92" name="テキスト ボックス 391"/>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93" name="直線コネクタ 3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94" name="テキスト ボックス 3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95" name="直線コネクタ 3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96" name="テキスト ボックス 3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97" name="直線コネクタ 3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398" name="テキスト ボックス 397"/>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112395</xdr:rowOff>
    </xdr:from>
    <xdr:to>
      <xdr:col>85</xdr:col>
      <xdr:colOff>126365</xdr:colOff>
      <xdr:row>42</xdr:row>
      <xdr:rowOff>69850</xdr:rowOff>
    </xdr:to>
    <xdr:cxnSp macro="">
      <xdr:nvCxnSpPr>
        <xdr:cNvPr id="401" name="直線コネクタ 400"/>
        <xdr:cNvCxnSpPr/>
      </xdr:nvCxnSpPr>
      <xdr:spPr>
        <a:xfrm flipV="1">
          <a:off x="16318865" y="577024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73660</xdr:rowOff>
    </xdr:from>
    <xdr:ext cx="405130" cy="259080"/>
    <xdr:sp macro="" textlink="">
      <xdr:nvSpPr>
        <xdr:cNvPr id="402" name="【一般廃棄物処理施設】&#10;有形固定資産減価償却率最小値テキスト"/>
        <xdr:cNvSpPr txBox="1"/>
      </xdr:nvSpPr>
      <xdr:spPr>
        <a:xfrm>
          <a:off x="16357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69850</xdr:rowOff>
    </xdr:from>
    <xdr:to>
      <xdr:col>86</xdr:col>
      <xdr:colOff>25400</xdr:colOff>
      <xdr:row>42</xdr:row>
      <xdr:rowOff>69850</xdr:rowOff>
    </xdr:to>
    <xdr:cxnSp macro="">
      <xdr:nvCxnSpPr>
        <xdr:cNvPr id="403" name="直線コネクタ 402"/>
        <xdr:cNvCxnSpPr/>
      </xdr:nvCxnSpPr>
      <xdr:spPr>
        <a:xfrm>
          <a:off x="16230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59055</xdr:rowOff>
    </xdr:from>
    <xdr:ext cx="340360" cy="259080"/>
    <xdr:sp macro="" textlink="">
      <xdr:nvSpPr>
        <xdr:cNvPr id="404"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05" name="直線コネクタ 404"/>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79375</xdr:rowOff>
    </xdr:from>
    <xdr:ext cx="405130" cy="258445"/>
    <xdr:sp macro="" textlink="">
      <xdr:nvSpPr>
        <xdr:cNvPr id="406" name="【一般廃棄物処理施設】&#10;有形固定資産減価償却率平均値テキスト"/>
        <xdr:cNvSpPr txBox="1"/>
      </xdr:nvSpPr>
      <xdr:spPr>
        <a:xfrm>
          <a:off x="16357600" y="6423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56515</xdr:rowOff>
    </xdr:from>
    <xdr:to>
      <xdr:col>85</xdr:col>
      <xdr:colOff>177800</xdr:colOff>
      <xdr:row>38</xdr:row>
      <xdr:rowOff>158115</xdr:rowOff>
    </xdr:to>
    <xdr:sp macro="" textlink="">
      <xdr:nvSpPr>
        <xdr:cNvPr id="407" name="フローチャート: 判断 406"/>
        <xdr:cNvSpPr/>
      </xdr:nvSpPr>
      <xdr:spPr>
        <a:xfrm>
          <a:off x="162687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08" name="フローチャート: 判断 407"/>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409" name="フローチャート: 判断 408"/>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134620</xdr:rowOff>
    </xdr:from>
    <xdr:to>
      <xdr:col>72</xdr:col>
      <xdr:colOff>38100</xdr:colOff>
      <xdr:row>38</xdr:row>
      <xdr:rowOff>64770</xdr:rowOff>
    </xdr:to>
    <xdr:sp macro="" textlink="">
      <xdr:nvSpPr>
        <xdr:cNvPr id="410" name="フローチャート: 判断 409"/>
        <xdr:cNvSpPr/>
      </xdr:nvSpPr>
      <xdr:spPr>
        <a:xfrm>
          <a:off x="1365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411" name="フローチャート: 判断 410"/>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2" name="テキスト ボックス 4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3" name="テキスト ボックス 4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4" name="テキスト ボックス 4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5" name="テキスト ボックス 4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6" name="テキスト ボックス 4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417" name="楕円 416"/>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166370</xdr:rowOff>
    </xdr:from>
    <xdr:ext cx="405130" cy="256540"/>
    <xdr:sp macro="" textlink="">
      <xdr:nvSpPr>
        <xdr:cNvPr id="418" name="【一般廃棄物処理施設】&#10;有形固定資産減価償却率該当値テキスト"/>
        <xdr:cNvSpPr txBox="1"/>
      </xdr:nvSpPr>
      <xdr:spPr>
        <a:xfrm>
          <a:off x="16357600" y="6681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19050</xdr:rowOff>
    </xdr:from>
    <xdr:to>
      <xdr:col>81</xdr:col>
      <xdr:colOff>101600</xdr:colOff>
      <xdr:row>38</xdr:row>
      <xdr:rowOff>120650</xdr:rowOff>
    </xdr:to>
    <xdr:sp macro="" textlink="">
      <xdr:nvSpPr>
        <xdr:cNvPr id="419" name="楕円 418"/>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69850</xdr:rowOff>
    </xdr:from>
    <xdr:to>
      <xdr:col>85</xdr:col>
      <xdr:colOff>127000</xdr:colOff>
      <xdr:row>39</xdr:row>
      <xdr:rowOff>66675</xdr:rowOff>
    </xdr:to>
    <xdr:cxnSp macro="">
      <xdr:nvCxnSpPr>
        <xdr:cNvPr id="420" name="直線コネクタ 419"/>
        <xdr:cNvCxnSpPr/>
      </xdr:nvCxnSpPr>
      <xdr:spPr>
        <a:xfrm>
          <a:off x="15481300" y="658495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xdr:rowOff>
    </xdr:from>
    <xdr:to>
      <xdr:col>76</xdr:col>
      <xdr:colOff>165100</xdr:colOff>
      <xdr:row>38</xdr:row>
      <xdr:rowOff>106045</xdr:rowOff>
    </xdr:to>
    <xdr:sp macro="" textlink="">
      <xdr:nvSpPr>
        <xdr:cNvPr id="421" name="楕円 420"/>
        <xdr:cNvSpPr/>
      </xdr:nvSpPr>
      <xdr:spPr>
        <a:xfrm>
          <a:off x="14541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38</xdr:row>
      <xdr:rowOff>69850</xdr:rowOff>
    </xdr:to>
    <xdr:cxnSp macro="">
      <xdr:nvCxnSpPr>
        <xdr:cNvPr id="422" name="直線コネクタ 421"/>
        <xdr:cNvCxnSpPr/>
      </xdr:nvCxnSpPr>
      <xdr:spPr>
        <a:xfrm>
          <a:off x="14592300" y="65703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56515</xdr:rowOff>
    </xdr:from>
    <xdr:to>
      <xdr:col>72</xdr:col>
      <xdr:colOff>38100</xdr:colOff>
      <xdr:row>38</xdr:row>
      <xdr:rowOff>158115</xdr:rowOff>
    </xdr:to>
    <xdr:sp macro="" textlink="">
      <xdr:nvSpPr>
        <xdr:cNvPr id="423" name="楕円 422"/>
        <xdr:cNvSpPr/>
      </xdr:nvSpPr>
      <xdr:spPr>
        <a:xfrm>
          <a:off x="13652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55245</xdr:rowOff>
    </xdr:from>
    <xdr:to>
      <xdr:col>76</xdr:col>
      <xdr:colOff>114300</xdr:colOff>
      <xdr:row>38</xdr:row>
      <xdr:rowOff>107315</xdr:rowOff>
    </xdr:to>
    <xdr:cxnSp macro="">
      <xdr:nvCxnSpPr>
        <xdr:cNvPr id="424" name="直線コネクタ 423"/>
        <xdr:cNvCxnSpPr/>
      </xdr:nvCxnSpPr>
      <xdr:spPr>
        <a:xfrm flipV="1">
          <a:off x="13703300" y="65703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133985</xdr:rowOff>
    </xdr:from>
    <xdr:ext cx="405130" cy="256540"/>
    <xdr:sp macro="" textlink="">
      <xdr:nvSpPr>
        <xdr:cNvPr id="425" name="n_1aveValue【一般廃棄物処理施設】&#10;有形固定資産減価償却率"/>
        <xdr:cNvSpPr txBox="1"/>
      </xdr:nvSpPr>
      <xdr:spPr>
        <a:xfrm>
          <a:off x="15266035" y="6306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89535</xdr:rowOff>
    </xdr:from>
    <xdr:ext cx="402590" cy="256540"/>
    <xdr:sp macro="" textlink="">
      <xdr:nvSpPr>
        <xdr:cNvPr id="426" name="n_2aveValue【一般廃棄物処理施設】&#10;有形固定資産減価償却率"/>
        <xdr:cNvSpPr txBox="1"/>
      </xdr:nvSpPr>
      <xdr:spPr>
        <a:xfrm>
          <a:off x="14389735" y="6261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81280</xdr:rowOff>
    </xdr:from>
    <xdr:ext cx="402590" cy="259080"/>
    <xdr:sp macro="" textlink="">
      <xdr:nvSpPr>
        <xdr:cNvPr id="427" name="n_3aveValue【一般廃棄物処理施設】&#10;有形固定資産減価償却率"/>
        <xdr:cNvSpPr txBox="1"/>
      </xdr:nvSpPr>
      <xdr:spPr>
        <a:xfrm>
          <a:off x="13500735" y="6253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122555</xdr:rowOff>
    </xdr:from>
    <xdr:ext cx="402590" cy="256540"/>
    <xdr:sp macro="" textlink="">
      <xdr:nvSpPr>
        <xdr:cNvPr id="428" name="n_4aveValue【一般廃棄物処理施設】&#10;有形固定資産減価償却率"/>
        <xdr:cNvSpPr txBox="1"/>
      </xdr:nvSpPr>
      <xdr:spPr>
        <a:xfrm>
          <a:off x="12611735" y="62947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111760</xdr:rowOff>
    </xdr:from>
    <xdr:ext cx="405130" cy="256540"/>
    <xdr:sp macro="" textlink="">
      <xdr:nvSpPr>
        <xdr:cNvPr id="429" name="n_1mainValue【一般廃棄物処理施設】&#10;有形固定資産減価償却率"/>
        <xdr:cNvSpPr txBox="1"/>
      </xdr:nvSpPr>
      <xdr:spPr>
        <a:xfrm>
          <a:off x="15266035" y="6626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97790</xdr:rowOff>
    </xdr:from>
    <xdr:ext cx="402590" cy="256540"/>
    <xdr:sp macro="" textlink="">
      <xdr:nvSpPr>
        <xdr:cNvPr id="430" name="n_2mainValue【一般廃棄物処理施設】&#10;有形固定資産減価償却率"/>
        <xdr:cNvSpPr txBox="1"/>
      </xdr:nvSpPr>
      <xdr:spPr>
        <a:xfrm>
          <a:off x="14389735" y="6612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149225</xdr:rowOff>
    </xdr:from>
    <xdr:ext cx="402590" cy="259080"/>
    <xdr:sp macro="" textlink="">
      <xdr:nvSpPr>
        <xdr:cNvPr id="431" name="n_3mainValue【一般廃棄物処理施設】&#10;有形固定資産減価償却率"/>
        <xdr:cNvSpPr txBox="1"/>
      </xdr:nvSpPr>
      <xdr:spPr>
        <a:xfrm>
          <a:off x="13500735" y="6664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40" name="テキスト ボックス 43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443" name="テキスト ボックス 442"/>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445" name="テキスト ボックス 444"/>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447" name="テキスト ボックス 446"/>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449" name="テキスト ボックス 448"/>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51" name="テキスト ボックス 450"/>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20955</xdr:rowOff>
    </xdr:from>
    <xdr:to>
      <xdr:col>116</xdr:col>
      <xdr:colOff>62865</xdr:colOff>
      <xdr:row>41</xdr:row>
      <xdr:rowOff>121285</xdr:rowOff>
    </xdr:to>
    <xdr:cxnSp macro="">
      <xdr:nvCxnSpPr>
        <xdr:cNvPr id="453" name="直線コネクタ 452"/>
        <xdr:cNvCxnSpPr/>
      </xdr:nvCxnSpPr>
      <xdr:spPr>
        <a:xfrm flipV="1">
          <a:off x="22160865" y="6021705"/>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454"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455" name="直線コネクタ 454"/>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139065</xdr:rowOff>
    </xdr:from>
    <xdr:ext cx="598805" cy="259080"/>
    <xdr:sp macro="" textlink="">
      <xdr:nvSpPr>
        <xdr:cNvPr id="456" name="【一般廃棄物処理施設】&#10;一人当たり有形固定資産（償却資産）額最大値テキスト"/>
        <xdr:cNvSpPr txBox="1"/>
      </xdr:nvSpPr>
      <xdr:spPr>
        <a:xfrm>
          <a:off x="22199600" y="5796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249,629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20955</xdr:rowOff>
    </xdr:from>
    <xdr:to>
      <xdr:col>116</xdr:col>
      <xdr:colOff>152400</xdr:colOff>
      <xdr:row>35</xdr:row>
      <xdr:rowOff>20955</xdr:rowOff>
    </xdr:to>
    <xdr:cxnSp macro="">
      <xdr:nvCxnSpPr>
        <xdr:cNvPr id="457" name="直線コネクタ 456"/>
        <xdr:cNvCxnSpPr/>
      </xdr:nvCxnSpPr>
      <xdr:spPr>
        <a:xfrm>
          <a:off x="22072600" y="60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50165</xdr:rowOff>
    </xdr:from>
    <xdr:ext cx="534670" cy="259080"/>
    <xdr:sp macro="" textlink="">
      <xdr:nvSpPr>
        <xdr:cNvPr id="458" name="【一般廃棄物処理施設】&#10;一人当たり有形固定資産（償却資産）額平均値テキスト"/>
        <xdr:cNvSpPr txBox="1"/>
      </xdr:nvSpPr>
      <xdr:spPr>
        <a:xfrm>
          <a:off x="22199600" y="6565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27305</xdr:rowOff>
    </xdr:from>
    <xdr:to>
      <xdr:col>116</xdr:col>
      <xdr:colOff>114300</xdr:colOff>
      <xdr:row>39</xdr:row>
      <xdr:rowOff>128905</xdr:rowOff>
    </xdr:to>
    <xdr:sp macro="" textlink="">
      <xdr:nvSpPr>
        <xdr:cNvPr id="459" name="フローチャート: 判断 458"/>
        <xdr:cNvSpPr/>
      </xdr:nvSpPr>
      <xdr:spPr>
        <a:xfrm>
          <a:off x="221107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31115</xdr:rowOff>
    </xdr:from>
    <xdr:to>
      <xdr:col>112</xdr:col>
      <xdr:colOff>38100</xdr:colOff>
      <xdr:row>39</xdr:row>
      <xdr:rowOff>132715</xdr:rowOff>
    </xdr:to>
    <xdr:sp macro="" textlink="">
      <xdr:nvSpPr>
        <xdr:cNvPr id="460" name="フローチャート: 判断 459"/>
        <xdr:cNvSpPr/>
      </xdr:nvSpPr>
      <xdr:spPr>
        <a:xfrm>
          <a:off x="21272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64770</xdr:rowOff>
    </xdr:from>
    <xdr:to>
      <xdr:col>107</xdr:col>
      <xdr:colOff>101600</xdr:colOff>
      <xdr:row>39</xdr:row>
      <xdr:rowOff>166370</xdr:rowOff>
    </xdr:to>
    <xdr:sp macro="" textlink="">
      <xdr:nvSpPr>
        <xdr:cNvPr id="461" name="フローチャート: 判断 460"/>
        <xdr:cNvSpPr/>
      </xdr:nvSpPr>
      <xdr:spPr>
        <a:xfrm>
          <a:off x="20383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77470</xdr:rowOff>
    </xdr:from>
    <xdr:to>
      <xdr:col>102</xdr:col>
      <xdr:colOff>165100</xdr:colOff>
      <xdr:row>40</xdr:row>
      <xdr:rowOff>7620</xdr:rowOff>
    </xdr:to>
    <xdr:sp macro="" textlink="">
      <xdr:nvSpPr>
        <xdr:cNvPr id="462" name="フローチャート: 判断 461"/>
        <xdr:cNvSpPr/>
      </xdr:nvSpPr>
      <xdr:spPr>
        <a:xfrm>
          <a:off x="19494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140335</xdr:rowOff>
    </xdr:from>
    <xdr:to>
      <xdr:col>98</xdr:col>
      <xdr:colOff>38100</xdr:colOff>
      <xdr:row>40</xdr:row>
      <xdr:rowOff>70485</xdr:rowOff>
    </xdr:to>
    <xdr:sp macro="" textlink="">
      <xdr:nvSpPr>
        <xdr:cNvPr id="463" name="フローチャート: 判断 462"/>
        <xdr:cNvSpPr/>
      </xdr:nvSpPr>
      <xdr:spPr>
        <a:xfrm>
          <a:off x="18605500" y="68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4" name="テキスト ボックス 4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5" name="テキスト ボックス 4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6" name="テキスト ボックス 4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7" name="テキスト ボックス 4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8" name="テキスト ボックス 4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43180</xdr:rowOff>
    </xdr:from>
    <xdr:to>
      <xdr:col>116</xdr:col>
      <xdr:colOff>114300</xdr:colOff>
      <xdr:row>41</xdr:row>
      <xdr:rowOff>144780</xdr:rowOff>
    </xdr:to>
    <xdr:sp macro="" textlink="">
      <xdr:nvSpPr>
        <xdr:cNvPr id="469" name="楕円 468"/>
        <xdr:cNvSpPr/>
      </xdr:nvSpPr>
      <xdr:spPr>
        <a:xfrm>
          <a:off x="22110700"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129540</xdr:rowOff>
    </xdr:from>
    <xdr:ext cx="469900" cy="259080"/>
    <xdr:sp macro="" textlink="">
      <xdr:nvSpPr>
        <xdr:cNvPr id="470" name="【一般廃棄物処理施設】&#10;一人当たり有形固定資産（償却資産）額該当値テキスト"/>
        <xdr:cNvSpPr txBox="1"/>
      </xdr:nvSpPr>
      <xdr:spPr>
        <a:xfrm>
          <a:off x="22199600" y="698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52705</xdr:rowOff>
    </xdr:from>
    <xdr:to>
      <xdr:col>112</xdr:col>
      <xdr:colOff>38100</xdr:colOff>
      <xdr:row>41</xdr:row>
      <xdr:rowOff>154940</xdr:rowOff>
    </xdr:to>
    <xdr:sp macro="" textlink="">
      <xdr:nvSpPr>
        <xdr:cNvPr id="471" name="楕円 470"/>
        <xdr:cNvSpPr/>
      </xdr:nvSpPr>
      <xdr:spPr>
        <a:xfrm>
          <a:off x="21272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93980</xdr:rowOff>
    </xdr:from>
    <xdr:to>
      <xdr:col>116</xdr:col>
      <xdr:colOff>63500</xdr:colOff>
      <xdr:row>41</xdr:row>
      <xdr:rowOff>103505</xdr:rowOff>
    </xdr:to>
    <xdr:cxnSp macro="">
      <xdr:nvCxnSpPr>
        <xdr:cNvPr id="472" name="直線コネクタ 471"/>
        <xdr:cNvCxnSpPr/>
      </xdr:nvCxnSpPr>
      <xdr:spPr>
        <a:xfrm flipV="1">
          <a:off x="21323300" y="71234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53340</xdr:rowOff>
    </xdr:from>
    <xdr:to>
      <xdr:col>107</xdr:col>
      <xdr:colOff>101600</xdr:colOff>
      <xdr:row>41</xdr:row>
      <xdr:rowOff>154940</xdr:rowOff>
    </xdr:to>
    <xdr:sp macro="" textlink="">
      <xdr:nvSpPr>
        <xdr:cNvPr id="473" name="楕円 472"/>
        <xdr:cNvSpPr/>
      </xdr:nvSpPr>
      <xdr:spPr>
        <a:xfrm>
          <a:off x="20383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103505</xdr:rowOff>
    </xdr:from>
    <xdr:to>
      <xdr:col>111</xdr:col>
      <xdr:colOff>177800</xdr:colOff>
      <xdr:row>41</xdr:row>
      <xdr:rowOff>104140</xdr:rowOff>
    </xdr:to>
    <xdr:cxnSp macro="">
      <xdr:nvCxnSpPr>
        <xdr:cNvPr id="474" name="直線コネクタ 473"/>
        <xdr:cNvCxnSpPr/>
      </xdr:nvCxnSpPr>
      <xdr:spPr>
        <a:xfrm flipV="1">
          <a:off x="20434300" y="71329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55880</xdr:rowOff>
    </xdr:from>
    <xdr:to>
      <xdr:col>102</xdr:col>
      <xdr:colOff>165100</xdr:colOff>
      <xdr:row>41</xdr:row>
      <xdr:rowOff>157480</xdr:rowOff>
    </xdr:to>
    <xdr:sp macro="" textlink="">
      <xdr:nvSpPr>
        <xdr:cNvPr id="475" name="楕円 474"/>
        <xdr:cNvSpPr/>
      </xdr:nvSpPr>
      <xdr:spPr>
        <a:xfrm>
          <a:off x="19494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104140</xdr:rowOff>
    </xdr:from>
    <xdr:to>
      <xdr:col>107</xdr:col>
      <xdr:colOff>50800</xdr:colOff>
      <xdr:row>41</xdr:row>
      <xdr:rowOff>106680</xdr:rowOff>
    </xdr:to>
    <xdr:cxnSp macro="">
      <xdr:nvCxnSpPr>
        <xdr:cNvPr id="476" name="直線コネクタ 475"/>
        <xdr:cNvCxnSpPr/>
      </xdr:nvCxnSpPr>
      <xdr:spPr>
        <a:xfrm flipV="1">
          <a:off x="19545300" y="7133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149225</xdr:rowOff>
    </xdr:from>
    <xdr:ext cx="534670" cy="259080"/>
    <xdr:sp macro="" textlink="">
      <xdr:nvSpPr>
        <xdr:cNvPr id="477" name="n_1aveValue【一般廃棄物処理施設】&#10;一人当たり有形固定資産（償却資産）額"/>
        <xdr:cNvSpPr txBox="1"/>
      </xdr:nvSpPr>
      <xdr:spPr>
        <a:xfrm>
          <a:off x="21043265" y="6492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86,313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11430</xdr:rowOff>
    </xdr:from>
    <xdr:ext cx="532130" cy="259080"/>
    <xdr:sp macro="" textlink="">
      <xdr:nvSpPr>
        <xdr:cNvPr id="478" name="n_2aveValue【一般廃棄物処理施設】&#10;一人当たり有形固定資産（償却資産）額"/>
        <xdr:cNvSpPr txBox="1"/>
      </xdr:nvSpPr>
      <xdr:spPr>
        <a:xfrm>
          <a:off x="20166965" y="6526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24130</xdr:rowOff>
    </xdr:from>
    <xdr:ext cx="532130" cy="259080"/>
    <xdr:sp macro="" textlink="">
      <xdr:nvSpPr>
        <xdr:cNvPr id="479" name="n_3aveValue【一般廃棄物処理施設】&#10;一人当たり有形固定資産（償却資産）額"/>
        <xdr:cNvSpPr txBox="1"/>
      </xdr:nvSpPr>
      <xdr:spPr>
        <a:xfrm>
          <a:off x="19277965" y="6539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86995</xdr:rowOff>
    </xdr:from>
    <xdr:ext cx="532130" cy="256540"/>
    <xdr:sp macro="" textlink="">
      <xdr:nvSpPr>
        <xdr:cNvPr id="480" name="n_4aveValue【一般廃棄物処理施設】&#10;一人当たり有形固定資産（償却資産）額"/>
        <xdr:cNvSpPr txBox="1"/>
      </xdr:nvSpPr>
      <xdr:spPr>
        <a:xfrm>
          <a:off x="18388965" y="66020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145415</xdr:rowOff>
    </xdr:from>
    <xdr:ext cx="469900" cy="256540"/>
    <xdr:sp macro="" textlink="">
      <xdr:nvSpPr>
        <xdr:cNvPr id="481" name="n_1mainValue【一般廃棄物処理施設】&#10;一人当たり有形固定資産（償却資産）額"/>
        <xdr:cNvSpPr txBox="1"/>
      </xdr:nvSpPr>
      <xdr:spPr>
        <a:xfrm>
          <a:off x="21075650" y="7174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146050</xdr:rowOff>
    </xdr:from>
    <xdr:ext cx="467360" cy="256540"/>
    <xdr:sp macro="" textlink="">
      <xdr:nvSpPr>
        <xdr:cNvPr id="482" name="n_2mainValue【一般廃棄物処理施設】&#10;一人当たり有形固定資産（償却資産）額"/>
        <xdr:cNvSpPr txBox="1"/>
      </xdr:nvSpPr>
      <xdr:spPr>
        <a:xfrm>
          <a:off x="20199350" y="71755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148590</xdr:rowOff>
    </xdr:from>
    <xdr:ext cx="467360" cy="259080"/>
    <xdr:sp macro="" textlink="">
      <xdr:nvSpPr>
        <xdr:cNvPr id="483" name="n_3mainValue【一般廃棄物処理施設】&#10;一人当たり有形固定資産（償却資産）額"/>
        <xdr:cNvSpPr txBox="1"/>
      </xdr:nvSpPr>
      <xdr:spPr>
        <a:xfrm>
          <a:off x="19310350" y="7178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08" name="テキスト ボックス 507"/>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10" name="テキスト ボックス 509"/>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1" name="直線コネクタ 51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512" name="テキスト ボックス 511"/>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13" name="直線コネクタ 51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14" name="テキスト ボックス 513"/>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15" name="直線コネクタ 51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16" name="テキスト ボックス 51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17" name="直線コネクタ 51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18" name="テキスト ボックス 517"/>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19" name="直線コネクタ 51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0" name="テキスト ボックス 51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1" name="直線コネクタ 52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522" name="テキスト ボックス 521"/>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64135</xdr:rowOff>
    </xdr:from>
    <xdr:to>
      <xdr:col>85</xdr:col>
      <xdr:colOff>126365</xdr:colOff>
      <xdr:row>85</xdr:row>
      <xdr:rowOff>126365</xdr:rowOff>
    </xdr:to>
    <xdr:cxnSp macro="">
      <xdr:nvCxnSpPr>
        <xdr:cNvPr id="525" name="直線コネクタ 524"/>
        <xdr:cNvCxnSpPr/>
      </xdr:nvCxnSpPr>
      <xdr:spPr>
        <a:xfrm flipV="1">
          <a:off x="16318865" y="13437235"/>
          <a:ext cx="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130175</xdr:rowOff>
    </xdr:from>
    <xdr:ext cx="405130" cy="259080"/>
    <xdr:sp macro="" textlink="">
      <xdr:nvSpPr>
        <xdr:cNvPr id="526" name="【消防施設】&#10;有形固定資産減価償却率最小値テキスト"/>
        <xdr:cNvSpPr txBox="1"/>
      </xdr:nvSpPr>
      <xdr:spPr>
        <a:xfrm>
          <a:off x="16357600" y="14703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126365</xdr:rowOff>
    </xdr:from>
    <xdr:to>
      <xdr:col>86</xdr:col>
      <xdr:colOff>25400</xdr:colOff>
      <xdr:row>85</xdr:row>
      <xdr:rowOff>126365</xdr:rowOff>
    </xdr:to>
    <xdr:cxnSp macro="">
      <xdr:nvCxnSpPr>
        <xdr:cNvPr id="527" name="直線コネクタ 526"/>
        <xdr:cNvCxnSpPr/>
      </xdr:nvCxnSpPr>
      <xdr:spPr>
        <a:xfrm>
          <a:off x="16230600" y="1469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10795</xdr:rowOff>
    </xdr:from>
    <xdr:ext cx="340360" cy="258445"/>
    <xdr:sp macro="" textlink="">
      <xdr:nvSpPr>
        <xdr:cNvPr id="528" name="【消防施設】&#10;有形固定資産減価償却率最大値テキスト"/>
        <xdr:cNvSpPr txBox="1"/>
      </xdr:nvSpPr>
      <xdr:spPr>
        <a:xfrm>
          <a:off x="16357600" y="132124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64135</xdr:rowOff>
    </xdr:from>
    <xdr:to>
      <xdr:col>86</xdr:col>
      <xdr:colOff>25400</xdr:colOff>
      <xdr:row>78</xdr:row>
      <xdr:rowOff>64135</xdr:rowOff>
    </xdr:to>
    <xdr:cxnSp macro="">
      <xdr:nvCxnSpPr>
        <xdr:cNvPr id="529" name="直線コネクタ 528"/>
        <xdr:cNvCxnSpPr/>
      </xdr:nvCxnSpPr>
      <xdr:spPr>
        <a:xfrm>
          <a:off x="16230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83185</xdr:rowOff>
    </xdr:from>
    <xdr:ext cx="405130" cy="259080"/>
    <xdr:sp macro="" textlink="">
      <xdr:nvSpPr>
        <xdr:cNvPr id="530" name="【消防施設】&#10;有形固定資産減価償却率平均値テキスト"/>
        <xdr:cNvSpPr txBox="1"/>
      </xdr:nvSpPr>
      <xdr:spPr>
        <a:xfrm>
          <a:off x="16357600" y="14142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104775</xdr:rowOff>
    </xdr:from>
    <xdr:to>
      <xdr:col>85</xdr:col>
      <xdr:colOff>177800</xdr:colOff>
      <xdr:row>83</xdr:row>
      <xdr:rowOff>34925</xdr:rowOff>
    </xdr:to>
    <xdr:sp macro="" textlink="">
      <xdr:nvSpPr>
        <xdr:cNvPr id="531" name="フローチャート: 判断 530"/>
        <xdr:cNvSpPr/>
      </xdr:nvSpPr>
      <xdr:spPr>
        <a:xfrm>
          <a:off x="16268700" y="1416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103505</xdr:rowOff>
    </xdr:from>
    <xdr:to>
      <xdr:col>81</xdr:col>
      <xdr:colOff>101600</xdr:colOff>
      <xdr:row>83</xdr:row>
      <xdr:rowOff>33655</xdr:rowOff>
    </xdr:to>
    <xdr:sp macro="" textlink="">
      <xdr:nvSpPr>
        <xdr:cNvPr id="532" name="フローチャート: 判断 531"/>
        <xdr:cNvSpPr/>
      </xdr:nvSpPr>
      <xdr:spPr>
        <a:xfrm>
          <a:off x="15430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533" name="フローチャート: 判断 532"/>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75565</xdr:rowOff>
    </xdr:from>
    <xdr:to>
      <xdr:col>72</xdr:col>
      <xdr:colOff>38100</xdr:colOff>
      <xdr:row>83</xdr:row>
      <xdr:rowOff>6350</xdr:rowOff>
    </xdr:to>
    <xdr:sp macro="" textlink="">
      <xdr:nvSpPr>
        <xdr:cNvPr id="534" name="フローチャート: 判断 533"/>
        <xdr:cNvSpPr/>
      </xdr:nvSpPr>
      <xdr:spPr>
        <a:xfrm>
          <a:off x="13652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81915</xdr:rowOff>
    </xdr:from>
    <xdr:to>
      <xdr:col>67</xdr:col>
      <xdr:colOff>101600</xdr:colOff>
      <xdr:row>84</xdr:row>
      <xdr:rowOff>12065</xdr:rowOff>
    </xdr:to>
    <xdr:sp macro="" textlink="">
      <xdr:nvSpPr>
        <xdr:cNvPr id="535" name="フローチャート: 判断 534"/>
        <xdr:cNvSpPr/>
      </xdr:nvSpPr>
      <xdr:spPr>
        <a:xfrm>
          <a:off x="12763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6" name="テキスト ボックス 53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37" name="テキスト ボックス 53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38" name="テキスト ボックス 53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9" name="テキスト ボックス 53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0" name="テキスト ボックス 53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15240</xdr:rowOff>
    </xdr:from>
    <xdr:to>
      <xdr:col>85</xdr:col>
      <xdr:colOff>177800</xdr:colOff>
      <xdr:row>78</xdr:row>
      <xdr:rowOff>116840</xdr:rowOff>
    </xdr:to>
    <xdr:sp macro="" textlink="">
      <xdr:nvSpPr>
        <xdr:cNvPr id="541" name="楕円 540"/>
        <xdr:cNvSpPr/>
      </xdr:nvSpPr>
      <xdr:spPr>
        <a:xfrm>
          <a:off x="162687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137795</xdr:rowOff>
    </xdr:from>
    <xdr:ext cx="340360" cy="259080"/>
    <xdr:sp macro="" textlink="">
      <xdr:nvSpPr>
        <xdr:cNvPr id="542" name="【消防施設】&#10;有形固定資産減価償却率該当値テキスト"/>
        <xdr:cNvSpPr txBox="1"/>
      </xdr:nvSpPr>
      <xdr:spPr>
        <a:xfrm>
          <a:off x="16357600" y="133394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163830</xdr:rowOff>
    </xdr:from>
    <xdr:to>
      <xdr:col>81</xdr:col>
      <xdr:colOff>101600</xdr:colOff>
      <xdr:row>78</xdr:row>
      <xdr:rowOff>93980</xdr:rowOff>
    </xdr:to>
    <xdr:sp macro="" textlink="">
      <xdr:nvSpPr>
        <xdr:cNvPr id="543" name="楕円 542"/>
        <xdr:cNvSpPr/>
      </xdr:nvSpPr>
      <xdr:spPr>
        <a:xfrm>
          <a:off x="15430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43180</xdr:rowOff>
    </xdr:from>
    <xdr:to>
      <xdr:col>85</xdr:col>
      <xdr:colOff>127000</xdr:colOff>
      <xdr:row>78</xdr:row>
      <xdr:rowOff>66040</xdr:rowOff>
    </xdr:to>
    <xdr:cxnSp macro="">
      <xdr:nvCxnSpPr>
        <xdr:cNvPr id="544" name="直線コネクタ 543"/>
        <xdr:cNvCxnSpPr/>
      </xdr:nvCxnSpPr>
      <xdr:spPr>
        <a:xfrm>
          <a:off x="15481300" y="134162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85090</xdr:rowOff>
    </xdr:from>
    <xdr:to>
      <xdr:col>76</xdr:col>
      <xdr:colOff>165100</xdr:colOff>
      <xdr:row>79</xdr:row>
      <xdr:rowOff>15240</xdr:rowOff>
    </xdr:to>
    <xdr:sp macro="" textlink="">
      <xdr:nvSpPr>
        <xdr:cNvPr id="545" name="楕円 544"/>
        <xdr:cNvSpPr/>
      </xdr:nvSpPr>
      <xdr:spPr>
        <a:xfrm>
          <a:off x="14541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43180</xdr:rowOff>
    </xdr:from>
    <xdr:to>
      <xdr:col>81</xdr:col>
      <xdr:colOff>50800</xdr:colOff>
      <xdr:row>78</xdr:row>
      <xdr:rowOff>135890</xdr:rowOff>
    </xdr:to>
    <xdr:cxnSp macro="">
      <xdr:nvCxnSpPr>
        <xdr:cNvPr id="546" name="直線コネクタ 545"/>
        <xdr:cNvCxnSpPr/>
      </xdr:nvCxnSpPr>
      <xdr:spPr>
        <a:xfrm flipV="1">
          <a:off x="14592300" y="1341628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53975</xdr:rowOff>
    </xdr:from>
    <xdr:to>
      <xdr:col>72</xdr:col>
      <xdr:colOff>38100</xdr:colOff>
      <xdr:row>78</xdr:row>
      <xdr:rowOff>155575</xdr:rowOff>
    </xdr:to>
    <xdr:sp macro="" textlink="">
      <xdr:nvSpPr>
        <xdr:cNvPr id="547" name="楕円 546"/>
        <xdr:cNvSpPr/>
      </xdr:nvSpPr>
      <xdr:spPr>
        <a:xfrm>
          <a:off x="13652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104775</xdr:rowOff>
    </xdr:from>
    <xdr:to>
      <xdr:col>76</xdr:col>
      <xdr:colOff>114300</xdr:colOff>
      <xdr:row>78</xdr:row>
      <xdr:rowOff>135890</xdr:rowOff>
    </xdr:to>
    <xdr:cxnSp macro="">
      <xdr:nvCxnSpPr>
        <xdr:cNvPr id="548" name="直線コネクタ 547"/>
        <xdr:cNvCxnSpPr/>
      </xdr:nvCxnSpPr>
      <xdr:spPr>
        <a:xfrm>
          <a:off x="13703300" y="134778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24765</xdr:rowOff>
    </xdr:from>
    <xdr:ext cx="405130" cy="259080"/>
    <xdr:sp macro="" textlink="">
      <xdr:nvSpPr>
        <xdr:cNvPr id="549" name="n_1aveValue【消防施設】&#10;有形固定資産減価償却率"/>
        <xdr:cNvSpPr txBox="1"/>
      </xdr:nvSpPr>
      <xdr:spPr>
        <a:xfrm>
          <a:off x="15266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14605</xdr:rowOff>
    </xdr:from>
    <xdr:ext cx="402590" cy="259080"/>
    <xdr:sp macro="" textlink="">
      <xdr:nvSpPr>
        <xdr:cNvPr id="550" name="n_2aveValue【消防施設】&#10;有形固定資産減価償却率"/>
        <xdr:cNvSpPr txBox="1"/>
      </xdr:nvSpPr>
      <xdr:spPr>
        <a:xfrm>
          <a:off x="14389735" y="14244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168275</xdr:rowOff>
    </xdr:from>
    <xdr:ext cx="402590" cy="256540"/>
    <xdr:sp macro="" textlink="">
      <xdr:nvSpPr>
        <xdr:cNvPr id="551" name="n_3aveValue【消防施設】&#10;有形固定資産減価償却率"/>
        <xdr:cNvSpPr txBox="1"/>
      </xdr:nvSpPr>
      <xdr:spPr>
        <a:xfrm>
          <a:off x="13500735" y="14227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29210</xdr:rowOff>
    </xdr:from>
    <xdr:ext cx="402590" cy="256540"/>
    <xdr:sp macro="" textlink="">
      <xdr:nvSpPr>
        <xdr:cNvPr id="552" name="n_4aveValue【消防施設】&#10;有形固定資産減価償却率"/>
        <xdr:cNvSpPr txBox="1"/>
      </xdr:nvSpPr>
      <xdr:spPr>
        <a:xfrm>
          <a:off x="12611735" y="14088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76</xdr:row>
      <xdr:rowOff>110490</xdr:rowOff>
    </xdr:from>
    <xdr:ext cx="340360" cy="256540"/>
    <xdr:sp macro="" textlink="">
      <xdr:nvSpPr>
        <xdr:cNvPr id="553" name="n_1mainValue【消防施設】&#10;有形固定資産減価償却率"/>
        <xdr:cNvSpPr txBox="1"/>
      </xdr:nvSpPr>
      <xdr:spPr>
        <a:xfrm>
          <a:off x="15298420" y="131406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31750</xdr:rowOff>
    </xdr:from>
    <xdr:ext cx="402590" cy="256540"/>
    <xdr:sp macro="" textlink="">
      <xdr:nvSpPr>
        <xdr:cNvPr id="554" name="n_2mainValue【消防施設】&#10;有形固定資産減価償却率"/>
        <xdr:cNvSpPr txBox="1"/>
      </xdr:nvSpPr>
      <xdr:spPr>
        <a:xfrm>
          <a:off x="14389735" y="132334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635</xdr:rowOff>
    </xdr:from>
    <xdr:ext cx="402590" cy="259080"/>
    <xdr:sp macro="" textlink="">
      <xdr:nvSpPr>
        <xdr:cNvPr id="555" name="n_3mainValue【消防施設】&#10;有形固定資産減価償却率"/>
        <xdr:cNvSpPr txBox="1"/>
      </xdr:nvSpPr>
      <xdr:spPr>
        <a:xfrm>
          <a:off x="13500735" y="13202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64" name="テキスト ボックス 56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567" name="テキスト ボックス 566"/>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569" name="テキスト ボックス 568"/>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571" name="テキスト ボックス 570"/>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573" name="テキスト ボックス 572"/>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75" name="テキスト ボックス 57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149860</xdr:rowOff>
    </xdr:from>
    <xdr:to>
      <xdr:col>116</xdr:col>
      <xdr:colOff>62865</xdr:colOff>
      <xdr:row>86</xdr:row>
      <xdr:rowOff>6350</xdr:rowOff>
    </xdr:to>
    <xdr:cxnSp macro="">
      <xdr:nvCxnSpPr>
        <xdr:cNvPr id="577" name="直線コネクタ 576"/>
        <xdr:cNvCxnSpPr/>
      </xdr:nvCxnSpPr>
      <xdr:spPr>
        <a:xfrm flipV="1">
          <a:off x="22160865" y="1369441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578"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579" name="直線コネクタ 578"/>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96520</xdr:rowOff>
    </xdr:from>
    <xdr:ext cx="469900" cy="259080"/>
    <xdr:sp macro="" textlink="">
      <xdr:nvSpPr>
        <xdr:cNvPr id="580" name="【消防施設】&#10;一人当たり面積最大値テキスト"/>
        <xdr:cNvSpPr txBox="1"/>
      </xdr:nvSpPr>
      <xdr:spPr>
        <a:xfrm>
          <a:off x="22199600" y="13469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149860</xdr:rowOff>
    </xdr:from>
    <xdr:to>
      <xdr:col>116</xdr:col>
      <xdr:colOff>152400</xdr:colOff>
      <xdr:row>79</xdr:row>
      <xdr:rowOff>149860</xdr:rowOff>
    </xdr:to>
    <xdr:cxnSp macro="">
      <xdr:nvCxnSpPr>
        <xdr:cNvPr id="581" name="直線コネクタ 580"/>
        <xdr:cNvCxnSpPr/>
      </xdr:nvCxnSpPr>
      <xdr:spPr>
        <a:xfrm>
          <a:off x="22072600" y="1369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67310</xdr:rowOff>
    </xdr:from>
    <xdr:ext cx="469900" cy="259080"/>
    <xdr:sp macro="" textlink="">
      <xdr:nvSpPr>
        <xdr:cNvPr id="582" name="【消防施設】&#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83" name="フローチャート: 判断 58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48895</xdr:rowOff>
    </xdr:from>
    <xdr:to>
      <xdr:col>112</xdr:col>
      <xdr:colOff>38100</xdr:colOff>
      <xdr:row>83</xdr:row>
      <xdr:rowOff>150495</xdr:rowOff>
    </xdr:to>
    <xdr:sp macro="" textlink="">
      <xdr:nvSpPr>
        <xdr:cNvPr id="584" name="フローチャート: 判断 583"/>
        <xdr:cNvSpPr/>
      </xdr:nvSpPr>
      <xdr:spPr>
        <a:xfrm>
          <a:off x="21272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40640</xdr:rowOff>
    </xdr:from>
    <xdr:to>
      <xdr:col>107</xdr:col>
      <xdr:colOff>101600</xdr:colOff>
      <xdr:row>83</xdr:row>
      <xdr:rowOff>141605</xdr:rowOff>
    </xdr:to>
    <xdr:sp macro="" textlink="">
      <xdr:nvSpPr>
        <xdr:cNvPr id="585" name="フローチャート: 判断 584"/>
        <xdr:cNvSpPr/>
      </xdr:nvSpPr>
      <xdr:spPr>
        <a:xfrm>
          <a:off x="20383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58420</xdr:rowOff>
    </xdr:from>
    <xdr:to>
      <xdr:col>102</xdr:col>
      <xdr:colOff>165100</xdr:colOff>
      <xdr:row>83</xdr:row>
      <xdr:rowOff>160020</xdr:rowOff>
    </xdr:to>
    <xdr:sp macro="" textlink="">
      <xdr:nvSpPr>
        <xdr:cNvPr id="586" name="フローチャート: 判断 585"/>
        <xdr:cNvSpPr/>
      </xdr:nvSpPr>
      <xdr:spPr>
        <a:xfrm>
          <a:off x="19494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587" name="フローチャート: 判断 58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88" name="テキスト ボックス 58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89" name="テキスト ボックス 58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0" name="テキスト ボックス 58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1" name="テキスト ボックス 59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2" name="テキスト ボックス 59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121920</xdr:rowOff>
    </xdr:from>
    <xdr:to>
      <xdr:col>116</xdr:col>
      <xdr:colOff>114300</xdr:colOff>
      <xdr:row>84</xdr:row>
      <xdr:rowOff>52070</xdr:rowOff>
    </xdr:to>
    <xdr:sp macro="" textlink="">
      <xdr:nvSpPr>
        <xdr:cNvPr id="593" name="楕円 592"/>
        <xdr:cNvSpPr/>
      </xdr:nvSpPr>
      <xdr:spPr>
        <a:xfrm>
          <a:off x="221107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100330</xdr:rowOff>
    </xdr:from>
    <xdr:ext cx="469900" cy="256540"/>
    <xdr:sp macro="" textlink="">
      <xdr:nvSpPr>
        <xdr:cNvPr id="594" name="【消防施設】&#10;一人当たり面積該当値テキスト"/>
        <xdr:cNvSpPr txBox="1"/>
      </xdr:nvSpPr>
      <xdr:spPr>
        <a:xfrm>
          <a:off x="22199600" y="14330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127000</xdr:rowOff>
    </xdr:from>
    <xdr:to>
      <xdr:col>112</xdr:col>
      <xdr:colOff>38100</xdr:colOff>
      <xdr:row>84</xdr:row>
      <xdr:rowOff>57150</xdr:rowOff>
    </xdr:to>
    <xdr:sp macro="" textlink="">
      <xdr:nvSpPr>
        <xdr:cNvPr id="595" name="楕円 594"/>
        <xdr:cNvSpPr/>
      </xdr:nvSpPr>
      <xdr:spPr>
        <a:xfrm>
          <a:off x="212725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xdr:rowOff>
    </xdr:from>
    <xdr:to>
      <xdr:col>116</xdr:col>
      <xdr:colOff>63500</xdr:colOff>
      <xdr:row>84</xdr:row>
      <xdr:rowOff>6350</xdr:rowOff>
    </xdr:to>
    <xdr:cxnSp macro="">
      <xdr:nvCxnSpPr>
        <xdr:cNvPr id="596" name="直線コネクタ 595"/>
        <xdr:cNvCxnSpPr/>
      </xdr:nvCxnSpPr>
      <xdr:spPr>
        <a:xfrm flipV="1">
          <a:off x="21323300" y="144030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133350</xdr:rowOff>
    </xdr:from>
    <xdr:to>
      <xdr:col>107</xdr:col>
      <xdr:colOff>101600</xdr:colOff>
      <xdr:row>83</xdr:row>
      <xdr:rowOff>63500</xdr:rowOff>
    </xdr:to>
    <xdr:sp macro="" textlink="">
      <xdr:nvSpPr>
        <xdr:cNvPr id="597" name="楕円 596"/>
        <xdr:cNvSpPr/>
      </xdr:nvSpPr>
      <xdr:spPr>
        <a:xfrm>
          <a:off x="203835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12700</xdr:rowOff>
    </xdr:from>
    <xdr:to>
      <xdr:col>111</xdr:col>
      <xdr:colOff>177800</xdr:colOff>
      <xdr:row>84</xdr:row>
      <xdr:rowOff>6350</xdr:rowOff>
    </xdr:to>
    <xdr:cxnSp macro="">
      <xdr:nvCxnSpPr>
        <xdr:cNvPr id="598" name="直線コネクタ 597"/>
        <xdr:cNvCxnSpPr/>
      </xdr:nvCxnSpPr>
      <xdr:spPr>
        <a:xfrm>
          <a:off x="20434300" y="1424305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128905</xdr:rowOff>
    </xdr:from>
    <xdr:to>
      <xdr:col>102</xdr:col>
      <xdr:colOff>165100</xdr:colOff>
      <xdr:row>83</xdr:row>
      <xdr:rowOff>59055</xdr:rowOff>
    </xdr:to>
    <xdr:sp macro="" textlink="">
      <xdr:nvSpPr>
        <xdr:cNvPr id="599" name="楕円 598"/>
        <xdr:cNvSpPr/>
      </xdr:nvSpPr>
      <xdr:spPr>
        <a:xfrm>
          <a:off x="19494500" y="141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xdr:rowOff>
    </xdr:from>
    <xdr:to>
      <xdr:col>107</xdr:col>
      <xdr:colOff>50800</xdr:colOff>
      <xdr:row>83</xdr:row>
      <xdr:rowOff>12700</xdr:rowOff>
    </xdr:to>
    <xdr:cxnSp macro="">
      <xdr:nvCxnSpPr>
        <xdr:cNvPr id="600" name="直線コネクタ 599"/>
        <xdr:cNvCxnSpPr/>
      </xdr:nvCxnSpPr>
      <xdr:spPr>
        <a:xfrm>
          <a:off x="19545300" y="14238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167005</xdr:rowOff>
    </xdr:from>
    <xdr:ext cx="469900" cy="256540"/>
    <xdr:sp macro="" textlink="">
      <xdr:nvSpPr>
        <xdr:cNvPr id="601" name="n_1aveValue【消防施設】&#10;一人当たり面積"/>
        <xdr:cNvSpPr txBox="1"/>
      </xdr:nvSpPr>
      <xdr:spPr>
        <a:xfrm>
          <a:off x="21075650" y="140544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132715</xdr:rowOff>
    </xdr:from>
    <xdr:ext cx="467360" cy="256540"/>
    <xdr:sp macro="" textlink="">
      <xdr:nvSpPr>
        <xdr:cNvPr id="602" name="n_2aveValue【消防施設】&#10;一人当たり面積"/>
        <xdr:cNvSpPr txBox="1"/>
      </xdr:nvSpPr>
      <xdr:spPr>
        <a:xfrm>
          <a:off x="20199350" y="14363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151130</xdr:rowOff>
    </xdr:from>
    <xdr:ext cx="467360" cy="259080"/>
    <xdr:sp macro="" textlink="">
      <xdr:nvSpPr>
        <xdr:cNvPr id="603" name="n_3aveValue【消防施設】&#10;一人当たり面積"/>
        <xdr:cNvSpPr txBox="1"/>
      </xdr:nvSpPr>
      <xdr:spPr>
        <a:xfrm>
          <a:off x="19310350" y="143814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36830</xdr:rowOff>
    </xdr:from>
    <xdr:ext cx="467360" cy="259080"/>
    <xdr:sp macro="" textlink="">
      <xdr:nvSpPr>
        <xdr:cNvPr id="604" name="n_4aveValue【消防施設】&#10;一人当たり面積"/>
        <xdr:cNvSpPr txBox="1"/>
      </xdr:nvSpPr>
      <xdr:spPr>
        <a:xfrm>
          <a:off x="18421350" y="1409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48260</xdr:rowOff>
    </xdr:from>
    <xdr:ext cx="469900" cy="259080"/>
    <xdr:sp macro="" textlink="">
      <xdr:nvSpPr>
        <xdr:cNvPr id="605" name="n_1mainValue【消防施設】&#10;一人当たり面積"/>
        <xdr:cNvSpPr txBox="1"/>
      </xdr:nvSpPr>
      <xdr:spPr>
        <a:xfrm>
          <a:off x="21075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80010</xdr:rowOff>
    </xdr:from>
    <xdr:ext cx="467360" cy="259080"/>
    <xdr:sp macro="" textlink="">
      <xdr:nvSpPr>
        <xdr:cNvPr id="606" name="n_2mainValue【消防施設】&#10;一人当たり面積"/>
        <xdr:cNvSpPr txBox="1"/>
      </xdr:nvSpPr>
      <xdr:spPr>
        <a:xfrm>
          <a:off x="20199350" y="13967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75565</xdr:rowOff>
    </xdr:from>
    <xdr:ext cx="467360" cy="256540"/>
    <xdr:sp macro="" textlink="">
      <xdr:nvSpPr>
        <xdr:cNvPr id="607" name="n_3mainValue【消防施設】&#10;一人当たり面積"/>
        <xdr:cNvSpPr txBox="1"/>
      </xdr:nvSpPr>
      <xdr:spPr>
        <a:xfrm>
          <a:off x="19310350" y="139630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16" name="テキスト ボックス 61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18" name="テキスト ボックス 617"/>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19" name="直線コネクタ 6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20" name="テキスト ボックス 619"/>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1" name="直線コネクタ 6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2" name="テキスト ボックス 6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3" name="直線コネクタ 6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24" name="テキスト ボックス 623"/>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25" name="直線コネクタ 6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26" name="テキスト ボックス 6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27" name="直線コネクタ 6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28" name="テキスト ボックス 6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29" name="直線コネクタ 6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30" name="テキスト ボックス 629"/>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153035</xdr:rowOff>
    </xdr:from>
    <xdr:to>
      <xdr:col>85</xdr:col>
      <xdr:colOff>126365</xdr:colOff>
      <xdr:row>108</xdr:row>
      <xdr:rowOff>118745</xdr:rowOff>
    </xdr:to>
    <xdr:cxnSp macro="">
      <xdr:nvCxnSpPr>
        <xdr:cNvPr id="633" name="直線コネクタ 632"/>
        <xdr:cNvCxnSpPr/>
      </xdr:nvCxnSpPr>
      <xdr:spPr>
        <a:xfrm flipV="1">
          <a:off x="16318865" y="1712658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405130" cy="256540"/>
    <xdr:sp macro="" textlink="">
      <xdr:nvSpPr>
        <xdr:cNvPr id="634" name="【庁舎】&#10;有形固定資産減価償却率最小値テキスト"/>
        <xdr:cNvSpPr txBox="1"/>
      </xdr:nvSpPr>
      <xdr:spPr>
        <a:xfrm>
          <a:off x="16357600" y="18639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635" name="直線コネクタ 634"/>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99695</xdr:rowOff>
    </xdr:from>
    <xdr:ext cx="340360" cy="256540"/>
    <xdr:sp macro="" textlink="">
      <xdr:nvSpPr>
        <xdr:cNvPr id="636" name="【庁舎】&#10;有形固定資産減価償却率最大値テキスト"/>
        <xdr:cNvSpPr txBox="1"/>
      </xdr:nvSpPr>
      <xdr:spPr>
        <a:xfrm>
          <a:off x="16357600" y="1690179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153035</xdr:rowOff>
    </xdr:from>
    <xdr:to>
      <xdr:col>86</xdr:col>
      <xdr:colOff>25400</xdr:colOff>
      <xdr:row>99</xdr:row>
      <xdr:rowOff>153035</xdr:rowOff>
    </xdr:to>
    <xdr:cxnSp macro="">
      <xdr:nvCxnSpPr>
        <xdr:cNvPr id="637" name="直線コネクタ 636"/>
        <xdr:cNvCxnSpPr/>
      </xdr:nvCxnSpPr>
      <xdr:spPr>
        <a:xfrm>
          <a:off x="16230600" y="1712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147955</xdr:rowOff>
    </xdr:from>
    <xdr:ext cx="405130" cy="258445"/>
    <xdr:sp macro="" textlink="">
      <xdr:nvSpPr>
        <xdr:cNvPr id="638" name="【庁舎】&#10;有形固定資産減価償却率平均値テキスト"/>
        <xdr:cNvSpPr txBox="1"/>
      </xdr:nvSpPr>
      <xdr:spPr>
        <a:xfrm>
          <a:off x="16357600" y="176358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125095</xdr:rowOff>
    </xdr:from>
    <xdr:to>
      <xdr:col>85</xdr:col>
      <xdr:colOff>177800</xdr:colOff>
      <xdr:row>104</xdr:row>
      <xdr:rowOff>55245</xdr:rowOff>
    </xdr:to>
    <xdr:sp macro="" textlink="">
      <xdr:nvSpPr>
        <xdr:cNvPr id="639" name="フローチャート: 判断 638"/>
        <xdr:cNvSpPr/>
      </xdr:nvSpPr>
      <xdr:spPr>
        <a:xfrm>
          <a:off x="16268700" y="1778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146050</xdr:rowOff>
    </xdr:from>
    <xdr:to>
      <xdr:col>81</xdr:col>
      <xdr:colOff>101600</xdr:colOff>
      <xdr:row>104</xdr:row>
      <xdr:rowOff>76200</xdr:rowOff>
    </xdr:to>
    <xdr:sp macro="" textlink="">
      <xdr:nvSpPr>
        <xdr:cNvPr id="640" name="フローチャート: 判断 639"/>
        <xdr:cNvSpPr/>
      </xdr:nvSpPr>
      <xdr:spPr>
        <a:xfrm>
          <a:off x="15430500" y="1780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107315</xdr:rowOff>
    </xdr:to>
    <xdr:sp macro="" textlink="">
      <xdr:nvSpPr>
        <xdr:cNvPr id="641" name="フローチャート: 判断 640"/>
        <xdr:cNvSpPr/>
      </xdr:nvSpPr>
      <xdr:spPr>
        <a:xfrm>
          <a:off x="14541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157480</xdr:rowOff>
    </xdr:from>
    <xdr:to>
      <xdr:col>72</xdr:col>
      <xdr:colOff>38100</xdr:colOff>
      <xdr:row>104</xdr:row>
      <xdr:rowOff>87630</xdr:rowOff>
    </xdr:to>
    <xdr:sp macro="" textlink="">
      <xdr:nvSpPr>
        <xdr:cNvPr id="642" name="フローチャート: 判断 641"/>
        <xdr:cNvSpPr/>
      </xdr:nvSpPr>
      <xdr:spPr>
        <a:xfrm>
          <a:off x="13652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52070</xdr:rowOff>
    </xdr:from>
    <xdr:to>
      <xdr:col>67</xdr:col>
      <xdr:colOff>101600</xdr:colOff>
      <xdr:row>104</xdr:row>
      <xdr:rowOff>153035</xdr:rowOff>
    </xdr:to>
    <xdr:sp macro="" textlink="">
      <xdr:nvSpPr>
        <xdr:cNvPr id="643" name="フローチャート: 判断 642"/>
        <xdr:cNvSpPr/>
      </xdr:nvSpPr>
      <xdr:spPr>
        <a:xfrm>
          <a:off x="12763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44" name="テキスト ボックス 64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45" name="テキスト ボックス 64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46" name="テキスト ボックス 64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47" name="テキスト ボックス 64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48" name="テキスト ボックス 64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132080</xdr:rowOff>
    </xdr:from>
    <xdr:to>
      <xdr:col>85</xdr:col>
      <xdr:colOff>177800</xdr:colOff>
      <xdr:row>105</xdr:row>
      <xdr:rowOff>61595</xdr:rowOff>
    </xdr:to>
    <xdr:sp macro="" textlink="">
      <xdr:nvSpPr>
        <xdr:cNvPr id="649" name="楕円 648"/>
        <xdr:cNvSpPr/>
      </xdr:nvSpPr>
      <xdr:spPr>
        <a:xfrm>
          <a:off x="162687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109855</xdr:rowOff>
    </xdr:from>
    <xdr:ext cx="405130" cy="256540"/>
    <xdr:sp macro="" textlink="">
      <xdr:nvSpPr>
        <xdr:cNvPr id="650" name="【庁舎】&#10;有形固定資産減価償却率該当値テキスト"/>
        <xdr:cNvSpPr txBox="1"/>
      </xdr:nvSpPr>
      <xdr:spPr>
        <a:xfrm>
          <a:off x="16357600" y="179406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141605</xdr:rowOff>
    </xdr:from>
    <xdr:to>
      <xdr:col>81</xdr:col>
      <xdr:colOff>101600</xdr:colOff>
      <xdr:row>105</xdr:row>
      <xdr:rowOff>71755</xdr:rowOff>
    </xdr:to>
    <xdr:sp macro="" textlink="">
      <xdr:nvSpPr>
        <xdr:cNvPr id="651" name="楕円 650"/>
        <xdr:cNvSpPr/>
      </xdr:nvSpPr>
      <xdr:spPr>
        <a:xfrm>
          <a:off x="15430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10795</xdr:rowOff>
    </xdr:from>
    <xdr:to>
      <xdr:col>85</xdr:col>
      <xdr:colOff>127000</xdr:colOff>
      <xdr:row>105</xdr:row>
      <xdr:rowOff>20955</xdr:rowOff>
    </xdr:to>
    <xdr:cxnSp macro="">
      <xdr:nvCxnSpPr>
        <xdr:cNvPr id="652" name="直線コネクタ 651"/>
        <xdr:cNvCxnSpPr/>
      </xdr:nvCxnSpPr>
      <xdr:spPr>
        <a:xfrm flipV="1">
          <a:off x="15481300" y="180130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53" name="楕円 652"/>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154940</xdr:rowOff>
    </xdr:from>
    <xdr:to>
      <xdr:col>81</xdr:col>
      <xdr:colOff>50800</xdr:colOff>
      <xdr:row>105</xdr:row>
      <xdr:rowOff>20955</xdr:rowOff>
    </xdr:to>
    <xdr:cxnSp macro="">
      <xdr:nvCxnSpPr>
        <xdr:cNvPr id="654" name="直線コネクタ 653"/>
        <xdr:cNvCxnSpPr/>
      </xdr:nvCxnSpPr>
      <xdr:spPr>
        <a:xfrm>
          <a:off x="14592300" y="179857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69215</xdr:rowOff>
    </xdr:from>
    <xdr:to>
      <xdr:col>72</xdr:col>
      <xdr:colOff>38100</xdr:colOff>
      <xdr:row>104</xdr:row>
      <xdr:rowOff>170815</xdr:rowOff>
    </xdr:to>
    <xdr:sp macro="" textlink="">
      <xdr:nvSpPr>
        <xdr:cNvPr id="655" name="楕円 654"/>
        <xdr:cNvSpPr/>
      </xdr:nvSpPr>
      <xdr:spPr>
        <a:xfrm>
          <a:off x="13652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120650</xdr:rowOff>
    </xdr:from>
    <xdr:to>
      <xdr:col>76</xdr:col>
      <xdr:colOff>114300</xdr:colOff>
      <xdr:row>104</xdr:row>
      <xdr:rowOff>154940</xdr:rowOff>
    </xdr:to>
    <xdr:cxnSp macro="">
      <xdr:nvCxnSpPr>
        <xdr:cNvPr id="656" name="直線コネクタ 655"/>
        <xdr:cNvCxnSpPr/>
      </xdr:nvCxnSpPr>
      <xdr:spPr>
        <a:xfrm>
          <a:off x="13703300" y="17951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92710</xdr:rowOff>
    </xdr:from>
    <xdr:ext cx="405130" cy="259080"/>
    <xdr:sp macro="" textlink="">
      <xdr:nvSpPr>
        <xdr:cNvPr id="657" name="n_1aveValue【庁舎】&#10;有形固定資産減価償却率"/>
        <xdr:cNvSpPr txBox="1"/>
      </xdr:nvSpPr>
      <xdr:spPr>
        <a:xfrm>
          <a:off x="15266035" y="1758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123825</xdr:rowOff>
    </xdr:from>
    <xdr:ext cx="402590" cy="256540"/>
    <xdr:sp macro="" textlink="">
      <xdr:nvSpPr>
        <xdr:cNvPr id="658" name="n_2aveValue【庁舎】&#10;有形固定資産減価償却率"/>
        <xdr:cNvSpPr txBox="1"/>
      </xdr:nvSpPr>
      <xdr:spPr>
        <a:xfrm>
          <a:off x="14389735" y="17611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104140</xdr:rowOff>
    </xdr:from>
    <xdr:ext cx="402590" cy="259080"/>
    <xdr:sp macro="" textlink="">
      <xdr:nvSpPr>
        <xdr:cNvPr id="659" name="n_3aveValue【庁舎】&#10;有形固定資産減価償却率"/>
        <xdr:cNvSpPr txBox="1"/>
      </xdr:nvSpPr>
      <xdr:spPr>
        <a:xfrm>
          <a:off x="13500735" y="17592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169545</xdr:rowOff>
    </xdr:from>
    <xdr:ext cx="402590" cy="256540"/>
    <xdr:sp macro="" textlink="">
      <xdr:nvSpPr>
        <xdr:cNvPr id="660" name="n_4aveValue【庁舎】&#10;有形固定資産減価償却率"/>
        <xdr:cNvSpPr txBox="1"/>
      </xdr:nvSpPr>
      <xdr:spPr>
        <a:xfrm>
          <a:off x="12611735" y="17657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63500</xdr:rowOff>
    </xdr:from>
    <xdr:ext cx="405130" cy="256540"/>
    <xdr:sp macro="" textlink="">
      <xdr:nvSpPr>
        <xdr:cNvPr id="661" name="n_1mainValue【庁舎】&#10;有形固定資産減価償却率"/>
        <xdr:cNvSpPr txBox="1"/>
      </xdr:nvSpPr>
      <xdr:spPr>
        <a:xfrm>
          <a:off x="15266035" y="18065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24765</xdr:rowOff>
    </xdr:from>
    <xdr:ext cx="402590" cy="259080"/>
    <xdr:sp macro="" textlink="">
      <xdr:nvSpPr>
        <xdr:cNvPr id="662" name="n_2mainValue【庁舎】&#10;有形固定資産減価償却率"/>
        <xdr:cNvSpPr txBox="1"/>
      </xdr:nvSpPr>
      <xdr:spPr>
        <a:xfrm>
          <a:off x="14389735" y="18027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161925</xdr:rowOff>
    </xdr:from>
    <xdr:ext cx="402590" cy="259080"/>
    <xdr:sp macro="" textlink="">
      <xdr:nvSpPr>
        <xdr:cNvPr id="663" name="n_3mainValue【庁舎】&#10;有形固定資産減価償却率"/>
        <xdr:cNvSpPr txBox="1"/>
      </xdr:nvSpPr>
      <xdr:spPr>
        <a:xfrm>
          <a:off x="13500735" y="17992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72" name="テキスト ボックス 67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74" name="直線コネクタ 67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75" name="テキスト ボックス 674"/>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76" name="直線コネクタ 67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77" name="テキスト ボックス 676"/>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78" name="直線コネクタ 67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79" name="テキスト ボックス 678"/>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80" name="直線コネクタ 67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81" name="テキスト ボックス 680"/>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82" name="直線コネクタ 68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83" name="テキスト ボックス 682"/>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84" name="直線コネクタ 68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85" name="テキスト ボックス 684"/>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87" name="テキスト ボックス 68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63500</xdr:rowOff>
    </xdr:from>
    <xdr:to>
      <xdr:col>116</xdr:col>
      <xdr:colOff>62865</xdr:colOff>
      <xdr:row>108</xdr:row>
      <xdr:rowOff>105410</xdr:rowOff>
    </xdr:to>
    <xdr:cxnSp macro="">
      <xdr:nvCxnSpPr>
        <xdr:cNvPr id="689" name="直線コネクタ 688"/>
        <xdr:cNvCxnSpPr/>
      </xdr:nvCxnSpPr>
      <xdr:spPr>
        <a:xfrm flipV="1">
          <a:off x="22160865" y="1720850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109220</xdr:rowOff>
    </xdr:from>
    <xdr:ext cx="469900" cy="256540"/>
    <xdr:sp macro="" textlink="">
      <xdr:nvSpPr>
        <xdr:cNvPr id="690" name="【庁舎】&#10;一人当たり面積最小値テキスト"/>
        <xdr:cNvSpPr txBox="1"/>
      </xdr:nvSpPr>
      <xdr:spPr>
        <a:xfrm>
          <a:off x="22199600" y="18625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105410</xdr:rowOff>
    </xdr:from>
    <xdr:to>
      <xdr:col>116</xdr:col>
      <xdr:colOff>152400</xdr:colOff>
      <xdr:row>108</xdr:row>
      <xdr:rowOff>105410</xdr:rowOff>
    </xdr:to>
    <xdr:cxnSp macro="">
      <xdr:nvCxnSpPr>
        <xdr:cNvPr id="691" name="直線コネクタ 690"/>
        <xdr:cNvCxnSpPr/>
      </xdr:nvCxnSpPr>
      <xdr:spPr>
        <a:xfrm>
          <a:off x="22072600" y="1862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xdr:rowOff>
    </xdr:from>
    <xdr:ext cx="469900" cy="256540"/>
    <xdr:sp macro="" textlink="">
      <xdr:nvSpPr>
        <xdr:cNvPr id="692" name="【庁舎】&#10;一人当たり面積最大値テキスト"/>
        <xdr:cNvSpPr txBox="1"/>
      </xdr:nvSpPr>
      <xdr:spPr>
        <a:xfrm>
          <a:off x="22199600" y="16983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63500</xdr:rowOff>
    </xdr:from>
    <xdr:to>
      <xdr:col>116</xdr:col>
      <xdr:colOff>152400</xdr:colOff>
      <xdr:row>100</xdr:row>
      <xdr:rowOff>63500</xdr:rowOff>
    </xdr:to>
    <xdr:cxnSp macro="">
      <xdr:nvCxnSpPr>
        <xdr:cNvPr id="693" name="直線コネクタ 692"/>
        <xdr:cNvCxnSpPr/>
      </xdr:nvCxnSpPr>
      <xdr:spPr>
        <a:xfrm>
          <a:off x="22072600" y="1720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77470</xdr:rowOff>
    </xdr:from>
    <xdr:ext cx="469900" cy="256540"/>
    <xdr:sp macro="" textlink="">
      <xdr:nvSpPr>
        <xdr:cNvPr id="694" name="【庁舎】&#10;一人当たり面積平均値テキスト"/>
        <xdr:cNvSpPr txBox="1"/>
      </xdr:nvSpPr>
      <xdr:spPr>
        <a:xfrm>
          <a:off x="22199600" y="180797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54610</xdr:rowOff>
    </xdr:from>
    <xdr:to>
      <xdr:col>116</xdr:col>
      <xdr:colOff>114300</xdr:colOff>
      <xdr:row>106</xdr:row>
      <xdr:rowOff>156210</xdr:rowOff>
    </xdr:to>
    <xdr:sp macro="" textlink="">
      <xdr:nvSpPr>
        <xdr:cNvPr id="695" name="フローチャート: 判断 694"/>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164465</xdr:rowOff>
    </xdr:to>
    <xdr:sp macro="" textlink="">
      <xdr:nvSpPr>
        <xdr:cNvPr id="696" name="フローチャート: 判断 695"/>
        <xdr:cNvSpPr/>
      </xdr:nvSpPr>
      <xdr:spPr>
        <a:xfrm>
          <a:off x="21272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66040</xdr:rowOff>
    </xdr:from>
    <xdr:to>
      <xdr:col>107</xdr:col>
      <xdr:colOff>101600</xdr:colOff>
      <xdr:row>106</xdr:row>
      <xdr:rowOff>167640</xdr:rowOff>
    </xdr:to>
    <xdr:sp macro="" textlink="">
      <xdr:nvSpPr>
        <xdr:cNvPr id="697" name="フローチャート: 判断 696"/>
        <xdr:cNvSpPr/>
      </xdr:nvSpPr>
      <xdr:spPr>
        <a:xfrm>
          <a:off x="203835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7620</xdr:rowOff>
    </xdr:from>
    <xdr:to>
      <xdr:col>102</xdr:col>
      <xdr:colOff>165100</xdr:colOff>
      <xdr:row>106</xdr:row>
      <xdr:rowOff>109220</xdr:rowOff>
    </xdr:to>
    <xdr:sp macro="" textlink="">
      <xdr:nvSpPr>
        <xdr:cNvPr id="698" name="フローチャート: 判断 697"/>
        <xdr:cNvSpPr/>
      </xdr:nvSpPr>
      <xdr:spPr>
        <a:xfrm>
          <a:off x="19494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123190</xdr:rowOff>
    </xdr:from>
    <xdr:to>
      <xdr:col>98</xdr:col>
      <xdr:colOff>38100</xdr:colOff>
      <xdr:row>107</xdr:row>
      <xdr:rowOff>53340</xdr:rowOff>
    </xdr:to>
    <xdr:sp macro="" textlink="">
      <xdr:nvSpPr>
        <xdr:cNvPr id="699" name="フローチャート: 判断 698"/>
        <xdr:cNvSpPr/>
      </xdr:nvSpPr>
      <xdr:spPr>
        <a:xfrm>
          <a:off x="18605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10795</xdr:rowOff>
    </xdr:from>
    <xdr:to>
      <xdr:col>116</xdr:col>
      <xdr:colOff>114300</xdr:colOff>
      <xdr:row>107</xdr:row>
      <xdr:rowOff>112395</xdr:rowOff>
    </xdr:to>
    <xdr:sp macro="" textlink="">
      <xdr:nvSpPr>
        <xdr:cNvPr id="705" name="楕円 704"/>
        <xdr:cNvSpPr/>
      </xdr:nvSpPr>
      <xdr:spPr>
        <a:xfrm>
          <a:off x="221107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160655</xdr:rowOff>
    </xdr:from>
    <xdr:ext cx="469900" cy="259080"/>
    <xdr:sp macro="" textlink="">
      <xdr:nvSpPr>
        <xdr:cNvPr id="706" name="【庁舎】&#10;一人当たり面積該当値テキスト"/>
        <xdr:cNvSpPr txBox="1"/>
      </xdr:nvSpPr>
      <xdr:spPr>
        <a:xfrm>
          <a:off x="22199600" y="18334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38735</xdr:rowOff>
    </xdr:from>
    <xdr:to>
      <xdr:col>112</xdr:col>
      <xdr:colOff>38100</xdr:colOff>
      <xdr:row>107</xdr:row>
      <xdr:rowOff>140335</xdr:rowOff>
    </xdr:to>
    <xdr:sp macro="" textlink="">
      <xdr:nvSpPr>
        <xdr:cNvPr id="707" name="楕円 706"/>
        <xdr:cNvSpPr/>
      </xdr:nvSpPr>
      <xdr:spPr>
        <a:xfrm>
          <a:off x="21272500" y="18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61595</xdr:rowOff>
    </xdr:from>
    <xdr:to>
      <xdr:col>116</xdr:col>
      <xdr:colOff>63500</xdr:colOff>
      <xdr:row>107</xdr:row>
      <xdr:rowOff>89535</xdr:rowOff>
    </xdr:to>
    <xdr:cxnSp macro="">
      <xdr:nvCxnSpPr>
        <xdr:cNvPr id="708" name="直線コネクタ 707"/>
        <xdr:cNvCxnSpPr/>
      </xdr:nvCxnSpPr>
      <xdr:spPr>
        <a:xfrm flipV="1">
          <a:off x="21323300" y="184067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09" name="楕円 708"/>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89535</xdr:rowOff>
    </xdr:to>
    <xdr:cxnSp macro="">
      <xdr:nvCxnSpPr>
        <xdr:cNvPr id="710" name="直線コネクタ 709"/>
        <xdr:cNvCxnSpPr/>
      </xdr:nvCxnSpPr>
      <xdr:spPr>
        <a:xfrm>
          <a:off x="20434300" y="184327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34925</xdr:rowOff>
    </xdr:from>
    <xdr:to>
      <xdr:col>102</xdr:col>
      <xdr:colOff>165100</xdr:colOff>
      <xdr:row>107</xdr:row>
      <xdr:rowOff>136525</xdr:rowOff>
    </xdr:to>
    <xdr:sp macro="" textlink="">
      <xdr:nvSpPr>
        <xdr:cNvPr id="711" name="楕円 710"/>
        <xdr:cNvSpPr/>
      </xdr:nvSpPr>
      <xdr:spPr>
        <a:xfrm>
          <a:off x="19494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86360</xdr:rowOff>
    </xdr:from>
    <xdr:to>
      <xdr:col>107</xdr:col>
      <xdr:colOff>50800</xdr:colOff>
      <xdr:row>107</xdr:row>
      <xdr:rowOff>87630</xdr:rowOff>
    </xdr:to>
    <xdr:cxnSp macro="">
      <xdr:nvCxnSpPr>
        <xdr:cNvPr id="712" name="直線コネクタ 711"/>
        <xdr:cNvCxnSpPr/>
      </xdr:nvCxnSpPr>
      <xdr:spPr>
        <a:xfrm>
          <a:off x="19545300" y="18431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9525</xdr:rowOff>
    </xdr:from>
    <xdr:ext cx="469900" cy="256540"/>
    <xdr:sp macro="" textlink="">
      <xdr:nvSpPr>
        <xdr:cNvPr id="713" name="n_1aveValue【庁舎】&#10;一人当たり面積"/>
        <xdr:cNvSpPr txBox="1"/>
      </xdr:nvSpPr>
      <xdr:spPr>
        <a:xfrm>
          <a:off x="21075650" y="18011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12700</xdr:rowOff>
    </xdr:from>
    <xdr:ext cx="467360" cy="259080"/>
    <xdr:sp macro="" textlink="">
      <xdr:nvSpPr>
        <xdr:cNvPr id="714" name="n_2aveValue【庁舎】&#10;一人当たり面積"/>
        <xdr:cNvSpPr txBox="1"/>
      </xdr:nvSpPr>
      <xdr:spPr>
        <a:xfrm>
          <a:off x="20199350" y="18014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125730</xdr:rowOff>
    </xdr:from>
    <xdr:ext cx="467360" cy="259080"/>
    <xdr:sp macro="" textlink="">
      <xdr:nvSpPr>
        <xdr:cNvPr id="715" name="n_3aveValue【庁舎】&#10;一人当たり面積"/>
        <xdr:cNvSpPr txBox="1"/>
      </xdr:nvSpPr>
      <xdr:spPr>
        <a:xfrm>
          <a:off x="19310350" y="17956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69850</xdr:rowOff>
    </xdr:from>
    <xdr:ext cx="467360" cy="259080"/>
    <xdr:sp macro="" textlink="">
      <xdr:nvSpPr>
        <xdr:cNvPr id="716" name="n_4aveValue【庁舎】&#10;一人当たり面積"/>
        <xdr:cNvSpPr txBox="1"/>
      </xdr:nvSpPr>
      <xdr:spPr>
        <a:xfrm>
          <a:off x="18421350" y="18072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132080</xdr:rowOff>
    </xdr:from>
    <xdr:ext cx="469900" cy="256540"/>
    <xdr:sp macro="" textlink="">
      <xdr:nvSpPr>
        <xdr:cNvPr id="717" name="n_1mainValue【庁舎】&#10;一人当たり面積"/>
        <xdr:cNvSpPr txBox="1"/>
      </xdr:nvSpPr>
      <xdr:spPr>
        <a:xfrm>
          <a:off x="21075650" y="18477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129540</xdr:rowOff>
    </xdr:from>
    <xdr:ext cx="467360" cy="259080"/>
    <xdr:sp macro="" textlink="">
      <xdr:nvSpPr>
        <xdr:cNvPr id="718" name="n_2mainValue【庁舎】&#10;一人当たり面積"/>
        <xdr:cNvSpPr txBox="1"/>
      </xdr:nvSpPr>
      <xdr:spPr>
        <a:xfrm>
          <a:off x="20199350" y="18474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127635</xdr:rowOff>
    </xdr:from>
    <xdr:ext cx="467360" cy="259080"/>
    <xdr:sp macro="" textlink="">
      <xdr:nvSpPr>
        <xdr:cNvPr id="719" name="n_3mainValue【庁舎】&#10;一人当たり面積"/>
        <xdr:cNvSpPr txBox="1"/>
      </xdr:nvSpPr>
      <xdr:spPr>
        <a:xfrm>
          <a:off x="19310350" y="18472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rPr>
            <a:t>ほとんどの類型において、有形固定資産減価償却率は類似団体平均を下回っているものの、市民会館、庁舎については類似団体平均を上回っている。これらについては、令和２年度に個別施設計画を策定しており、同計画に基づき施設の老朽化対策を進めていく。また、消防施設については、有形固定資産減価償却率が大きく低下している。これは、平成29年度に消防庁舎を建て替えたためである。一人あたりの面積については、図書館で類似団体平均を上回っており、引き続き適切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63,389
62,749
210.91
43,013,055
41,966,092
948,515
16,391,321
29,337,807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課税者数及び法人数の増加による個人市民税の増や固定資産税の増加に伴う基準財政収入額の増（前年度比＋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％）となっているが、社会福祉費や生活保護費の増などによる基準財政需要額も増（前年度比＋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ため、結果、財政力指数は前年度と同一となった。単年度の財政力指数は近年増加傾向にあり、類似団体平均値との乖離は徐々に解消されているものの、類似団体平均値を下回っているため、今後も引き続き産業支援・就労支援・企業誘致などの経済・産業振興の施策取組や税徴収業務の強化に取り組み、自主財源の確保に努める。また、経常的な事務事業経費や人件費の削減、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125942</xdr:rowOff>
    </xdr:to>
    <xdr:cxnSp macro="">
      <xdr:nvCxnSpPr>
        <xdr:cNvPr id="75" name="直線コネクタ 74"/>
        <xdr:cNvCxnSpPr/>
      </xdr:nvCxnSpPr>
      <xdr:spPr>
        <a:xfrm flipV="1">
          <a:off x="2336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地方税及び普通交付税などの増で経常一般財源が前年度と比べ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ている。歳出においては、人件費、扶助費、物件費、補助費等、公債費、繰出金の順に経常収支比率が高く、特に維持補修費（特区施設整備更改、焼却施設修繕業務等）、扶助費（児童扶養手当給付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障害者自立支援給付事業（児童分）等）が増となったことから一般財源等充当経常経費は前年度と比べ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増加している。経常収支比率は全体で前年度より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ポイント増となり、ほぼ同水準で推移している。補助費については、整理合理化を図り、経常経費の削減に努める。また、税徴収体制の強化を図り、一般財源の確保に努める。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544</xdr:rowOff>
    </xdr:from>
    <xdr:to>
      <xdr:col>23</xdr:col>
      <xdr:colOff>133350</xdr:colOff>
      <xdr:row>63</xdr:row>
      <xdr:rowOff>7438</xdr:rowOff>
    </xdr:to>
    <xdr:cxnSp macro="">
      <xdr:nvCxnSpPr>
        <xdr:cNvPr id="134" name="直線コネクタ 133"/>
        <xdr:cNvCxnSpPr/>
      </xdr:nvCxnSpPr>
      <xdr:spPr>
        <a:xfrm flipV="1">
          <a:off x="4114800" y="1080189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63</xdr:row>
      <xdr:rowOff>7438</xdr:rowOff>
    </xdr:to>
    <xdr:cxnSp macro="">
      <xdr:nvCxnSpPr>
        <xdr:cNvPr id="137" name="直線コネクタ 136"/>
        <xdr:cNvCxnSpPr/>
      </xdr:nvCxnSpPr>
      <xdr:spPr>
        <a:xfrm>
          <a:off x="3225800" y="1072605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96157</xdr:rowOff>
    </xdr:to>
    <xdr:cxnSp macro="">
      <xdr:nvCxnSpPr>
        <xdr:cNvPr id="140" name="直線コネクタ 139"/>
        <xdr:cNvCxnSpPr/>
      </xdr:nvCxnSpPr>
      <xdr:spPr>
        <a:xfrm>
          <a:off x="2336800" y="1065022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75474</xdr:rowOff>
    </xdr:to>
    <xdr:cxnSp macro="">
      <xdr:nvCxnSpPr>
        <xdr:cNvPr id="143" name="直線コネクタ 142"/>
        <xdr:cNvCxnSpPr/>
      </xdr:nvCxnSpPr>
      <xdr:spPr>
        <a:xfrm flipV="1">
          <a:off x="1447800" y="106502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121194</xdr:rowOff>
    </xdr:from>
    <xdr:to>
      <xdr:col>23</xdr:col>
      <xdr:colOff>184150</xdr:colOff>
      <xdr:row>63</xdr:row>
      <xdr:rowOff>51344</xdr:rowOff>
    </xdr:to>
    <xdr:sp macro="" textlink="">
      <xdr:nvSpPr>
        <xdr:cNvPr id="153" name="楕円 152"/>
        <xdr:cNvSpPr/>
      </xdr:nvSpPr>
      <xdr:spPr>
        <a:xfrm>
          <a:off x="4902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137721</xdr:rowOff>
    </xdr:from>
    <xdr:ext cx="762000" cy="259045"/>
    <xdr:sp macro="" textlink="">
      <xdr:nvSpPr>
        <xdr:cNvPr id="154" name="財政構造の弾力性該当値テキスト"/>
        <xdr:cNvSpPr txBox="1"/>
      </xdr:nvSpPr>
      <xdr:spPr>
        <a:xfrm>
          <a:off x="50419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5" name="楕円 154"/>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56" name="テキスト ボックス 155"/>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7" name="楕円 156"/>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58" name="テキスト ボックス 157"/>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9" name="楕円 158"/>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60" name="テキスト ボックス 159"/>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1" name="楕円 160"/>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2" name="テキスト ボックス 161"/>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％増となっており、職員給やその他の人件費が増となったことが要因となっている。ただし、退職手当組合負担金は減となっている。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％の減少となっており、長崎兼久遺物散布地発掘調査の実施が完了したことよるものである。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今後も引き続き業務内容・発注仕様の見直しを図り、物件費の低減に努める。また、組織機構等の見直しや委託可能な業務について民間委託を進めるなど、人件費の更なるコスト低減を図る。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11426</xdr:rowOff>
    </xdr:from>
    <xdr:to>
      <xdr:col>23</xdr:col>
      <xdr:colOff>133350</xdr:colOff>
      <xdr:row>83</xdr:row>
      <xdr:rowOff>36444</xdr:rowOff>
    </xdr:to>
    <xdr:cxnSp macro="">
      <xdr:nvCxnSpPr>
        <xdr:cNvPr id="195" name="直線コネクタ 194"/>
        <xdr:cNvCxnSpPr/>
      </xdr:nvCxnSpPr>
      <xdr:spPr>
        <a:xfrm>
          <a:off x="4114800" y="14241776"/>
          <a:ext cx="8382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84976</xdr:rowOff>
    </xdr:from>
    <xdr:to>
      <xdr:col>19</xdr:col>
      <xdr:colOff>133350</xdr:colOff>
      <xdr:row>83</xdr:row>
      <xdr:rowOff>11426</xdr:rowOff>
    </xdr:to>
    <xdr:cxnSp macro="">
      <xdr:nvCxnSpPr>
        <xdr:cNvPr id="198" name="直線コネクタ 197"/>
        <xdr:cNvCxnSpPr/>
      </xdr:nvCxnSpPr>
      <xdr:spPr>
        <a:xfrm>
          <a:off x="3225800" y="14143876"/>
          <a:ext cx="8890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74986</xdr:rowOff>
    </xdr:from>
    <xdr:to>
      <xdr:col>15</xdr:col>
      <xdr:colOff>82550</xdr:colOff>
      <xdr:row>82</xdr:row>
      <xdr:rowOff>84976</xdr:rowOff>
    </xdr:to>
    <xdr:cxnSp macro="">
      <xdr:nvCxnSpPr>
        <xdr:cNvPr id="201" name="直線コネクタ 200"/>
        <xdr:cNvCxnSpPr/>
      </xdr:nvCxnSpPr>
      <xdr:spPr>
        <a:xfrm>
          <a:off x="2336800" y="14133886"/>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74986</xdr:rowOff>
    </xdr:from>
    <xdr:to>
      <xdr:col>11</xdr:col>
      <xdr:colOff>31750</xdr:colOff>
      <xdr:row>82</xdr:row>
      <xdr:rowOff>100602</xdr:rowOff>
    </xdr:to>
    <xdr:cxnSp macro="">
      <xdr:nvCxnSpPr>
        <xdr:cNvPr id="204" name="直線コネクタ 203"/>
        <xdr:cNvCxnSpPr/>
      </xdr:nvCxnSpPr>
      <xdr:spPr>
        <a:xfrm flipV="1">
          <a:off x="1447800" y="14133886"/>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157094</xdr:rowOff>
    </xdr:from>
    <xdr:to>
      <xdr:col>23</xdr:col>
      <xdr:colOff>184150</xdr:colOff>
      <xdr:row>83</xdr:row>
      <xdr:rowOff>87244</xdr:rowOff>
    </xdr:to>
    <xdr:sp macro="" textlink="">
      <xdr:nvSpPr>
        <xdr:cNvPr id="214" name="楕円 213"/>
        <xdr:cNvSpPr/>
      </xdr:nvSpPr>
      <xdr:spPr>
        <a:xfrm>
          <a:off x="4902200" y="142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2171</xdr:rowOff>
    </xdr:from>
    <xdr:ext cx="762000" cy="259045"/>
    <xdr:sp macro="" textlink="">
      <xdr:nvSpPr>
        <xdr:cNvPr id="215" name="人件費・物件費等の状況該当値テキスト"/>
        <xdr:cNvSpPr txBox="1"/>
      </xdr:nvSpPr>
      <xdr:spPr>
        <a:xfrm>
          <a:off x="5041900" y="1406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132076</xdr:rowOff>
    </xdr:from>
    <xdr:to>
      <xdr:col>19</xdr:col>
      <xdr:colOff>184150</xdr:colOff>
      <xdr:row>83</xdr:row>
      <xdr:rowOff>62226</xdr:rowOff>
    </xdr:to>
    <xdr:sp macro="" textlink="">
      <xdr:nvSpPr>
        <xdr:cNvPr id="216" name="楕円 215"/>
        <xdr:cNvSpPr/>
      </xdr:nvSpPr>
      <xdr:spPr>
        <a:xfrm>
          <a:off x="4064000" y="14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72403</xdr:rowOff>
    </xdr:from>
    <xdr:ext cx="736600" cy="259045"/>
    <xdr:sp macro="" textlink="">
      <xdr:nvSpPr>
        <xdr:cNvPr id="217" name="テキスト ボックス 216"/>
        <xdr:cNvSpPr txBox="1"/>
      </xdr:nvSpPr>
      <xdr:spPr>
        <a:xfrm>
          <a:off x="3733800" y="1395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34176</xdr:rowOff>
    </xdr:from>
    <xdr:to>
      <xdr:col>15</xdr:col>
      <xdr:colOff>133350</xdr:colOff>
      <xdr:row>82</xdr:row>
      <xdr:rowOff>135776</xdr:rowOff>
    </xdr:to>
    <xdr:sp macro="" textlink="">
      <xdr:nvSpPr>
        <xdr:cNvPr id="218" name="楕円 217"/>
        <xdr:cNvSpPr/>
      </xdr:nvSpPr>
      <xdr:spPr>
        <a:xfrm>
          <a:off x="3175000" y="1409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145953</xdr:rowOff>
    </xdr:from>
    <xdr:ext cx="762000" cy="259045"/>
    <xdr:sp macro="" textlink="">
      <xdr:nvSpPr>
        <xdr:cNvPr id="219" name="テキスト ボックス 218"/>
        <xdr:cNvSpPr txBox="1"/>
      </xdr:nvSpPr>
      <xdr:spPr>
        <a:xfrm>
          <a:off x="2844800" y="1386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24186</xdr:rowOff>
    </xdr:from>
    <xdr:to>
      <xdr:col>11</xdr:col>
      <xdr:colOff>82550</xdr:colOff>
      <xdr:row>82</xdr:row>
      <xdr:rowOff>125786</xdr:rowOff>
    </xdr:to>
    <xdr:sp macro="" textlink="">
      <xdr:nvSpPr>
        <xdr:cNvPr id="220" name="楕円 219"/>
        <xdr:cNvSpPr/>
      </xdr:nvSpPr>
      <xdr:spPr>
        <a:xfrm>
          <a:off x="2286000" y="140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135963</xdr:rowOff>
    </xdr:from>
    <xdr:ext cx="762000" cy="259045"/>
    <xdr:sp macro="" textlink="">
      <xdr:nvSpPr>
        <xdr:cNvPr id="221" name="テキスト ボックス 220"/>
        <xdr:cNvSpPr txBox="1"/>
      </xdr:nvSpPr>
      <xdr:spPr>
        <a:xfrm>
          <a:off x="1955800" y="138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49802</xdr:rowOff>
    </xdr:from>
    <xdr:to>
      <xdr:col>7</xdr:col>
      <xdr:colOff>31750</xdr:colOff>
      <xdr:row>82</xdr:row>
      <xdr:rowOff>151402</xdr:rowOff>
    </xdr:to>
    <xdr:sp macro="" textlink="">
      <xdr:nvSpPr>
        <xdr:cNvPr id="222" name="楕円 221"/>
        <xdr:cNvSpPr/>
      </xdr:nvSpPr>
      <xdr:spPr>
        <a:xfrm>
          <a:off x="1397000" y="141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161579</xdr:rowOff>
    </xdr:from>
    <xdr:ext cx="762000" cy="259045"/>
    <xdr:sp macro="" textlink="">
      <xdr:nvSpPr>
        <xdr:cNvPr id="223" name="テキスト ボックス 222"/>
        <xdr:cNvSpPr txBox="1"/>
      </xdr:nvSpPr>
      <xdr:spPr>
        <a:xfrm>
          <a:off x="1066800" y="1387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81643</xdr:rowOff>
    </xdr:to>
    <xdr:cxnSp macro="">
      <xdr:nvCxnSpPr>
        <xdr:cNvPr id="259" name="直線コネクタ 258"/>
        <xdr:cNvCxnSpPr/>
      </xdr:nvCxnSpPr>
      <xdr:spPr>
        <a:xfrm>
          <a:off x="16179800" y="142602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116114</xdr:rowOff>
    </xdr:to>
    <xdr:cxnSp macro="">
      <xdr:nvCxnSpPr>
        <xdr:cNvPr id="262" name="直線コネクタ 261"/>
        <xdr:cNvCxnSpPr/>
      </xdr:nvCxnSpPr>
      <xdr:spPr>
        <a:xfrm flipV="1">
          <a:off x="15290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5" name="直線コネクタ 264"/>
        <xdr:cNvCxnSpPr/>
      </xdr:nvCxnSpPr>
      <xdr:spPr>
        <a:xfrm>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150586</xdr:rowOff>
    </xdr:to>
    <xdr:cxnSp macro="">
      <xdr:nvCxnSpPr>
        <xdr:cNvPr id="268" name="直線コネクタ 267"/>
        <xdr:cNvCxnSpPr/>
      </xdr:nvCxnSpPr>
      <xdr:spPr>
        <a:xfrm flipV="1">
          <a:off x="13512800" y="143119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8" name="楕円 277"/>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9"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0" name="楕円 279"/>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1" name="テキスト ボックス 280"/>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4" name="楕円 283"/>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5" name="テキスト ボックス 284"/>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休職者の補充や施策の取り組みに人員が必要であったことなどから職員数が前年度から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名増となり、定員管理の状況は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人の増となっている。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年度に職員定数上限を増やす改正を行ったことにより、斬新的に職員数の増加が見込まれる。今後も組織機構等の見直しや業務の外部委託等を推進し、引き続き定員適正化に努める。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90654</xdr:rowOff>
    </xdr:from>
    <xdr:to>
      <xdr:col>81</xdr:col>
      <xdr:colOff>44450</xdr:colOff>
      <xdr:row>61</xdr:row>
      <xdr:rowOff>109038</xdr:rowOff>
    </xdr:to>
    <xdr:cxnSp macro="">
      <xdr:nvCxnSpPr>
        <xdr:cNvPr id="324" name="直線コネクタ 323"/>
        <xdr:cNvCxnSpPr/>
      </xdr:nvCxnSpPr>
      <xdr:spPr>
        <a:xfrm>
          <a:off x="16179800" y="10549104"/>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86058</xdr:rowOff>
    </xdr:from>
    <xdr:to>
      <xdr:col>77</xdr:col>
      <xdr:colOff>44450</xdr:colOff>
      <xdr:row>61</xdr:row>
      <xdr:rowOff>90654</xdr:rowOff>
    </xdr:to>
    <xdr:cxnSp macro="">
      <xdr:nvCxnSpPr>
        <xdr:cNvPr id="327" name="直線コネクタ 326"/>
        <xdr:cNvCxnSpPr/>
      </xdr:nvCxnSpPr>
      <xdr:spPr>
        <a:xfrm>
          <a:off x="15290800" y="105445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86058</xdr:rowOff>
    </xdr:to>
    <xdr:cxnSp macro="">
      <xdr:nvCxnSpPr>
        <xdr:cNvPr id="330" name="直線コネクタ 329"/>
        <xdr:cNvCxnSpPr/>
      </xdr:nvCxnSpPr>
      <xdr:spPr>
        <a:xfrm>
          <a:off x="14401800" y="10519228"/>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60778</xdr:rowOff>
    </xdr:to>
    <xdr:cxnSp macro="">
      <xdr:nvCxnSpPr>
        <xdr:cNvPr id="333" name="直線コネクタ 332"/>
        <xdr:cNvCxnSpPr/>
      </xdr:nvCxnSpPr>
      <xdr:spPr>
        <a:xfrm>
          <a:off x="13512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4"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39854</xdr:rowOff>
    </xdr:from>
    <xdr:to>
      <xdr:col>77</xdr:col>
      <xdr:colOff>95250</xdr:colOff>
      <xdr:row>61</xdr:row>
      <xdr:rowOff>141454</xdr:rowOff>
    </xdr:to>
    <xdr:sp macro="" textlink="">
      <xdr:nvSpPr>
        <xdr:cNvPr id="345" name="楕円 344"/>
        <xdr:cNvSpPr/>
      </xdr:nvSpPr>
      <xdr:spPr>
        <a:xfrm>
          <a:off x="16129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126231</xdr:rowOff>
    </xdr:from>
    <xdr:ext cx="736600" cy="259045"/>
    <xdr:sp macro="" textlink="">
      <xdr:nvSpPr>
        <xdr:cNvPr id="346" name="テキスト ボックス 345"/>
        <xdr:cNvSpPr txBox="1"/>
      </xdr:nvSpPr>
      <xdr:spPr>
        <a:xfrm>
          <a:off x="15798800" y="1058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35258</xdr:rowOff>
    </xdr:from>
    <xdr:to>
      <xdr:col>73</xdr:col>
      <xdr:colOff>44450</xdr:colOff>
      <xdr:row>61</xdr:row>
      <xdr:rowOff>136858</xdr:rowOff>
    </xdr:to>
    <xdr:sp macro="" textlink="">
      <xdr:nvSpPr>
        <xdr:cNvPr id="347" name="楕円 346"/>
        <xdr:cNvSpPr/>
      </xdr:nvSpPr>
      <xdr:spPr>
        <a:xfrm>
          <a:off x="15240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121635</xdr:rowOff>
    </xdr:from>
    <xdr:ext cx="762000" cy="259045"/>
    <xdr:sp macro="" textlink="">
      <xdr:nvSpPr>
        <xdr:cNvPr id="348" name="テキスト ボックス 347"/>
        <xdr:cNvSpPr txBox="1"/>
      </xdr:nvSpPr>
      <xdr:spPr>
        <a:xfrm>
          <a:off x="14909800" y="105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9" name="楕円 348"/>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0" name="テキスト ボックス 34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1" name="楕円 350"/>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52" name="テキスト ボックス 351"/>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ポイントの減となっている。これは、分子の内、公営企業元利償還金への一般会計繰出金等が減少していること（対前年度比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％）、分母の内、標準税収入額等や普通交付税額の増により標準財政規模が大きく増（対前年度比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％）となったことが要因として挙げられる。標準財政規模の大幅な増により単年度の実質公債費比率が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103112</xdr:rowOff>
    </xdr:to>
    <xdr:cxnSp macro="">
      <xdr:nvCxnSpPr>
        <xdr:cNvPr id="388" name="直線コネクタ 387"/>
        <xdr:cNvCxnSpPr/>
      </xdr:nvCxnSpPr>
      <xdr:spPr>
        <a:xfrm flipV="1">
          <a:off x="16179800" y="67781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103112</xdr:rowOff>
    </xdr:from>
    <xdr:to>
      <xdr:col>77</xdr:col>
      <xdr:colOff>44450</xdr:colOff>
      <xdr:row>39</xdr:row>
      <xdr:rowOff>114602</xdr:rowOff>
    </xdr:to>
    <xdr:cxnSp macro="">
      <xdr:nvCxnSpPr>
        <xdr:cNvPr id="391" name="直線コネクタ 390"/>
        <xdr:cNvCxnSpPr/>
      </xdr:nvCxnSpPr>
      <xdr:spPr>
        <a:xfrm flipV="1">
          <a:off x="15290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39</xdr:row>
      <xdr:rowOff>137583</xdr:rowOff>
    </xdr:to>
    <xdr:cxnSp macro="">
      <xdr:nvCxnSpPr>
        <xdr:cNvPr id="394" name="直線コネクタ 393"/>
        <xdr:cNvCxnSpPr/>
      </xdr:nvCxnSpPr>
      <xdr:spPr>
        <a:xfrm flipV="1">
          <a:off x="14401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160565</xdr:rowOff>
    </xdr:to>
    <xdr:cxnSp macro="">
      <xdr:nvCxnSpPr>
        <xdr:cNvPr id="397" name="直線コネクタ 396"/>
        <xdr:cNvCxnSpPr/>
      </xdr:nvCxnSpPr>
      <xdr:spPr>
        <a:xfrm flipV="1">
          <a:off x="13512800" y="682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7" name="楕円 406"/>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8"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9" name="楕円 408"/>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10" name="テキスト ボックス 409"/>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11" name="楕円 410"/>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12" name="テキスト ボックス 411"/>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3" name="楕円 412"/>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4" name="テキスト ボックス 413"/>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5" name="楕円 414"/>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16" name="テキスト ボックス 415"/>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ポイント上昇し、類似団体平均値を上回っている。地方債の現在高の増（前年度比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が主な要因となっている。地方債発行額は前年度より減少しているものの、臨時財政対策債の他、２１世紀の森公園建設事業（市営球場建設）屋部中学校校舎新築事業の実施にあたり、本年度の元金償還額以上に地方債を発行したため一般会計に係る地方債現在高が増加（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今後も引き続き起債事業の厳選及び交付税措置のない地方債の発行抑制を図るとともに、充当可能財源の増加を図り、将来負担比率の上昇抑制に努める。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127544</xdr:rowOff>
    </xdr:from>
    <xdr:to>
      <xdr:col>81</xdr:col>
      <xdr:colOff>44450</xdr:colOff>
      <xdr:row>15</xdr:row>
      <xdr:rowOff>143631</xdr:rowOff>
    </xdr:to>
    <xdr:cxnSp macro="">
      <xdr:nvCxnSpPr>
        <xdr:cNvPr id="452" name="直線コネクタ 451"/>
        <xdr:cNvCxnSpPr/>
      </xdr:nvCxnSpPr>
      <xdr:spPr>
        <a:xfrm>
          <a:off x="16179800" y="269929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81582</xdr:rowOff>
    </xdr:from>
    <xdr:to>
      <xdr:col>77</xdr:col>
      <xdr:colOff>44450</xdr:colOff>
      <xdr:row>15</xdr:row>
      <xdr:rowOff>127544</xdr:rowOff>
    </xdr:to>
    <xdr:cxnSp macro="">
      <xdr:nvCxnSpPr>
        <xdr:cNvPr id="455" name="直線コネクタ 454"/>
        <xdr:cNvCxnSpPr/>
      </xdr:nvCxnSpPr>
      <xdr:spPr>
        <a:xfrm>
          <a:off x="15290800" y="26533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49409</xdr:rowOff>
    </xdr:from>
    <xdr:to>
      <xdr:col>72</xdr:col>
      <xdr:colOff>203200</xdr:colOff>
      <xdr:row>15</xdr:row>
      <xdr:rowOff>81582</xdr:rowOff>
    </xdr:to>
    <xdr:cxnSp macro="">
      <xdr:nvCxnSpPr>
        <xdr:cNvPr id="458" name="直線コネクタ 457"/>
        <xdr:cNvCxnSpPr/>
      </xdr:nvCxnSpPr>
      <xdr:spPr>
        <a:xfrm>
          <a:off x="14401800" y="262115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1149</xdr:rowOff>
    </xdr:from>
    <xdr:to>
      <xdr:col>68</xdr:col>
      <xdr:colOff>152400</xdr:colOff>
      <xdr:row>15</xdr:row>
      <xdr:rowOff>49409</xdr:rowOff>
    </xdr:to>
    <xdr:cxnSp macro="">
      <xdr:nvCxnSpPr>
        <xdr:cNvPr id="461" name="直線コネクタ 460"/>
        <xdr:cNvCxnSpPr/>
      </xdr:nvCxnSpPr>
      <xdr:spPr>
        <a:xfrm>
          <a:off x="13512800" y="25728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92831</xdr:rowOff>
    </xdr:from>
    <xdr:to>
      <xdr:col>81</xdr:col>
      <xdr:colOff>95250</xdr:colOff>
      <xdr:row>16</xdr:row>
      <xdr:rowOff>22981</xdr:rowOff>
    </xdr:to>
    <xdr:sp macro="" textlink="">
      <xdr:nvSpPr>
        <xdr:cNvPr id="471" name="楕円 470"/>
        <xdr:cNvSpPr/>
      </xdr:nvSpPr>
      <xdr:spPr>
        <a:xfrm>
          <a:off x="169672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64908</xdr:rowOff>
    </xdr:from>
    <xdr:ext cx="762000" cy="259045"/>
    <xdr:sp macro="" textlink="">
      <xdr:nvSpPr>
        <xdr:cNvPr id="472" name="将来負担の状況該当値テキスト"/>
        <xdr:cNvSpPr txBox="1"/>
      </xdr:nvSpPr>
      <xdr:spPr>
        <a:xfrm>
          <a:off x="17106900" y="263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76744</xdr:rowOff>
    </xdr:from>
    <xdr:to>
      <xdr:col>77</xdr:col>
      <xdr:colOff>95250</xdr:colOff>
      <xdr:row>16</xdr:row>
      <xdr:rowOff>6894</xdr:rowOff>
    </xdr:to>
    <xdr:sp macro="" textlink="">
      <xdr:nvSpPr>
        <xdr:cNvPr id="473" name="楕円 472"/>
        <xdr:cNvSpPr/>
      </xdr:nvSpPr>
      <xdr:spPr>
        <a:xfrm>
          <a:off x="16129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163121</xdr:rowOff>
    </xdr:from>
    <xdr:ext cx="736600" cy="259045"/>
    <xdr:sp macro="" textlink="">
      <xdr:nvSpPr>
        <xdr:cNvPr id="474" name="テキスト ボックス 473"/>
        <xdr:cNvSpPr txBox="1"/>
      </xdr:nvSpPr>
      <xdr:spPr>
        <a:xfrm>
          <a:off x="15798800" y="273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30782</xdr:rowOff>
    </xdr:from>
    <xdr:to>
      <xdr:col>73</xdr:col>
      <xdr:colOff>44450</xdr:colOff>
      <xdr:row>15</xdr:row>
      <xdr:rowOff>132382</xdr:rowOff>
    </xdr:to>
    <xdr:sp macro="" textlink="">
      <xdr:nvSpPr>
        <xdr:cNvPr id="475" name="楕円 474"/>
        <xdr:cNvSpPr/>
      </xdr:nvSpPr>
      <xdr:spPr>
        <a:xfrm>
          <a:off x="15240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142559</xdr:rowOff>
    </xdr:from>
    <xdr:ext cx="762000" cy="259045"/>
    <xdr:sp macro="" textlink="">
      <xdr:nvSpPr>
        <xdr:cNvPr id="476" name="テキスト ボックス 475"/>
        <xdr:cNvSpPr txBox="1"/>
      </xdr:nvSpPr>
      <xdr:spPr>
        <a:xfrm>
          <a:off x="14909800" y="23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170059</xdr:rowOff>
    </xdr:from>
    <xdr:to>
      <xdr:col>68</xdr:col>
      <xdr:colOff>203200</xdr:colOff>
      <xdr:row>15</xdr:row>
      <xdr:rowOff>100209</xdr:rowOff>
    </xdr:to>
    <xdr:sp macro="" textlink="">
      <xdr:nvSpPr>
        <xdr:cNvPr id="477" name="楕円 476"/>
        <xdr:cNvSpPr/>
      </xdr:nvSpPr>
      <xdr:spPr>
        <a:xfrm>
          <a:off x="14351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110386</xdr:rowOff>
    </xdr:from>
    <xdr:ext cx="762000" cy="259045"/>
    <xdr:sp macro="" textlink="">
      <xdr:nvSpPr>
        <xdr:cNvPr id="478" name="テキスト ボックス 477"/>
        <xdr:cNvSpPr txBox="1"/>
      </xdr:nvSpPr>
      <xdr:spPr>
        <a:xfrm>
          <a:off x="14020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121799</xdr:rowOff>
    </xdr:from>
    <xdr:to>
      <xdr:col>64</xdr:col>
      <xdr:colOff>152400</xdr:colOff>
      <xdr:row>15</xdr:row>
      <xdr:rowOff>51949</xdr:rowOff>
    </xdr:to>
    <xdr:sp macro="" textlink="">
      <xdr:nvSpPr>
        <xdr:cNvPr id="479" name="楕円 478"/>
        <xdr:cNvSpPr/>
      </xdr:nvSpPr>
      <xdr:spPr>
        <a:xfrm>
          <a:off x="134620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62126</xdr:rowOff>
    </xdr:from>
    <xdr:ext cx="762000" cy="259045"/>
    <xdr:sp macro="" textlink="">
      <xdr:nvSpPr>
        <xdr:cNvPr id="480" name="テキスト ボックス 479"/>
        <xdr:cNvSpPr txBox="1"/>
      </xdr:nvSpPr>
      <xdr:spPr>
        <a:xfrm>
          <a:off x="13131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63,389
62,749
210.91
43,013,055
41,966,092
948,515
16,391,321
29,337,807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％増となっているが、分母である経常一般財源等が、前年度より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％増となっているため、人件費にかかる経常収支比率は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ポイントの微減となっている。今後は、組織機構等の見直しや業務の外部委託等を推進し、さらなる人件費の抑制に努める。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165100</xdr:rowOff>
    </xdr:to>
    <xdr:cxnSp macro="">
      <xdr:nvCxnSpPr>
        <xdr:cNvPr id="66" name="直線コネクタ 65"/>
        <xdr:cNvCxnSpPr/>
      </xdr:nvCxnSpPr>
      <xdr:spPr>
        <a:xfrm flipV="1">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16510</xdr:rowOff>
    </xdr:to>
    <xdr:cxnSp macro="">
      <xdr:nvCxnSpPr>
        <xdr:cNvPr id="69" name="直線コネクタ 68"/>
        <xdr:cNvCxnSpPr/>
      </xdr:nvCxnSpPr>
      <xdr:spPr>
        <a:xfrm flipV="1">
          <a:off x="3098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16510</xdr:rowOff>
    </xdr:to>
    <xdr:cxnSp macro="">
      <xdr:nvCxnSpPr>
        <xdr:cNvPr id="72" name="直線コネクタ 71"/>
        <xdr:cNvCxnSpPr/>
      </xdr:nvCxnSpPr>
      <xdr:spPr>
        <a:xfrm>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1270</xdr:rowOff>
    </xdr:to>
    <xdr:cxnSp macro="">
      <xdr:nvCxnSpPr>
        <xdr:cNvPr id="75" name="直線コネクタ 74"/>
        <xdr:cNvCxnSpPr/>
      </xdr:nvCxnSpPr>
      <xdr:spPr>
        <a:xfrm>
          <a:off x="1320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物件費に係る経常経費は、前年度とほぼ同額となっているが、分母である経常一般財源等が前年度より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％増となっているため、物件費にかかる経常収支比率は、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ポイントの微減となっている。。</a:t>
          </a:r>
        </a:p>
        <a:p>
          <a:r>
            <a:rPr kumimoji="1" lang="ja-JP" altLang="en-US" sz="1300">
              <a:latin typeface="ＭＳ Ｐゴシック" panose="020B0600070205080204" pitchFamily="50" charset="-128"/>
              <a:ea typeface="ＭＳ Ｐゴシック" panose="020B0600070205080204" pitchFamily="50" charset="-128"/>
            </a:rPr>
            <a:t>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147574</xdr:rowOff>
    </xdr:to>
    <xdr:cxnSp macro="">
      <xdr:nvCxnSpPr>
        <xdr:cNvPr id="125" name="直線コネクタ 124"/>
        <xdr:cNvCxnSpPr/>
      </xdr:nvCxnSpPr>
      <xdr:spPr>
        <a:xfrm flipV="1">
          <a:off x="15671800" y="2701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147574</xdr:rowOff>
    </xdr:to>
    <xdr:cxnSp macro="">
      <xdr:nvCxnSpPr>
        <xdr:cNvPr id="128" name="直線コネクタ 127"/>
        <xdr:cNvCxnSpPr/>
      </xdr:nvCxnSpPr>
      <xdr:spPr>
        <a:xfrm>
          <a:off x="14782800" y="2691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120142</xdr:rowOff>
    </xdr:to>
    <xdr:cxnSp macro="">
      <xdr:nvCxnSpPr>
        <xdr:cNvPr id="131" name="直線コネクタ 130"/>
        <xdr:cNvCxnSpPr/>
      </xdr:nvCxnSpPr>
      <xdr:spPr>
        <a:xfrm>
          <a:off x="13893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110998</xdr:rowOff>
    </xdr:to>
    <xdr:cxnSp macro="">
      <xdr:nvCxnSpPr>
        <xdr:cNvPr id="134" name="直線コネクタ 133"/>
        <xdr:cNvCxnSpPr/>
      </xdr:nvCxnSpPr>
      <xdr:spPr>
        <a:xfrm>
          <a:off x="13004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11701</xdr:rowOff>
    </xdr:from>
    <xdr:ext cx="736600" cy="259045"/>
    <xdr:sp macro="" textlink="">
      <xdr:nvSpPr>
        <xdr:cNvPr id="147" name="テキスト ボックス 146"/>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％増となっており、扶助費にかかる経常収支比率も前年度と比較して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いる。扶助費に係る経常収支比率は、類似団体平均値を大きく上回っており、近年上昇傾向が続いている。その要因として、児童扶養手当給付費、障害者自立支援給付事業（児童分）の増が挙げられ、今後もこの傾向は続くことが想定されるが、制度の適正運用とこれらの上昇の抑制に努めるとともに、負担の増大に備え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66040</xdr:rowOff>
    </xdr:to>
    <xdr:cxnSp macro="">
      <xdr:nvCxnSpPr>
        <xdr:cNvPr id="186" name="直線コネクタ 185"/>
        <xdr:cNvCxnSpPr/>
      </xdr:nvCxnSpPr>
      <xdr:spPr>
        <a:xfrm>
          <a:off x="3987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130810</xdr:rowOff>
    </xdr:from>
    <xdr:to>
      <xdr:col>19</xdr:col>
      <xdr:colOff>187325</xdr:colOff>
      <xdr:row>58</xdr:row>
      <xdr:rowOff>35560</xdr:rowOff>
    </xdr:to>
    <xdr:cxnSp macro="">
      <xdr:nvCxnSpPr>
        <xdr:cNvPr id="189" name="直線コネクタ 188"/>
        <xdr:cNvCxnSpPr/>
      </xdr:nvCxnSpPr>
      <xdr:spPr>
        <a:xfrm>
          <a:off x="3098800" y="990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130810</xdr:rowOff>
    </xdr:to>
    <xdr:cxnSp macro="">
      <xdr:nvCxnSpPr>
        <xdr:cNvPr id="192" name="直線コネクタ 191"/>
        <xdr:cNvCxnSpPr/>
      </xdr:nvCxnSpPr>
      <xdr:spPr>
        <a:xfrm>
          <a:off x="2209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85090</xdr:rowOff>
    </xdr:to>
    <xdr:cxnSp macro="">
      <xdr:nvCxnSpPr>
        <xdr:cNvPr id="195" name="直線コネクタ 194"/>
        <xdr:cNvCxnSpPr/>
      </xdr:nvCxnSpPr>
      <xdr:spPr>
        <a:xfrm flipV="1">
          <a:off x="1320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xdr:rowOff>
    </xdr:from>
    <xdr:to>
      <xdr:col>24</xdr:col>
      <xdr:colOff>76200</xdr:colOff>
      <xdr:row>58</xdr:row>
      <xdr:rowOff>116840</xdr:rowOff>
    </xdr:to>
    <xdr:sp macro="" textlink="">
      <xdr:nvSpPr>
        <xdr:cNvPr id="205" name="楕円 204"/>
        <xdr:cNvSpPr/>
      </xdr:nvSpPr>
      <xdr:spPr>
        <a:xfrm>
          <a:off x="4775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158767</xdr:rowOff>
    </xdr:from>
    <xdr:ext cx="762000" cy="259045"/>
    <xdr:sp macro="" textlink="">
      <xdr:nvSpPr>
        <xdr:cNvPr id="206" name="扶助費該当値テキスト"/>
        <xdr:cNvSpPr txBox="1"/>
      </xdr:nvSpPr>
      <xdr:spPr>
        <a:xfrm>
          <a:off x="4914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7" name="楕円 206"/>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8" name="テキスト ボックス 207"/>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80010</xdr:rowOff>
    </xdr:from>
    <xdr:to>
      <xdr:col>15</xdr:col>
      <xdr:colOff>149225</xdr:colOff>
      <xdr:row>58</xdr:row>
      <xdr:rowOff>10160</xdr:rowOff>
    </xdr:to>
    <xdr:sp macro="" textlink="">
      <xdr:nvSpPr>
        <xdr:cNvPr id="209" name="楕円 208"/>
        <xdr:cNvSpPr/>
      </xdr:nvSpPr>
      <xdr:spPr>
        <a:xfrm>
          <a:off x="3048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166387</xdr:rowOff>
    </xdr:from>
    <xdr:ext cx="762000" cy="259045"/>
    <xdr:sp macro="" textlink="">
      <xdr:nvSpPr>
        <xdr:cNvPr id="210" name="テキスト ボックス 209"/>
        <xdr:cNvSpPr txBox="1"/>
      </xdr:nvSpPr>
      <xdr:spPr>
        <a:xfrm>
          <a:off x="2717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1" name="楕円 210"/>
        <xdr:cNvSpPr/>
      </xdr:nvSpPr>
      <xdr:spPr>
        <a:xfrm>
          <a:off x="2159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212" name="テキスト ボックス 211"/>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34290</xdr:rowOff>
    </xdr:from>
    <xdr:to>
      <xdr:col>6</xdr:col>
      <xdr:colOff>171450</xdr:colOff>
      <xdr:row>57</xdr:row>
      <xdr:rowOff>135890</xdr:rowOff>
    </xdr:to>
    <xdr:sp macro="" textlink="">
      <xdr:nvSpPr>
        <xdr:cNvPr id="213" name="楕円 212"/>
        <xdr:cNvSpPr/>
      </xdr:nvSpPr>
      <xdr:spPr>
        <a:xfrm>
          <a:off x="1270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120667</xdr:rowOff>
    </xdr:from>
    <xdr:ext cx="762000" cy="259045"/>
    <xdr:sp macro="" textlink="">
      <xdr:nvSpPr>
        <xdr:cNvPr id="214" name="テキスト ボックス 213"/>
        <xdr:cNvSpPr txBox="1"/>
      </xdr:nvSpPr>
      <xdr:spPr>
        <a:xfrm>
          <a:off x="939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ポイント増、他会計への繰出金は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ポイント増となっており、全体として対前年度比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類似団体、全国市、沖縄県、いずれの平均も下回っている。今後も事業内容を精査し、経費削減に努め、維持補修費や繰出金の増加抑制を図る。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55</xdr:row>
      <xdr:rowOff>1270</xdr:rowOff>
    </xdr:to>
    <xdr:cxnSp macro="">
      <xdr:nvCxnSpPr>
        <xdr:cNvPr id="249" name="直線コネクタ 248"/>
        <xdr:cNvCxnSpPr/>
      </xdr:nvCxnSpPr>
      <xdr:spPr>
        <a:xfrm>
          <a:off x="15671800" y="93787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120469</xdr:rowOff>
    </xdr:to>
    <xdr:cxnSp macro="">
      <xdr:nvCxnSpPr>
        <xdr:cNvPr id="252" name="直線コネクタ 251"/>
        <xdr:cNvCxnSpPr/>
      </xdr:nvCxnSpPr>
      <xdr:spPr>
        <a:xfrm>
          <a:off x="14782800" y="9372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54</xdr:row>
      <xdr:rowOff>140063</xdr:rowOff>
    </xdr:to>
    <xdr:cxnSp macro="">
      <xdr:nvCxnSpPr>
        <xdr:cNvPr id="255" name="直線コネクタ 254"/>
        <xdr:cNvCxnSpPr/>
      </xdr:nvCxnSpPr>
      <xdr:spPr>
        <a:xfrm flipV="1">
          <a:off x="13893800" y="9372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54</xdr:row>
      <xdr:rowOff>146594</xdr:rowOff>
    </xdr:to>
    <xdr:cxnSp macro="">
      <xdr:nvCxnSpPr>
        <xdr:cNvPr id="258" name="直線コネクタ 257"/>
        <xdr:cNvCxnSpPr/>
      </xdr:nvCxnSpPr>
      <xdr:spPr>
        <a:xfrm flipV="1">
          <a:off x="13004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69669</xdr:rowOff>
    </xdr:from>
    <xdr:to>
      <xdr:col>78</xdr:col>
      <xdr:colOff>120650</xdr:colOff>
      <xdr:row>54</xdr:row>
      <xdr:rowOff>171269</xdr:rowOff>
    </xdr:to>
    <xdr:sp macro="" textlink="">
      <xdr:nvSpPr>
        <xdr:cNvPr id="270" name="楕円 269"/>
        <xdr:cNvSpPr/>
      </xdr:nvSpPr>
      <xdr:spPr>
        <a:xfrm>
          <a:off x="15621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9996</xdr:rowOff>
    </xdr:from>
    <xdr:ext cx="736600" cy="259045"/>
    <xdr:sp macro="" textlink="">
      <xdr:nvSpPr>
        <xdr:cNvPr id="271" name="テキスト ボックス 270"/>
        <xdr:cNvSpPr txBox="1"/>
      </xdr:nvSpPr>
      <xdr:spPr>
        <a:xfrm>
          <a:off x="15290800" y="909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63137</xdr:rowOff>
    </xdr:from>
    <xdr:to>
      <xdr:col>74</xdr:col>
      <xdr:colOff>31750</xdr:colOff>
      <xdr:row>54</xdr:row>
      <xdr:rowOff>164737</xdr:rowOff>
    </xdr:to>
    <xdr:sp macro="" textlink="">
      <xdr:nvSpPr>
        <xdr:cNvPr id="272" name="楕円 271"/>
        <xdr:cNvSpPr/>
      </xdr:nvSpPr>
      <xdr:spPr>
        <a:xfrm>
          <a:off x="14732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3464</xdr:rowOff>
    </xdr:from>
    <xdr:ext cx="762000" cy="259045"/>
    <xdr:sp macro="" textlink="">
      <xdr:nvSpPr>
        <xdr:cNvPr id="273" name="テキスト ボックス 272"/>
        <xdr:cNvSpPr txBox="1"/>
      </xdr:nvSpPr>
      <xdr:spPr>
        <a:xfrm>
          <a:off x="14401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89263</xdr:rowOff>
    </xdr:from>
    <xdr:to>
      <xdr:col>69</xdr:col>
      <xdr:colOff>142875</xdr:colOff>
      <xdr:row>55</xdr:row>
      <xdr:rowOff>19413</xdr:rowOff>
    </xdr:to>
    <xdr:sp macro="" textlink="">
      <xdr:nvSpPr>
        <xdr:cNvPr id="274" name="楕円 273"/>
        <xdr:cNvSpPr/>
      </xdr:nvSpPr>
      <xdr:spPr>
        <a:xfrm>
          <a:off x="13843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29590</xdr:rowOff>
    </xdr:from>
    <xdr:ext cx="762000" cy="259045"/>
    <xdr:sp macro="" textlink="">
      <xdr:nvSpPr>
        <xdr:cNvPr id="275" name="テキスト ボックス 274"/>
        <xdr:cNvSpPr txBox="1"/>
      </xdr:nvSpPr>
      <xdr:spPr>
        <a:xfrm>
          <a:off x="13512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95794</xdr:rowOff>
    </xdr:from>
    <xdr:to>
      <xdr:col>65</xdr:col>
      <xdr:colOff>53975</xdr:colOff>
      <xdr:row>55</xdr:row>
      <xdr:rowOff>25944</xdr:rowOff>
    </xdr:to>
    <xdr:sp macro="" textlink="">
      <xdr:nvSpPr>
        <xdr:cNvPr id="276" name="楕円 275"/>
        <xdr:cNvSpPr/>
      </xdr:nvSpPr>
      <xdr:spPr>
        <a:xfrm>
          <a:off x="12954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36121</xdr:rowOff>
    </xdr:from>
    <xdr:ext cx="762000" cy="259045"/>
    <xdr:sp macro="" textlink="">
      <xdr:nvSpPr>
        <xdr:cNvPr id="277" name="テキスト ボックス 276"/>
        <xdr:cNvSpPr txBox="1"/>
      </xdr:nvSpPr>
      <xdr:spPr>
        <a:xfrm>
          <a:off x="12623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補助費等に係る経常収支比率は類似団体平均値を上回る状況が続いている。経常経費のうち、</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％を北部広域市町村圏事務組合広域振興負担金（公立大学法人分）が占めており、当該負担金が前年度比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％減となっていることや学校給食支援事業の補助金が皆減となったことから、補助費等全体の経常収支比率は前年度比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78994</xdr:rowOff>
    </xdr:to>
    <xdr:cxnSp macro="">
      <xdr:nvCxnSpPr>
        <xdr:cNvPr id="307" name="直線コネクタ 306"/>
        <xdr:cNvCxnSpPr/>
      </xdr:nvCxnSpPr>
      <xdr:spPr>
        <a:xfrm flipV="1">
          <a:off x="15671800" y="6381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78994</xdr:rowOff>
    </xdr:to>
    <xdr:cxnSp macro="">
      <xdr:nvCxnSpPr>
        <xdr:cNvPr id="310" name="直線コネクタ 309"/>
        <xdr:cNvCxnSpPr/>
      </xdr:nvCxnSpPr>
      <xdr:spPr>
        <a:xfrm>
          <a:off x="14782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69850</xdr:rowOff>
    </xdr:to>
    <xdr:cxnSp macro="">
      <xdr:nvCxnSpPr>
        <xdr:cNvPr id="313" name="直線コネクタ 312"/>
        <xdr:cNvCxnSpPr/>
      </xdr:nvCxnSpPr>
      <xdr:spPr>
        <a:xfrm flipV="1">
          <a:off x="13893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88138</xdr:rowOff>
    </xdr:to>
    <xdr:cxnSp macro="">
      <xdr:nvCxnSpPr>
        <xdr:cNvPr id="316" name="直線コネクタ 315"/>
        <xdr:cNvCxnSpPr/>
      </xdr:nvCxnSpPr>
      <xdr:spPr>
        <a:xfrm flipV="1">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0" name="楕円 32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1" name="テキスト ボックス 33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公債費に係る経常経費は、臨時財政対策債（Ｈ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同意債）等の償還開始により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％微増となっているが、、分母である経常一般財源等が前年度より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％増となっているため、公債費にかかる経常収支比率は、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は、これまでに発行した臨時財政対策債や緊急防災減災事業に係る地方債の償還が始まることから、公債費の増加が見込まれる。市債の新規発行にあたっては、事業の重要性や緊急性等を十分に検討し、適切な市債運用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27396</xdr:rowOff>
    </xdr:from>
    <xdr:to>
      <xdr:col>24</xdr:col>
      <xdr:colOff>25400</xdr:colOff>
      <xdr:row>75</xdr:row>
      <xdr:rowOff>33927</xdr:rowOff>
    </xdr:to>
    <xdr:cxnSp macro="">
      <xdr:nvCxnSpPr>
        <xdr:cNvPr id="370" name="直線コネクタ 369"/>
        <xdr:cNvCxnSpPr/>
      </xdr:nvCxnSpPr>
      <xdr:spPr>
        <a:xfrm flipV="1">
          <a:off x="3987800" y="128861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46990</xdr:rowOff>
    </xdr:to>
    <xdr:cxnSp macro="">
      <xdr:nvCxnSpPr>
        <xdr:cNvPr id="373" name="直線コネクタ 372"/>
        <xdr:cNvCxnSpPr/>
      </xdr:nvCxnSpPr>
      <xdr:spPr>
        <a:xfrm flipV="1">
          <a:off x="3098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40459</xdr:rowOff>
    </xdr:from>
    <xdr:to>
      <xdr:col>15</xdr:col>
      <xdr:colOff>98425</xdr:colOff>
      <xdr:row>75</xdr:row>
      <xdr:rowOff>46990</xdr:rowOff>
    </xdr:to>
    <xdr:cxnSp macro="">
      <xdr:nvCxnSpPr>
        <xdr:cNvPr id="376" name="直線コネクタ 375"/>
        <xdr:cNvCxnSpPr/>
      </xdr:nvCxnSpPr>
      <xdr:spPr>
        <a:xfrm>
          <a:off x="2209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40459</xdr:rowOff>
    </xdr:to>
    <xdr:cxnSp macro="">
      <xdr:nvCxnSpPr>
        <xdr:cNvPr id="379" name="直線コネクタ 378"/>
        <xdr:cNvCxnSpPr/>
      </xdr:nvCxnSpPr>
      <xdr:spPr>
        <a:xfrm>
          <a:off x="1320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148046</xdr:rowOff>
    </xdr:from>
    <xdr:to>
      <xdr:col>24</xdr:col>
      <xdr:colOff>76200</xdr:colOff>
      <xdr:row>75</xdr:row>
      <xdr:rowOff>78196</xdr:rowOff>
    </xdr:to>
    <xdr:sp macro="" textlink="">
      <xdr:nvSpPr>
        <xdr:cNvPr id="389" name="楕円 388"/>
        <xdr:cNvSpPr/>
      </xdr:nvSpPr>
      <xdr:spPr>
        <a:xfrm>
          <a:off x="4775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164573</xdr:rowOff>
    </xdr:from>
    <xdr:ext cx="762000" cy="259045"/>
    <xdr:sp macro="" textlink="">
      <xdr:nvSpPr>
        <xdr:cNvPr id="390" name="公債費該当値テキスト"/>
        <xdr:cNvSpPr txBox="1"/>
      </xdr:nvSpPr>
      <xdr:spPr>
        <a:xfrm>
          <a:off x="4914900" y="1268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91" name="楕円 390"/>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92" name="テキスト ボックス 391"/>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161109</xdr:rowOff>
    </xdr:from>
    <xdr:to>
      <xdr:col>11</xdr:col>
      <xdr:colOff>60325</xdr:colOff>
      <xdr:row>75</xdr:row>
      <xdr:rowOff>91259</xdr:rowOff>
    </xdr:to>
    <xdr:sp macro="" textlink="">
      <xdr:nvSpPr>
        <xdr:cNvPr id="395" name="楕円 394"/>
        <xdr:cNvSpPr/>
      </xdr:nvSpPr>
      <xdr:spPr>
        <a:xfrm>
          <a:off x="2159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101436</xdr:rowOff>
    </xdr:from>
    <xdr:ext cx="762000" cy="259045"/>
    <xdr:sp macro="" textlink="">
      <xdr:nvSpPr>
        <xdr:cNvPr id="396" name="テキスト ボックス 395"/>
        <xdr:cNvSpPr txBox="1"/>
      </xdr:nvSpPr>
      <xdr:spPr>
        <a:xfrm>
          <a:off x="1828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7" name="楕円 396"/>
        <xdr:cNvSpPr/>
      </xdr:nvSpPr>
      <xdr:spPr>
        <a:xfrm>
          <a:off x="1270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398" name="テキスト ボックス 397"/>
        <xdr:cNvSpPr txBox="1"/>
      </xdr:nvSpPr>
      <xdr:spPr>
        <a:xfrm>
          <a:off x="939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公債費以外に係る経常収支比率は、前年度と横ばいで推移しているものの、直近５か年度を通して、依然として類似団体平均値を上回る水準となっている。</a:t>
          </a:r>
        </a:p>
        <a:p>
          <a:r>
            <a:rPr kumimoji="1" lang="ja-JP" altLang="en-US" sz="1300">
              <a:latin typeface="ＭＳ Ｐゴシック" panose="020B0600070205080204" pitchFamily="50" charset="-128"/>
              <a:ea typeface="ＭＳ Ｐゴシック" panose="020B0600070205080204" pitchFamily="50" charset="-128"/>
            </a:rPr>
            <a:t>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1270</xdr:rowOff>
    </xdr:to>
    <xdr:cxnSp macro="">
      <xdr:nvCxnSpPr>
        <xdr:cNvPr id="429" name="直線コネクタ 428"/>
        <xdr:cNvCxnSpPr/>
      </xdr:nvCxnSpPr>
      <xdr:spPr>
        <a:xfrm>
          <a:off x="15671800" y="1354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1270</xdr:rowOff>
    </xdr:to>
    <xdr:cxnSp macro="">
      <xdr:nvCxnSpPr>
        <xdr:cNvPr id="432" name="直線コネクタ 431"/>
        <xdr:cNvCxnSpPr/>
      </xdr:nvCxnSpPr>
      <xdr:spPr>
        <a:xfrm>
          <a:off x="14782800" y="134818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108713</xdr:rowOff>
    </xdr:to>
    <xdr:cxnSp macro="">
      <xdr:nvCxnSpPr>
        <xdr:cNvPr id="435" name="直線コネクタ 434"/>
        <xdr:cNvCxnSpPr/>
      </xdr:nvCxnSpPr>
      <xdr:spPr>
        <a:xfrm>
          <a:off x="13893800" y="13436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104139</xdr:rowOff>
    </xdr:to>
    <xdr:cxnSp macro="">
      <xdr:nvCxnSpPr>
        <xdr:cNvPr id="438" name="直線コネクタ 437"/>
        <xdr:cNvCxnSpPr/>
      </xdr:nvCxnSpPr>
      <xdr:spPr>
        <a:xfrm flipV="1">
          <a:off x="13004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8" name="楕円 447"/>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9"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2" name="楕円 451"/>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3" name="テキスト ボックス 452"/>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4" name="楕円 453"/>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5" name="テキスト ボックス 454"/>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6" name="楕円 455"/>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7" name="テキスト ボックス 456"/>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19030</xdr:rowOff>
    </xdr:from>
    <xdr:to>
      <xdr:col>29</xdr:col>
      <xdr:colOff>127000</xdr:colOff>
      <xdr:row>17</xdr:row>
      <xdr:rowOff>38608</xdr:rowOff>
    </xdr:to>
    <xdr:cxnSp macro="">
      <xdr:nvCxnSpPr>
        <xdr:cNvPr id="52" name="直線コネクタ 51"/>
        <xdr:cNvCxnSpPr/>
      </xdr:nvCxnSpPr>
      <xdr:spPr bwMode="auto">
        <a:xfrm flipV="1">
          <a:off x="5003800" y="2981305"/>
          <a:ext cx="6477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38608</xdr:rowOff>
    </xdr:from>
    <xdr:to>
      <xdr:col>26</xdr:col>
      <xdr:colOff>50800</xdr:colOff>
      <xdr:row>17</xdr:row>
      <xdr:rowOff>66334</xdr:rowOff>
    </xdr:to>
    <xdr:cxnSp macro="">
      <xdr:nvCxnSpPr>
        <xdr:cNvPr id="55" name="直線コネクタ 54"/>
        <xdr:cNvCxnSpPr/>
      </xdr:nvCxnSpPr>
      <xdr:spPr bwMode="auto">
        <a:xfrm flipV="1">
          <a:off x="4305300" y="3000883"/>
          <a:ext cx="6985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66334</xdr:rowOff>
    </xdr:from>
    <xdr:to>
      <xdr:col>22</xdr:col>
      <xdr:colOff>114300</xdr:colOff>
      <xdr:row>17</xdr:row>
      <xdr:rowOff>89047</xdr:rowOff>
    </xdr:to>
    <xdr:cxnSp macro="">
      <xdr:nvCxnSpPr>
        <xdr:cNvPr id="58" name="直線コネクタ 57"/>
        <xdr:cNvCxnSpPr/>
      </xdr:nvCxnSpPr>
      <xdr:spPr bwMode="auto">
        <a:xfrm flipV="1">
          <a:off x="3606800" y="3028609"/>
          <a:ext cx="6985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88182</xdr:rowOff>
    </xdr:from>
    <xdr:to>
      <xdr:col>18</xdr:col>
      <xdr:colOff>177800</xdr:colOff>
      <xdr:row>17</xdr:row>
      <xdr:rowOff>89047</xdr:rowOff>
    </xdr:to>
    <xdr:cxnSp macro="">
      <xdr:nvCxnSpPr>
        <xdr:cNvPr id="61" name="直線コネクタ 60"/>
        <xdr:cNvCxnSpPr/>
      </xdr:nvCxnSpPr>
      <xdr:spPr bwMode="auto">
        <a:xfrm>
          <a:off x="2908300" y="3050457"/>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139680</xdr:rowOff>
    </xdr:from>
    <xdr:to>
      <xdr:col>29</xdr:col>
      <xdr:colOff>177800</xdr:colOff>
      <xdr:row>17</xdr:row>
      <xdr:rowOff>69830</xdr:rowOff>
    </xdr:to>
    <xdr:sp macro="" textlink="">
      <xdr:nvSpPr>
        <xdr:cNvPr id="71" name="楕円 70"/>
        <xdr:cNvSpPr/>
      </xdr:nvSpPr>
      <xdr:spPr bwMode="auto">
        <a:xfrm>
          <a:off x="5600700" y="293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111757</xdr:rowOff>
    </xdr:from>
    <xdr:ext cx="762000" cy="259045"/>
    <xdr:sp macro="" textlink="">
      <xdr:nvSpPr>
        <xdr:cNvPr id="72" name="人口1人当たり決算額の推移該当値テキスト130"/>
        <xdr:cNvSpPr txBox="1"/>
      </xdr:nvSpPr>
      <xdr:spPr>
        <a:xfrm>
          <a:off x="5740400" y="290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159258</xdr:rowOff>
    </xdr:from>
    <xdr:to>
      <xdr:col>26</xdr:col>
      <xdr:colOff>101600</xdr:colOff>
      <xdr:row>17</xdr:row>
      <xdr:rowOff>89408</xdr:rowOff>
    </xdr:to>
    <xdr:sp macro="" textlink="">
      <xdr:nvSpPr>
        <xdr:cNvPr id="73" name="楕円 72"/>
        <xdr:cNvSpPr/>
      </xdr:nvSpPr>
      <xdr:spPr bwMode="auto">
        <a:xfrm>
          <a:off x="49530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74185</xdr:rowOff>
    </xdr:from>
    <xdr:ext cx="736600" cy="259045"/>
    <xdr:sp macro="" textlink="">
      <xdr:nvSpPr>
        <xdr:cNvPr id="74" name="テキスト ボックス 73"/>
        <xdr:cNvSpPr txBox="1"/>
      </xdr:nvSpPr>
      <xdr:spPr>
        <a:xfrm>
          <a:off x="4622800" y="30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15534</xdr:rowOff>
    </xdr:from>
    <xdr:to>
      <xdr:col>22</xdr:col>
      <xdr:colOff>165100</xdr:colOff>
      <xdr:row>17</xdr:row>
      <xdr:rowOff>117134</xdr:rowOff>
    </xdr:to>
    <xdr:sp macro="" textlink="">
      <xdr:nvSpPr>
        <xdr:cNvPr id="75" name="楕円 74"/>
        <xdr:cNvSpPr/>
      </xdr:nvSpPr>
      <xdr:spPr bwMode="auto">
        <a:xfrm>
          <a:off x="4254500" y="297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101911</xdr:rowOff>
    </xdr:from>
    <xdr:ext cx="762000" cy="259045"/>
    <xdr:sp macro="" textlink="">
      <xdr:nvSpPr>
        <xdr:cNvPr id="76" name="テキスト ボックス 75"/>
        <xdr:cNvSpPr txBox="1"/>
      </xdr:nvSpPr>
      <xdr:spPr>
        <a:xfrm>
          <a:off x="3924300" y="306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38247</xdr:rowOff>
    </xdr:from>
    <xdr:to>
      <xdr:col>19</xdr:col>
      <xdr:colOff>38100</xdr:colOff>
      <xdr:row>17</xdr:row>
      <xdr:rowOff>139847</xdr:rowOff>
    </xdr:to>
    <xdr:sp macro="" textlink="">
      <xdr:nvSpPr>
        <xdr:cNvPr id="77" name="楕円 76"/>
        <xdr:cNvSpPr/>
      </xdr:nvSpPr>
      <xdr:spPr bwMode="auto">
        <a:xfrm>
          <a:off x="35560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124624</xdr:rowOff>
    </xdr:from>
    <xdr:ext cx="762000" cy="259045"/>
    <xdr:sp macro="" textlink="">
      <xdr:nvSpPr>
        <xdr:cNvPr id="78" name="テキスト ボックス 77"/>
        <xdr:cNvSpPr txBox="1"/>
      </xdr:nvSpPr>
      <xdr:spPr>
        <a:xfrm>
          <a:off x="3225800" y="308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37382</xdr:rowOff>
    </xdr:from>
    <xdr:to>
      <xdr:col>15</xdr:col>
      <xdr:colOff>101600</xdr:colOff>
      <xdr:row>17</xdr:row>
      <xdr:rowOff>138982</xdr:rowOff>
    </xdr:to>
    <xdr:sp macro="" textlink="">
      <xdr:nvSpPr>
        <xdr:cNvPr id="79" name="楕円 78"/>
        <xdr:cNvSpPr/>
      </xdr:nvSpPr>
      <xdr:spPr bwMode="auto">
        <a:xfrm>
          <a:off x="28575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123759</xdr:rowOff>
    </xdr:from>
    <xdr:ext cx="762000" cy="259045"/>
    <xdr:sp macro="" textlink="">
      <xdr:nvSpPr>
        <xdr:cNvPr id="80" name="テキスト ボックス 79"/>
        <xdr:cNvSpPr txBox="1"/>
      </xdr:nvSpPr>
      <xdr:spPr>
        <a:xfrm>
          <a:off x="25273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51836</xdr:rowOff>
    </xdr:from>
    <xdr:to>
      <xdr:col>29</xdr:col>
      <xdr:colOff>127000</xdr:colOff>
      <xdr:row>37</xdr:row>
      <xdr:rowOff>58282</xdr:rowOff>
    </xdr:to>
    <xdr:cxnSp macro="">
      <xdr:nvCxnSpPr>
        <xdr:cNvPr id="112" name="直線コネクタ 111"/>
        <xdr:cNvCxnSpPr/>
      </xdr:nvCxnSpPr>
      <xdr:spPr bwMode="auto">
        <a:xfrm>
          <a:off x="5003800" y="7176536"/>
          <a:ext cx="647700" cy="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49664</xdr:rowOff>
    </xdr:from>
    <xdr:to>
      <xdr:col>26</xdr:col>
      <xdr:colOff>50800</xdr:colOff>
      <xdr:row>37</xdr:row>
      <xdr:rowOff>51836</xdr:rowOff>
    </xdr:to>
    <xdr:cxnSp macro="">
      <xdr:nvCxnSpPr>
        <xdr:cNvPr id="115" name="直線コネクタ 114"/>
        <xdr:cNvCxnSpPr/>
      </xdr:nvCxnSpPr>
      <xdr:spPr bwMode="auto">
        <a:xfrm>
          <a:off x="4305300" y="7174364"/>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47996</xdr:rowOff>
    </xdr:from>
    <xdr:to>
      <xdr:col>22</xdr:col>
      <xdr:colOff>114300</xdr:colOff>
      <xdr:row>37</xdr:row>
      <xdr:rowOff>49664</xdr:rowOff>
    </xdr:to>
    <xdr:cxnSp macro="">
      <xdr:nvCxnSpPr>
        <xdr:cNvPr id="118" name="直線コネクタ 117"/>
        <xdr:cNvCxnSpPr/>
      </xdr:nvCxnSpPr>
      <xdr:spPr bwMode="auto">
        <a:xfrm>
          <a:off x="3606800" y="7172696"/>
          <a:ext cx="6985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42510</xdr:rowOff>
    </xdr:from>
    <xdr:to>
      <xdr:col>18</xdr:col>
      <xdr:colOff>177800</xdr:colOff>
      <xdr:row>37</xdr:row>
      <xdr:rowOff>47996</xdr:rowOff>
    </xdr:to>
    <xdr:cxnSp macro="">
      <xdr:nvCxnSpPr>
        <xdr:cNvPr id="121" name="直線コネクタ 120"/>
        <xdr:cNvCxnSpPr/>
      </xdr:nvCxnSpPr>
      <xdr:spPr bwMode="auto">
        <a:xfrm>
          <a:off x="2908300" y="716721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7482</xdr:rowOff>
    </xdr:from>
    <xdr:to>
      <xdr:col>29</xdr:col>
      <xdr:colOff>177800</xdr:colOff>
      <xdr:row>37</xdr:row>
      <xdr:rowOff>109082</xdr:rowOff>
    </xdr:to>
    <xdr:sp macro="" textlink="">
      <xdr:nvSpPr>
        <xdr:cNvPr id="131" name="楕円 130"/>
        <xdr:cNvSpPr/>
      </xdr:nvSpPr>
      <xdr:spPr bwMode="auto">
        <a:xfrm>
          <a:off x="5600700" y="713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151009</xdr:rowOff>
    </xdr:from>
    <xdr:ext cx="762000" cy="259045"/>
    <xdr:sp macro="" textlink="">
      <xdr:nvSpPr>
        <xdr:cNvPr id="132" name="人口1人当たり決算額の推移該当値テキスト445"/>
        <xdr:cNvSpPr txBox="1"/>
      </xdr:nvSpPr>
      <xdr:spPr>
        <a:xfrm>
          <a:off x="5740400" y="710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1036</xdr:rowOff>
    </xdr:from>
    <xdr:to>
      <xdr:col>26</xdr:col>
      <xdr:colOff>101600</xdr:colOff>
      <xdr:row>37</xdr:row>
      <xdr:rowOff>102636</xdr:rowOff>
    </xdr:to>
    <xdr:sp macro="" textlink="">
      <xdr:nvSpPr>
        <xdr:cNvPr id="133" name="楕円 132"/>
        <xdr:cNvSpPr/>
      </xdr:nvSpPr>
      <xdr:spPr bwMode="auto">
        <a:xfrm>
          <a:off x="4953000" y="712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87413</xdr:rowOff>
    </xdr:from>
    <xdr:ext cx="736600" cy="259045"/>
    <xdr:sp macro="" textlink="">
      <xdr:nvSpPr>
        <xdr:cNvPr id="134" name="テキスト ボックス 133"/>
        <xdr:cNvSpPr txBox="1"/>
      </xdr:nvSpPr>
      <xdr:spPr>
        <a:xfrm>
          <a:off x="4622800" y="721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170314</xdr:rowOff>
    </xdr:from>
    <xdr:to>
      <xdr:col>22</xdr:col>
      <xdr:colOff>165100</xdr:colOff>
      <xdr:row>37</xdr:row>
      <xdr:rowOff>100464</xdr:rowOff>
    </xdr:to>
    <xdr:sp macro="" textlink="">
      <xdr:nvSpPr>
        <xdr:cNvPr id="135" name="楕円 134"/>
        <xdr:cNvSpPr/>
      </xdr:nvSpPr>
      <xdr:spPr bwMode="auto">
        <a:xfrm>
          <a:off x="42545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85241</xdr:rowOff>
    </xdr:from>
    <xdr:ext cx="762000" cy="259045"/>
    <xdr:sp macro="" textlink="">
      <xdr:nvSpPr>
        <xdr:cNvPr id="136" name="テキスト ボックス 135"/>
        <xdr:cNvSpPr txBox="1"/>
      </xdr:nvSpPr>
      <xdr:spPr>
        <a:xfrm>
          <a:off x="3924300" y="72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168646</xdr:rowOff>
    </xdr:from>
    <xdr:to>
      <xdr:col>19</xdr:col>
      <xdr:colOff>38100</xdr:colOff>
      <xdr:row>37</xdr:row>
      <xdr:rowOff>98796</xdr:rowOff>
    </xdr:to>
    <xdr:sp macro="" textlink="">
      <xdr:nvSpPr>
        <xdr:cNvPr id="137" name="楕円 136"/>
        <xdr:cNvSpPr/>
      </xdr:nvSpPr>
      <xdr:spPr bwMode="auto">
        <a:xfrm>
          <a:off x="35560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83573</xdr:rowOff>
    </xdr:from>
    <xdr:ext cx="762000" cy="259045"/>
    <xdr:sp macro="" textlink="">
      <xdr:nvSpPr>
        <xdr:cNvPr id="138" name="テキスト ボックス 137"/>
        <xdr:cNvSpPr txBox="1"/>
      </xdr:nvSpPr>
      <xdr:spPr>
        <a:xfrm>
          <a:off x="3225800" y="72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163160</xdr:rowOff>
    </xdr:from>
    <xdr:to>
      <xdr:col>15</xdr:col>
      <xdr:colOff>101600</xdr:colOff>
      <xdr:row>37</xdr:row>
      <xdr:rowOff>93310</xdr:rowOff>
    </xdr:to>
    <xdr:sp macro="" textlink="">
      <xdr:nvSpPr>
        <xdr:cNvPr id="139" name="楕円 138"/>
        <xdr:cNvSpPr/>
      </xdr:nvSpPr>
      <xdr:spPr bwMode="auto">
        <a:xfrm>
          <a:off x="28575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78087</xdr:rowOff>
    </xdr:from>
    <xdr:ext cx="762000" cy="259045"/>
    <xdr:sp macro="" textlink="">
      <xdr:nvSpPr>
        <xdr:cNvPr id="140" name="テキスト ボックス 139"/>
        <xdr:cNvSpPr txBox="1"/>
      </xdr:nvSpPr>
      <xdr:spPr>
        <a:xfrm>
          <a:off x="2527300" y="72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63,389
62,749
210.91
43,013,055
41,966,092
948,515
16,391,321
29,337,807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87122</xdr:rowOff>
    </xdr:from>
    <xdr:to>
      <xdr:col>24</xdr:col>
      <xdr:colOff>63500</xdr:colOff>
      <xdr:row>36</xdr:row>
      <xdr:rowOff>97311</xdr:rowOff>
    </xdr:to>
    <xdr:cxnSp macro="">
      <xdr:nvCxnSpPr>
        <xdr:cNvPr id="63" name="直線コネクタ 62"/>
        <xdr:cNvCxnSpPr/>
      </xdr:nvCxnSpPr>
      <xdr:spPr>
        <a:xfrm flipV="1">
          <a:off x="3797300" y="6259322"/>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97311</xdr:rowOff>
    </xdr:from>
    <xdr:to>
      <xdr:col>19</xdr:col>
      <xdr:colOff>177800</xdr:colOff>
      <xdr:row>36</xdr:row>
      <xdr:rowOff>116628</xdr:rowOff>
    </xdr:to>
    <xdr:cxnSp macro="">
      <xdr:nvCxnSpPr>
        <xdr:cNvPr id="66" name="直線コネクタ 65"/>
        <xdr:cNvCxnSpPr/>
      </xdr:nvCxnSpPr>
      <xdr:spPr>
        <a:xfrm flipV="1">
          <a:off x="2908300" y="626951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116628</xdr:rowOff>
    </xdr:from>
    <xdr:to>
      <xdr:col>15</xdr:col>
      <xdr:colOff>50800</xdr:colOff>
      <xdr:row>36</xdr:row>
      <xdr:rowOff>131634</xdr:rowOff>
    </xdr:to>
    <xdr:cxnSp macro="">
      <xdr:nvCxnSpPr>
        <xdr:cNvPr id="69" name="直線コネクタ 68"/>
        <xdr:cNvCxnSpPr/>
      </xdr:nvCxnSpPr>
      <xdr:spPr>
        <a:xfrm flipV="1">
          <a:off x="2019300" y="6288828"/>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131634</xdr:rowOff>
    </xdr:from>
    <xdr:to>
      <xdr:col>10</xdr:col>
      <xdr:colOff>114300</xdr:colOff>
      <xdr:row>36</xdr:row>
      <xdr:rowOff>139602</xdr:rowOff>
    </xdr:to>
    <xdr:cxnSp macro="">
      <xdr:nvCxnSpPr>
        <xdr:cNvPr id="72" name="直線コネクタ 71"/>
        <xdr:cNvCxnSpPr/>
      </xdr:nvCxnSpPr>
      <xdr:spPr>
        <a:xfrm flipV="1">
          <a:off x="1130300" y="630383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36322</xdr:rowOff>
    </xdr:from>
    <xdr:to>
      <xdr:col>24</xdr:col>
      <xdr:colOff>114300</xdr:colOff>
      <xdr:row>36</xdr:row>
      <xdr:rowOff>137922</xdr:rowOff>
    </xdr:to>
    <xdr:sp macro="" textlink="">
      <xdr:nvSpPr>
        <xdr:cNvPr id="82" name="楕円 81"/>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14749</xdr:rowOff>
    </xdr:from>
    <xdr:ext cx="534377" cy="259045"/>
    <xdr:sp macro="" textlink="">
      <xdr:nvSpPr>
        <xdr:cNvPr id="83" name="人件費該当値テキスト"/>
        <xdr:cNvSpPr txBox="1"/>
      </xdr:nvSpPr>
      <xdr:spPr>
        <a:xfrm>
          <a:off x="4686300" y="61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46511</xdr:rowOff>
    </xdr:from>
    <xdr:to>
      <xdr:col>20</xdr:col>
      <xdr:colOff>38100</xdr:colOff>
      <xdr:row>36</xdr:row>
      <xdr:rowOff>148111</xdr:rowOff>
    </xdr:to>
    <xdr:sp macro="" textlink="">
      <xdr:nvSpPr>
        <xdr:cNvPr id="84" name="楕円 83"/>
        <xdr:cNvSpPr/>
      </xdr:nvSpPr>
      <xdr:spPr>
        <a:xfrm>
          <a:off x="3746500" y="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139238</xdr:rowOff>
    </xdr:from>
    <xdr:ext cx="534377" cy="259045"/>
    <xdr:sp macro="" textlink="">
      <xdr:nvSpPr>
        <xdr:cNvPr id="85" name="テキスト ボックス 84"/>
        <xdr:cNvSpPr txBox="1"/>
      </xdr:nvSpPr>
      <xdr:spPr>
        <a:xfrm>
          <a:off x="3530111" y="63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65828</xdr:rowOff>
    </xdr:from>
    <xdr:to>
      <xdr:col>15</xdr:col>
      <xdr:colOff>101600</xdr:colOff>
      <xdr:row>36</xdr:row>
      <xdr:rowOff>167428</xdr:rowOff>
    </xdr:to>
    <xdr:sp macro="" textlink="">
      <xdr:nvSpPr>
        <xdr:cNvPr id="86" name="楕円 85"/>
        <xdr:cNvSpPr/>
      </xdr:nvSpPr>
      <xdr:spPr>
        <a:xfrm>
          <a:off x="2857500" y="62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158555</xdr:rowOff>
    </xdr:from>
    <xdr:ext cx="534377" cy="259045"/>
    <xdr:sp macro="" textlink="">
      <xdr:nvSpPr>
        <xdr:cNvPr id="87" name="テキスト ボックス 86"/>
        <xdr:cNvSpPr txBox="1"/>
      </xdr:nvSpPr>
      <xdr:spPr>
        <a:xfrm>
          <a:off x="2641111" y="63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80834</xdr:rowOff>
    </xdr:from>
    <xdr:to>
      <xdr:col>10</xdr:col>
      <xdr:colOff>165100</xdr:colOff>
      <xdr:row>37</xdr:row>
      <xdr:rowOff>10984</xdr:rowOff>
    </xdr:to>
    <xdr:sp macro="" textlink="">
      <xdr:nvSpPr>
        <xdr:cNvPr id="88" name="楕円 87"/>
        <xdr:cNvSpPr/>
      </xdr:nvSpPr>
      <xdr:spPr>
        <a:xfrm>
          <a:off x="1968500" y="6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2111</xdr:rowOff>
    </xdr:from>
    <xdr:ext cx="534377" cy="259045"/>
    <xdr:sp macro="" textlink="">
      <xdr:nvSpPr>
        <xdr:cNvPr id="89" name="テキスト ボックス 88"/>
        <xdr:cNvSpPr txBox="1"/>
      </xdr:nvSpPr>
      <xdr:spPr>
        <a:xfrm>
          <a:off x="1752111" y="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88802</xdr:rowOff>
    </xdr:from>
    <xdr:to>
      <xdr:col>6</xdr:col>
      <xdr:colOff>38100</xdr:colOff>
      <xdr:row>37</xdr:row>
      <xdr:rowOff>18952</xdr:rowOff>
    </xdr:to>
    <xdr:sp macro="" textlink="">
      <xdr:nvSpPr>
        <xdr:cNvPr id="90" name="楕円 89"/>
        <xdr:cNvSpPr/>
      </xdr:nvSpPr>
      <xdr:spPr>
        <a:xfrm>
          <a:off x="1079500" y="62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10079</xdr:rowOff>
    </xdr:from>
    <xdr:ext cx="534377" cy="259045"/>
    <xdr:sp macro="" textlink="">
      <xdr:nvSpPr>
        <xdr:cNvPr id="91" name="テキスト ボックス 90"/>
        <xdr:cNvSpPr txBox="1"/>
      </xdr:nvSpPr>
      <xdr:spPr>
        <a:xfrm>
          <a:off x="863111"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17464</xdr:rowOff>
    </xdr:from>
    <xdr:to>
      <xdr:col>24</xdr:col>
      <xdr:colOff>63500</xdr:colOff>
      <xdr:row>57</xdr:row>
      <xdr:rowOff>31148</xdr:rowOff>
    </xdr:to>
    <xdr:cxnSp macro="">
      <xdr:nvCxnSpPr>
        <xdr:cNvPr id="123" name="直線コネクタ 122"/>
        <xdr:cNvCxnSpPr/>
      </xdr:nvCxnSpPr>
      <xdr:spPr>
        <a:xfrm>
          <a:off x="3797300" y="9790114"/>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17464</xdr:rowOff>
    </xdr:from>
    <xdr:to>
      <xdr:col>19</xdr:col>
      <xdr:colOff>177800</xdr:colOff>
      <xdr:row>57</xdr:row>
      <xdr:rowOff>132303</xdr:rowOff>
    </xdr:to>
    <xdr:cxnSp macro="">
      <xdr:nvCxnSpPr>
        <xdr:cNvPr id="126" name="直線コネクタ 125"/>
        <xdr:cNvCxnSpPr/>
      </xdr:nvCxnSpPr>
      <xdr:spPr>
        <a:xfrm flipV="1">
          <a:off x="2908300" y="9790114"/>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132303</xdr:rowOff>
    </xdr:from>
    <xdr:to>
      <xdr:col>15</xdr:col>
      <xdr:colOff>50800</xdr:colOff>
      <xdr:row>57</xdr:row>
      <xdr:rowOff>133054</xdr:rowOff>
    </xdr:to>
    <xdr:cxnSp macro="">
      <xdr:nvCxnSpPr>
        <xdr:cNvPr id="129" name="直線コネクタ 128"/>
        <xdr:cNvCxnSpPr/>
      </xdr:nvCxnSpPr>
      <xdr:spPr>
        <a:xfrm flipV="1">
          <a:off x="2019300" y="990495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75692</xdr:rowOff>
    </xdr:from>
    <xdr:to>
      <xdr:col>10</xdr:col>
      <xdr:colOff>114300</xdr:colOff>
      <xdr:row>57</xdr:row>
      <xdr:rowOff>133054</xdr:rowOff>
    </xdr:to>
    <xdr:cxnSp macro="">
      <xdr:nvCxnSpPr>
        <xdr:cNvPr id="132" name="直線コネクタ 131"/>
        <xdr:cNvCxnSpPr/>
      </xdr:nvCxnSpPr>
      <xdr:spPr>
        <a:xfrm>
          <a:off x="1130300" y="9848342"/>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151798</xdr:rowOff>
    </xdr:from>
    <xdr:to>
      <xdr:col>24</xdr:col>
      <xdr:colOff>114300</xdr:colOff>
      <xdr:row>57</xdr:row>
      <xdr:rowOff>81948</xdr:rowOff>
    </xdr:to>
    <xdr:sp macro="" textlink="">
      <xdr:nvSpPr>
        <xdr:cNvPr id="142" name="楕円 141"/>
        <xdr:cNvSpPr/>
      </xdr:nvSpPr>
      <xdr:spPr>
        <a:xfrm>
          <a:off x="4584700" y="97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130225</xdr:rowOff>
    </xdr:from>
    <xdr:ext cx="534377" cy="259045"/>
    <xdr:sp macro="" textlink="">
      <xdr:nvSpPr>
        <xdr:cNvPr id="143" name="物件費該当値テキスト"/>
        <xdr:cNvSpPr txBox="1"/>
      </xdr:nvSpPr>
      <xdr:spPr>
        <a:xfrm>
          <a:off x="4686300" y="97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138114</xdr:rowOff>
    </xdr:from>
    <xdr:to>
      <xdr:col>20</xdr:col>
      <xdr:colOff>38100</xdr:colOff>
      <xdr:row>57</xdr:row>
      <xdr:rowOff>68264</xdr:rowOff>
    </xdr:to>
    <xdr:sp macro="" textlink="">
      <xdr:nvSpPr>
        <xdr:cNvPr id="144" name="楕円 143"/>
        <xdr:cNvSpPr/>
      </xdr:nvSpPr>
      <xdr:spPr>
        <a:xfrm>
          <a:off x="3746500" y="97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84791</xdr:rowOff>
    </xdr:from>
    <xdr:ext cx="534377" cy="259045"/>
    <xdr:sp macro="" textlink="">
      <xdr:nvSpPr>
        <xdr:cNvPr id="145" name="テキスト ボックス 144"/>
        <xdr:cNvSpPr txBox="1"/>
      </xdr:nvSpPr>
      <xdr:spPr>
        <a:xfrm>
          <a:off x="3530111" y="951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81503</xdr:rowOff>
    </xdr:from>
    <xdr:to>
      <xdr:col>15</xdr:col>
      <xdr:colOff>101600</xdr:colOff>
      <xdr:row>58</xdr:row>
      <xdr:rowOff>11653</xdr:rowOff>
    </xdr:to>
    <xdr:sp macro="" textlink="">
      <xdr:nvSpPr>
        <xdr:cNvPr id="146" name="楕円 145"/>
        <xdr:cNvSpPr/>
      </xdr:nvSpPr>
      <xdr:spPr>
        <a:xfrm>
          <a:off x="2857500" y="9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2780</xdr:rowOff>
    </xdr:from>
    <xdr:ext cx="534377" cy="259045"/>
    <xdr:sp macro="" textlink="">
      <xdr:nvSpPr>
        <xdr:cNvPr id="147" name="テキスト ボックス 146"/>
        <xdr:cNvSpPr txBox="1"/>
      </xdr:nvSpPr>
      <xdr:spPr>
        <a:xfrm>
          <a:off x="2641111" y="99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82254</xdr:rowOff>
    </xdr:from>
    <xdr:to>
      <xdr:col>10</xdr:col>
      <xdr:colOff>165100</xdr:colOff>
      <xdr:row>58</xdr:row>
      <xdr:rowOff>12404</xdr:rowOff>
    </xdr:to>
    <xdr:sp macro="" textlink="">
      <xdr:nvSpPr>
        <xdr:cNvPr id="148" name="楕円 147"/>
        <xdr:cNvSpPr/>
      </xdr:nvSpPr>
      <xdr:spPr>
        <a:xfrm>
          <a:off x="1968500" y="98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3531</xdr:rowOff>
    </xdr:from>
    <xdr:ext cx="534377" cy="259045"/>
    <xdr:sp macro="" textlink="">
      <xdr:nvSpPr>
        <xdr:cNvPr id="149" name="テキスト ボックス 148"/>
        <xdr:cNvSpPr txBox="1"/>
      </xdr:nvSpPr>
      <xdr:spPr>
        <a:xfrm>
          <a:off x="1752111" y="99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24892</xdr:rowOff>
    </xdr:from>
    <xdr:to>
      <xdr:col>6</xdr:col>
      <xdr:colOff>38100</xdr:colOff>
      <xdr:row>57</xdr:row>
      <xdr:rowOff>126492</xdr:rowOff>
    </xdr:to>
    <xdr:sp macro="" textlink="">
      <xdr:nvSpPr>
        <xdr:cNvPr id="150" name="楕円 149"/>
        <xdr:cNvSpPr/>
      </xdr:nvSpPr>
      <xdr:spPr>
        <a:xfrm>
          <a:off x="1079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117619</xdr:rowOff>
    </xdr:from>
    <xdr:ext cx="534377" cy="259045"/>
    <xdr:sp macro="" textlink="">
      <xdr:nvSpPr>
        <xdr:cNvPr id="151" name="テキスト ボックス 150"/>
        <xdr:cNvSpPr txBox="1"/>
      </xdr:nvSpPr>
      <xdr:spPr>
        <a:xfrm>
          <a:off x="863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109068</xdr:rowOff>
    </xdr:from>
    <xdr:to>
      <xdr:col>24</xdr:col>
      <xdr:colOff>63500</xdr:colOff>
      <xdr:row>77</xdr:row>
      <xdr:rowOff>46340</xdr:rowOff>
    </xdr:to>
    <xdr:cxnSp macro="">
      <xdr:nvCxnSpPr>
        <xdr:cNvPr id="178" name="直線コネクタ 177"/>
        <xdr:cNvCxnSpPr/>
      </xdr:nvCxnSpPr>
      <xdr:spPr>
        <a:xfrm flipV="1">
          <a:off x="3797300" y="13139268"/>
          <a:ext cx="8382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46340</xdr:rowOff>
    </xdr:from>
    <xdr:to>
      <xdr:col>19</xdr:col>
      <xdr:colOff>177800</xdr:colOff>
      <xdr:row>77</xdr:row>
      <xdr:rowOff>95672</xdr:rowOff>
    </xdr:to>
    <xdr:cxnSp macro="">
      <xdr:nvCxnSpPr>
        <xdr:cNvPr id="181" name="直線コネクタ 180"/>
        <xdr:cNvCxnSpPr/>
      </xdr:nvCxnSpPr>
      <xdr:spPr>
        <a:xfrm flipV="1">
          <a:off x="2908300" y="1324799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82916</xdr:rowOff>
    </xdr:from>
    <xdr:to>
      <xdr:col>15</xdr:col>
      <xdr:colOff>50800</xdr:colOff>
      <xdr:row>77</xdr:row>
      <xdr:rowOff>95672</xdr:rowOff>
    </xdr:to>
    <xdr:cxnSp macro="">
      <xdr:nvCxnSpPr>
        <xdr:cNvPr id="184" name="直線コネクタ 183"/>
        <xdr:cNvCxnSpPr/>
      </xdr:nvCxnSpPr>
      <xdr:spPr>
        <a:xfrm>
          <a:off x="2019300" y="13284566"/>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82916</xdr:rowOff>
    </xdr:from>
    <xdr:to>
      <xdr:col>10</xdr:col>
      <xdr:colOff>114300</xdr:colOff>
      <xdr:row>77</xdr:row>
      <xdr:rowOff>119537</xdr:rowOff>
    </xdr:to>
    <xdr:cxnSp macro="">
      <xdr:nvCxnSpPr>
        <xdr:cNvPr id="187" name="直線コネクタ 186"/>
        <xdr:cNvCxnSpPr/>
      </xdr:nvCxnSpPr>
      <xdr:spPr>
        <a:xfrm flipV="1">
          <a:off x="1130300" y="13284566"/>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58268</xdr:rowOff>
    </xdr:from>
    <xdr:to>
      <xdr:col>24</xdr:col>
      <xdr:colOff>114300</xdr:colOff>
      <xdr:row>76</xdr:row>
      <xdr:rowOff>159868</xdr:rowOff>
    </xdr:to>
    <xdr:sp macro="" textlink="">
      <xdr:nvSpPr>
        <xdr:cNvPr id="197" name="楕円 196"/>
        <xdr:cNvSpPr/>
      </xdr:nvSpPr>
      <xdr:spPr>
        <a:xfrm>
          <a:off x="45847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81145</xdr:rowOff>
    </xdr:from>
    <xdr:ext cx="469744" cy="259045"/>
    <xdr:sp macro="" textlink="">
      <xdr:nvSpPr>
        <xdr:cNvPr id="198" name="維持補修費該当値テキスト"/>
        <xdr:cNvSpPr txBox="1"/>
      </xdr:nvSpPr>
      <xdr:spPr>
        <a:xfrm>
          <a:off x="4686300" y="129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166990</xdr:rowOff>
    </xdr:from>
    <xdr:to>
      <xdr:col>20</xdr:col>
      <xdr:colOff>38100</xdr:colOff>
      <xdr:row>77</xdr:row>
      <xdr:rowOff>97140</xdr:rowOff>
    </xdr:to>
    <xdr:sp macro="" textlink="">
      <xdr:nvSpPr>
        <xdr:cNvPr id="199" name="楕円 198"/>
        <xdr:cNvSpPr/>
      </xdr:nvSpPr>
      <xdr:spPr>
        <a:xfrm>
          <a:off x="3746500" y="13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88267</xdr:rowOff>
    </xdr:from>
    <xdr:ext cx="469744" cy="259045"/>
    <xdr:sp macro="" textlink="">
      <xdr:nvSpPr>
        <xdr:cNvPr id="200" name="テキスト ボックス 199"/>
        <xdr:cNvSpPr txBox="1"/>
      </xdr:nvSpPr>
      <xdr:spPr>
        <a:xfrm>
          <a:off x="3562428" y="1328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44872</xdr:rowOff>
    </xdr:from>
    <xdr:to>
      <xdr:col>15</xdr:col>
      <xdr:colOff>101600</xdr:colOff>
      <xdr:row>77</xdr:row>
      <xdr:rowOff>146472</xdr:rowOff>
    </xdr:to>
    <xdr:sp macro="" textlink="">
      <xdr:nvSpPr>
        <xdr:cNvPr id="201" name="楕円 200"/>
        <xdr:cNvSpPr/>
      </xdr:nvSpPr>
      <xdr:spPr>
        <a:xfrm>
          <a:off x="2857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137599</xdr:rowOff>
    </xdr:from>
    <xdr:ext cx="469744" cy="259045"/>
    <xdr:sp macro="" textlink="">
      <xdr:nvSpPr>
        <xdr:cNvPr id="202" name="テキスト ボックス 201"/>
        <xdr:cNvSpPr txBox="1"/>
      </xdr:nvSpPr>
      <xdr:spPr>
        <a:xfrm>
          <a:off x="2673428" y="133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32116</xdr:rowOff>
    </xdr:from>
    <xdr:to>
      <xdr:col>10</xdr:col>
      <xdr:colOff>165100</xdr:colOff>
      <xdr:row>77</xdr:row>
      <xdr:rowOff>133716</xdr:rowOff>
    </xdr:to>
    <xdr:sp macro="" textlink="">
      <xdr:nvSpPr>
        <xdr:cNvPr id="203" name="楕円 202"/>
        <xdr:cNvSpPr/>
      </xdr:nvSpPr>
      <xdr:spPr>
        <a:xfrm>
          <a:off x="1968500" y="132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124843</xdr:rowOff>
    </xdr:from>
    <xdr:ext cx="469744" cy="259045"/>
    <xdr:sp macro="" textlink="">
      <xdr:nvSpPr>
        <xdr:cNvPr id="204" name="テキスト ボックス 203"/>
        <xdr:cNvSpPr txBox="1"/>
      </xdr:nvSpPr>
      <xdr:spPr>
        <a:xfrm>
          <a:off x="1784428" y="1332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68737</xdr:rowOff>
    </xdr:from>
    <xdr:to>
      <xdr:col>6</xdr:col>
      <xdr:colOff>38100</xdr:colOff>
      <xdr:row>77</xdr:row>
      <xdr:rowOff>170337</xdr:rowOff>
    </xdr:to>
    <xdr:sp macro="" textlink="">
      <xdr:nvSpPr>
        <xdr:cNvPr id="205" name="楕円 204"/>
        <xdr:cNvSpPr/>
      </xdr:nvSpPr>
      <xdr:spPr>
        <a:xfrm>
          <a:off x="10795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161464</xdr:rowOff>
    </xdr:from>
    <xdr:ext cx="469744" cy="259045"/>
    <xdr:sp macro="" textlink="">
      <xdr:nvSpPr>
        <xdr:cNvPr id="206" name="テキスト ボックス 205"/>
        <xdr:cNvSpPr txBox="1"/>
      </xdr:nvSpPr>
      <xdr:spPr>
        <a:xfrm>
          <a:off x="895428" y="133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42380</xdr:rowOff>
    </xdr:from>
    <xdr:to>
      <xdr:col>24</xdr:col>
      <xdr:colOff>63500</xdr:colOff>
      <xdr:row>91</xdr:row>
      <xdr:rowOff>6186</xdr:rowOff>
    </xdr:to>
    <xdr:cxnSp macro="">
      <xdr:nvCxnSpPr>
        <xdr:cNvPr id="236" name="直線コネクタ 235"/>
        <xdr:cNvCxnSpPr/>
      </xdr:nvCxnSpPr>
      <xdr:spPr>
        <a:xfrm flipV="1">
          <a:off x="3797300" y="15472880"/>
          <a:ext cx="8382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6186</xdr:rowOff>
    </xdr:from>
    <xdr:to>
      <xdr:col>19</xdr:col>
      <xdr:colOff>177800</xdr:colOff>
      <xdr:row>91</xdr:row>
      <xdr:rowOff>126936</xdr:rowOff>
    </xdr:to>
    <xdr:cxnSp macro="">
      <xdr:nvCxnSpPr>
        <xdr:cNvPr id="239" name="直線コネクタ 238"/>
        <xdr:cNvCxnSpPr/>
      </xdr:nvCxnSpPr>
      <xdr:spPr>
        <a:xfrm flipV="1">
          <a:off x="2908300" y="15608136"/>
          <a:ext cx="8890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126936</xdr:rowOff>
    </xdr:from>
    <xdr:to>
      <xdr:col>15</xdr:col>
      <xdr:colOff>50800</xdr:colOff>
      <xdr:row>91</xdr:row>
      <xdr:rowOff>166345</xdr:rowOff>
    </xdr:to>
    <xdr:cxnSp macro="">
      <xdr:nvCxnSpPr>
        <xdr:cNvPr id="242" name="直線コネクタ 241"/>
        <xdr:cNvCxnSpPr/>
      </xdr:nvCxnSpPr>
      <xdr:spPr>
        <a:xfrm flipV="1">
          <a:off x="2019300" y="15728886"/>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166345</xdr:rowOff>
    </xdr:from>
    <xdr:to>
      <xdr:col>10</xdr:col>
      <xdr:colOff>114300</xdr:colOff>
      <xdr:row>92</xdr:row>
      <xdr:rowOff>55448</xdr:rowOff>
    </xdr:to>
    <xdr:cxnSp macro="">
      <xdr:nvCxnSpPr>
        <xdr:cNvPr id="245" name="直線コネクタ 244"/>
        <xdr:cNvCxnSpPr/>
      </xdr:nvCxnSpPr>
      <xdr:spPr>
        <a:xfrm flipV="1">
          <a:off x="1130300" y="15768295"/>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163030</xdr:rowOff>
    </xdr:from>
    <xdr:to>
      <xdr:col>24</xdr:col>
      <xdr:colOff>114300</xdr:colOff>
      <xdr:row>90</xdr:row>
      <xdr:rowOff>93180</xdr:rowOff>
    </xdr:to>
    <xdr:sp macro="" textlink="">
      <xdr:nvSpPr>
        <xdr:cNvPr id="255" name="楕円 254"/>
        <xdr:cNvSpPr/>
      </xdr:nvSpPr>
      <xdr:spPr>
        <a:xfrm>
          <a:off x="4584700" y="154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116057</xdr:rowOff>
    </xdr:from>
    <xdr:ext cx="599010" cy="259045"/>
    <xdr:sp macro="" textlink="">
      <xdr:nvSpPr>
        <xdr:cNvPr id="256" name="扶助費該当値テキスト"/>
        <xdr:cNvSpPr txBox="1"/>
      </xdr:nvSpPr>
      <xdr:spPr>
        <a:xfrm>
          <a:off x="4686300" y="153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126836</xdr:rowOff>
    </xdr:from>
    <xdr:to>
      <xdr:col>20</xdr:col>
      <xdr:colOff>38100</xdr:colOff>
      <xdr:row>91</xdr:row>
      <xdr:rowOff>56986</xdr:rowOff>
    </xdr:to>
    <xdr:sp macro="" textlink="">
      <xdr:nvSpPr>
        <xdr:cNvPr id="257" name="楕円 256"/>
        <xdr:cNvSpPr/>
      </xdr:nvSpPr>
      <xdr:spPr>
        <a:xfrm>
          <a:off x="3746500" y="1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73513</xdr:rowOff>
    </xdr:from>
    <xdr:ext cx="599010" cy="259045"/>
    <xdr:sp macro="" textlink="">
      <xdr:nvSpPr>
        <xdr:cNvPr id="258" name="テキスト ボックス 257"/>
        <xdr:cNvSpPr txBox="1"/>
      </xdr:nvSpPr>
      <xdr:spPr>
        <a:xfrm>
          <a:off x="3497795" y="1533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76136</xdr:rowOff>
    </xdr:from>
    <xdr:to>
      <xdr:col>15</xdr:col>
      <xdr:colOff>101600</xdr:colOff>
      <xdr:row>92</xdr:row>
      <xdr:rowOff>6286</xdr:rowOff>
    </xdr:to>
    <xdr:sp macro="" textlink="">
      <xdr:nvSpPr>
        <xdr:cNvPr id="259" name="楕円 258"/>
        <xdr:cNvSpPr/>
      </xdr:nvSpPr>
      <xdr:spPr>
        <a:xfrm>
          <a:off x="28575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22813</xdr:rowOff>
    </xdr:from>
    <xdr:ext cx="599010" cy="259045"/>
    <xdr:sp macro="" textlink="">
      <xdr:nvSpPr>
        <xdr:cNvPr id="260" name="テキスト ボックス 259"/>
        <xdr:cNvSpPr txBox="1"/>
      </xdr:nvSpPr>
      <xdr:spPr>
        <a:xfrm>
          <a:off x="2608795" y="154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115545</xdr:rowOff>
    </xdr:from>
    <xdr:to>
      <xdr:col>10</xdr:col>
      <xdr:colOff>165100</xdr:colOff>
      <xdr:row>92</xdr:row>
      <xdr:rowOff>45695</xdr:rowOff>
    </xdr:to>
    <xdr:sp macro="" textlink="">
      <xdr:nvSpPr>
        <xdr:cNvPr id="261" name="楕円 260"/>
        <xdr:cNvSpPr/>
      </xdr:nvSpPr>
      <xdr:spPr>
        <a:xfrm>
          <a:off x="1968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62222</xdr:rowOff>
    </xdr:from>
    <xdr:ext cx="599010" cy="259045"/>
    <xdr:sp macro="" textlink="">
      <xdr:nvSpPr>
        <xdr:cNvPr id="262" name="テキスト ボックス 261"/>
        <xdr:cNvSpPr txBox="1"/>
      </xdr:nvSpPr>
      <xdr:spPr>
        <a:xfrm>
          <a:off x="1719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4648</xdr:rowOff>
    </xdr:from>
    <xdr:to>
      <xdr:col>6</xdr:col>
      <xdr:colOff>38100</xdr:colOff>
      <xdr:row>92</xdr:row>
      <xdr:rowOff>106248</xdr:rowOff>
    </xdr:to>
    <xdr:sp macro="" textlink="">
      <xdr:nvSpPr>
        <xdr:cNvPr id="263" name="楕円 262"/>
        <xdr:cNvSpPr/>
      </xdr:nvSpPr>
      <xdr:spPr>
        <a:xfrm>
          <a:off x="1079500" y="157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122775</xdr:rowOff>
    </xdr:from>
    <xdr:ext cx="599010" cy="259045"/>
    <xdr:sp macro="" textlink="">
      <xdr:nvSpPr>
        <xdr:cNvPr id="264" name="テキスト ボックス 263"/>
        <xdr:cNvSpPr txBox="1"/>
      </xdr:nvSpPr>
      <xdr:spPr>
        <a:xfrm>
          <a:off x="830795" y="15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149885</xdr:rowOff>
    </xdr:from>
    <xdr:to>
      <xdr:col>55</xdr:col>
      <xdr:colOff>0</xdr:colOff>
      <xdr:row>34</xdr:row>
      <xdr:rowOff>12471</xdr:rowOff>
    </xdr:to>
    <xdr:cxnSp macro="">
      <xdr:nvCxnSpPr>
        <xdr:cNvPr id="293" name="直線コネクタ 292"/>
        <xdr:cNvCxnSpPr/>
      </xdr:nvCxnSpPr>
      <xdr:spPr>
        <a:xfrm flipV="1">
          <a:off x="9639300" y="5807735"/>
          <a:ext cx="8382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118224</xdr:rowOff>
    </xdr:from>
    <xdr:to>
      <xdr:col>50</xdr:col>
      <xdr:colOff>114300</xdr:colOff>
      <xdr:row>34</xdr:row>
      <xdr:rowOff>12471</xdr:rowOff>
    </xdr:to>
    <xdr:cxnSp macro="">
      <xdr:nvCxnSpPr>
        <xdr:cNvPr id="296" name="直線コネクタ 295"/>
        <xdr:cNvCxnSpPr/>
      </xdr:nvCxnSpPr>
      <xdr:spPr>
        <a:xfrm>
          <a:off x="8750300" y="5776074"/>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118224</xdr:rowOff>
    </xdr:from>
    <xdr:to>
      <xdr:col>45</xdr:col>
      <xdr:colOff>177800</xdr:colOff>
      <xdr:row>34</xdr:row>
      <xdr:rowOff>44043</xdr:rowOff>
    </xdr:to>
    <xdr:cxnSp macro="">
      <xdr:nvCxnSpPr>
        <xdr:cNvPr id="299" name="直線コネクタ 298"/>
        <xdr:cNvCxnSpPr/>
      </xdr:nvCxnSpPr>
      <xdr:spPr>
        <a:xfrm flipV="1">
          <a:off x="7861300" y="5776074"/>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166179</xdr:rowOff>
    </xdr:from>
    <xdr:to>
      <xdr:col>41</xdr:col>
      <xdr:colOff>50800</xdr:colOff>
      <xdr:row>34</xdr:row>
      <xdr:rowOff>44043</xdr:rowOff>
    </xdr:to>
    <xdr:cxnSp macro="">
      <xdr:nvCxnSpPr>
        <xdr:cNvPr id="302" name="直線コネクタ 301"/>
        <xdr:cNvCxnSpPr/>
      </xdr:nvCxnSpPr>
      <xdr:spPr>
        <a:xfrm>
          <a:off x="6972300" y="5824029"/>
          <a:ext cx="8890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99085</xdr:rowOff>
    </xdr:from>
    <xdr:to>
      <xdr:col>55</xdr:col>
      <xdr:colOff>50800</xdr:colOff>
      <xdr:row>34</xdr:row>
      <xdr:rowOff>29235</xdr:rowOff>
    </xdr:to>
    <xdr:sp macro="" textlink="">
      <xdr:nvSpPr>
        <xdr:cNvPr id="312" name="楕円 311"/>
        <xdr:cNvSpPr/>
      </xdr:nvSpPr>
      <xdr:spPr>
        <a:xfrm>
          <a:off x="10426700" y="57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121962</xdr:rowOff>
    </xdr:from>
    <xdr:ext cx="534377" cy="259045"/>
    <xdr:sp macro="" textlink="">
      <xdr:nvSpPr>
        <xdr:cNvPr id="313" name="補助費等該当値テキスト"/>
        <xdr:cNvSpPr txBox="1"/>
      </xdr:nvSpPr>
      <xdr:spPr>
        <a:xfrm>
          <a:off x="10528300" y="56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133121</xdr:rowOff>
    </xdr:from>
    <xdr:to>
      <xdr:col>50</xdr:col>
      <xdr:colOff>165100</xdr:colOff>
      <xdr:row>34</xdr:row>
      <xdr:rowOff>63271</xdr:rowOff>
    </xdr:to>
    <xdr:sp macro="" textlink="">
      <xdr:nvSpPr>
        <xdr:cNvPr id="314" name="楕円 313"/>
        <xdr:cNvSpPr/>
      </xdr:nvSpPr>
      <xdr:spPr>
        <a:xfrm>
          <a:off x="9588500" y="57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79798</xdr:rowOff>
    </xdr:from>
    <xdr:ext cx="534377" cy="259045"/>
    <xdr:sp macro="" textlink="">
      <xdr:nvSpPr>
        <xdr:cNvPr id="315" name="テキスト ボックス 314"/>
        <xdr:cNvSpPr txBox="1"/>
      </xdr:nvSpPr>
      <xdr:spPr>
        <a:xfrm>
          <a:off x="9372111" y="556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67424</xdr:rowOff>
    </xdr:from>
    <xdr:to>
      <xdr:col>46</xdr:col>
      <xdr:colOff>38100</xdr:colOff>
      <xdr:row>33</xdr:row>
      <xdr:rowOff>169024</xdr:rowOff>
    </xdr:to>
    <xdr:sp macro="" textlink="">
      <xdr:nvSpPr>
        <xdr:cNvPr id="316" name="楕円 315"/>
        <xdr:cNvSpPr/>
      </xdr:nvSpPr>
      <xdr:spPr>
        <a:xfrm>
          <a:off x="8699500" y="57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14101</xdr:rowOff>
    </xdr:from>
    <xdr:ext cx="534377" cy="259045"/>
    <xdr:sp macro="" textlink="">
      <xdr:nvSpPr>
        <xdr:cNvPr id="317" name="テキスト ボックス 316"/>
        <xdr:cNvSpPr txBox="1"/>
      </xdr:nvSpPr>
      <xdr:spPr>
        <a:xfrm>
          <a:off x="8483111" y="55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164693</xdr:rowOff>
    </xdr:from>
    <xdr:to>
      <xdr:col>41</xdr:col>
      <xdr:colOff>101600</xdr:colOff>
      <xdr:row>34</xdr:row>
      <xdr:rowOff>94843</xdr:rowOff>
    </xdr:to>
    <xdr:sp macro="" textlink="">
      <xdr:nvSpPr>
        <xdr:cNvPr id="318" name="楕円 317"/>
        <xdr:cNvSpPr/>
      </xdr:nvSpPr>
      <xdr:spPr>
        <a:xfrm>
          <a:off x="7810500" y="58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111370</xdr:rowOff>
    </xdr:from>
    <xdr:ext cx="534377" cy="259045"/>
    <xdr:sp macro="" textlink="">
      <xdr:nvSpPr>
        <xdr:cNvPr id="319" name="テキスト ボックス 318"/>
        <xdr:cNvSpPr txBox="1"/>
      </xdr:nvSpPr>
      <xdr:spPr>
        <a:xfrm>
          <a:off x="7594111" y="559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115379</xdr:rowOff>
    </xdr:from>
    <xdr:to>
      <xdr:col>36</xdr:col>
      <xdr:colOff>165100</xdr:colOff>
      <xdr:row>34</xdr:row>
      <xdr:rowOff>45529</xdr:rowOff>
    </xdr:to>
    <xdr:sp macro="" textlink="">
      <xdr:nvSpPr>
        <xdr:cNvPr id="320" name="楕円 319"/>
        <xdr:cNvSpPr/>
      </xdr:nvSpPr>
      <xdr:spPr>
        <a:xfrm>
          <a:off x="6921500" y="57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62056</xdr:rowOff>
    </xdr:from>
    <xdr:ext cx="534377" cy="259045"/>
    <xdr:sp macro="" textlink="">
      <xdr:nvSpPr>
        <xdr:cNvPr id="321" name="テキスト ボックス 320"/>
        <xdr:cNvSpPr txBox="1"/>
      </xdr:nvSpPr>
      <xdr:spPr>
        <a:xfrm>
          <a:off x="6705111" y="5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132311</xdr:rowOff>
    </xdr:from>
    <xdr:to>
      <xdr:col>55</xdr:col>
      <xdr:colOff>0</xdr:colOff>
      <xdr:row>53</xdr:row>
      <xdr:rowOff>150250</xdr:rowOff>
    </xdr:to>
    <xdr:cxnSp macro="">
      <xdr:nvCxnSpPr>
        <xdr:cNvPr id="346" name="直線コネクタ 345"/>
        <xdr:cNvCxnSpPr/>
      </xdr:nvCxnSpPr>
      <xdr:spPr>
        <a:xfrm flipV="1">
          <a:off x="9639300" y="9219161"/>
          <a:ext cx="8382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64445</xdr:rowOff>
    </xdr:from>
    <xdr:to>
      <xdr:col>50</xdr:col>
      <xdr:colOff>114300</xdr:colOff>
      <xdr:row>53</xdr:row>
      <xdr:rowOff>150250</xdr:rowOff>
    </xdr:to>
    <xdr:cxnSp macro="">
      <xdr:nvCxnSpPr>
        <xdr:cNvPr id="349" name="直線コネクタ 348"/>
        <xdr:cNvCxnSpPr/>
      </xdr:nvCxnSpPr>
      <xdr:spPr>
        <a:xfrm>
          <a:off x="8750300" y="9151295"/>
          <a:ext cx="889000" cy="8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64445</xdr:rowOff>
    </xdr:from>
    <xdr:to>
      <xdr:col>45</xdr:col>
      <xdr:colOff>177800</xdr:colOff>
      <xdr:row>53</xdr:row>
      <xdr:rowOff>65931</xdr:rowOff>
    </xdr:to>
    <xdr:cxnSp macro="">
      <xdr:nvCxnSpPr>
        <xdr:cNvPr id="352" name="直線コネクタ 351"/>
        <xdr:cNvCxnSpPr/>
      </xdr:nvCxnSpPr>
      <xdr:spPr>
        <a:xfrm flipV="1">
          <a:off x="7861300" y="915129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92774</xdr:rowOff>
    </xdr:from>
    <xdr:to>
      <xdr:col>41</xdr:col>
      <xdr:colOff>50800</xdr:colOff>
      <xdr:row>53</xdr:row>
      <xdr:rowOff>65931</xdr:rowOff>
    </xdr:to>
    <xdr:cxnSp macro="">
      <xdr:nvCxnSpPr>
        <xdr:cNvPr id="355" name="直線コネクタ 354"/>
        <xdr:cNvCxnSpPr/>
      </xdr:nvCxnSpPr>
      <xdr:spPr>
        <a:xfrm>
          <a:off x="6972300" y="8836724"/>
          <a:ext cx="889000" cy="3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81511</xdr:rowOff>
    </xdr:from>
    <xdr:to>
      <xdr:col>55</xdr:col>
      <xdr:colOff>50800</xdr:colOff>
      <xdr:row>54</xdr:row>
      <xdr:rowOff>11661</xdr:rowOff>
    </xdr:to>
    <xdr:sp macro="" textlink="">
      <xdr:nvSpPr>
        <xdr:cNvPr id="365" name="楕円 364"/>
        <xdr:cNvSpPr/>
      </xdr:nvSpPr>
      <xdr:spPr>
        <a:xfrm>
          <a:off x="10426700" y="91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104388</xdr:rowOff>
    </xdr:from>
    <xdr:ext cx="599010" cy="259045"/>
    <xdr:sp macro="" textlink="">
      <xdr:nvSpPr>
        <xdr:cNvPr id="366" name="普通建設事業費該当値テキスト"/>
        <xdr:cNvSpPr txBox="1"/>
      </xdr:nvSpPr>
      <xdr:spPr>
        <a:xfrm>
          <a:off x="10528300" y="901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99450</xdr:rowOff>
    </xdr:from>
    <xdr:to>
      <xdr:col>50</xdr:col>
      <xdr:colOff>165100</xdr:colOff>
      <xdr:row>54</xdr:row>
      <xdr:rowOff>29600</xdr:rowOff>
    </xdr:to>
    <xdr:sp macro="" textlink="">
      <xdr:nvSpPr>
        <xdr:cNvPr id="367" name="楕円 366"/>
        <xdr:cNvSpPr/>
      </xdr:nvSpPr>
      <xdr:spPr>
        <a:xfrm>
          <a:off x="9588500" y="91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46127</xdr:rowOff>
    </xdr:from>
    <xdr:ext cx="599010" cy="259045"/>
    <xdr:sp macro="" textlink="">
      <xdr:nvSpPr>
        <xdr:cNvPr id="368" name="テキスト ボックス 367"/>
        <xdr:cNvSpPr txBox="1"/>
      </xdr:nvSpPr>
      <xdr:spPr>
        <a:xfrm>
          <a:off x="9339795" y="896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13645</xdr:rowOff>
    </xdr:from>
    <xdr:to>
      <xdr:col>46</xdr:col>
      <xdr:colOff>38100</xdr:colOff>
      <xdr:row>53</xdr:row>
      <xdr:rowOff>115245</xdr:rowOff>
    </xdr:to>
    <xdr:sp macro="" textlink="">
      <xdr:nvSpPr>
        <xdr:cNvPr id="369" name="楕円 368"/>
        <xdr:cNvSpPr/>
      </xdr:nvSpPr>
      <xdr:spPr>
        <a:xfrm>
          <a:off x="8699500" y="91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131772</xdr:rowOff>
    </xdr:from>
    <xdr:ext cx="599010" cy="259045"/>
    <xdr:sp macro="" textlink="">
      <xdr:nvSpPr>
        <xdr:cNvPr id="370" name="テキスト ボックス 369"/>
        <xdr:cNvSpPr txBox="1"/>
      </xdr:nvSpPr>
      <xdr:spPr>
        <a:xfrm>
          <a:off x="8450795" y="887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15131</xdr:rowOff>
    </xdr:from>
    <xdr:to>
      <xdr:col>41</xdr:col>
      <xdr:colOff>101600</xdr:colOff>
      <xdr:row>53</xdr:row>
      <xdr:rowOff>116731</xdr:rowOff>
    </xdr:to>
    <xdr:sp macro="" textlink="">
      <xdr:nvSpPr>
        <xdr:cNvPr id="371" name="楕円 370"/>
        <xdr:cNvSpPr/>
      </xdr:nvSpPr>
      <xdr:spPr>
        <a:xfrm>
          <a:off x="7810500" y="91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133258</xdr:rowOff>
    </xdr:from>
    <xdr:ext cx="599010" cy="259045"/>
    <xdr:sp macro="" textlink="">
      <xdr:nvSpPr>
        <xdr:cNvPr id="372" name="テキスト ボックス 371"/>
        <xdr:cNvSpPr txBox="1"/>
      </xdr:nvSpPr>
      <xdr:spPr>
        <a:xfrm>
          <a:off x="7561795" y="88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41974</xdr:rowOff>
    </xdr:from>
    <xdr:to>
      <xdr:col>36</xdr:col>
      <xdr:colOff>165100</xdr:colOff>
      <xdr:row>51</xdr:row>
      <xdr:rowOff>143574</xdr:rowOff>
    </xdr:to>
    <xdr:sp macro="" textlink="">
      <xdr:nvSpPr>
        <xdr:cNvPr id="373" name="楕円 372"/>
        <xdr:cNvSpPr/>
      </xdr:nvSpPr>
      <xdr:spPr>
        <a:xfrm>
          <a:off x="6921500" y="87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160101</xdr:rowOff>
    </xdr:from>
    <xdr:ext cx="599010" cy="259045"/>
    <xdr:sp macro="" textlink="">
      <xdr:nvSpPr>
        <xdr:cNvPr id="374" name="テキスト ボックス 373"/>
        <xdr:cNvSpPr txBox="1"/>
      </xdr:nvSpPr>
      <xdr:spPr>
        <a:xfrm>
          <a:off x="6672795" y="85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85280</xdr:rowOff>
    </xdr:from>
    <xdr:to>
      <xdr:col>55</xdr:col>
      <xdr:colOff>0</xdr:colOff>
      <xdr:row>77</xdr:row>
      <xdr:rowOff>83705</xdr:rowOff>
    </xdr:to>
    <xdr:cxnSp macro="">
      <xdr:nvCxnSpPr>
        <xdr:cNvPr id="403" name="直線コネクタ 402"/>
        <xdr:cNvCxnSpPr/>
      </xdr:nvCxnSpPr>
      <xdr:spPr>
        <a:xfrm flipV="1">
          <a:off x="9639300" y="13115480"/>
          <a:ext cx="8382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104166</xdr:rowOff>
    </xdr:from>
    <xdr:to>
      <xdr:col>50</xdr:col>
      <xdr:colOff>114300</xdr:colOff>
      <xdr:row>77</xdr:row>
      <xdr:rowOff>83705</xdr:rowOff>
    </xdr:to>
    <xdr:cxnSp macro="">
      <xdr:nvCxnSpPr>
        <xdr:cNvPr id="406" name="直線コネクタ 405"/>
        <xdr:cNvCxnSpPr/>
      </xdr:nvCxnSpPr>
      <xdr:spPr>
        <a:xfrm>
          <a:off x="8750300" y="12962916"/>
          <a:ext cx="889000" cy="3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104166</xdr:rowOff>
    </xdr:from>
    <xdr:to>
      <xdr:col>45</xdr:col>
      <xdr:colOff>177800</xdr:colOff>
      <xdr:row>75</xdr:row>
      <xdr:rowOff>140043</xdr:rowOff>
    </xdr:to>
    <xdr:cxnSp macro="">
      <xdr:nvCxnSpPr>
        <xdr:cNvPr id="409" name="直線コネクタ 408"/>
        <xdr:cNvCxnSpPr/>
      </xdr:nvCxnSpPr>
      <xdr:spPr>
        <a:xfrm flipV="1">
          <a:off x="7861300" y="12962916"/>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93523</xdr:rowOff>
    </xdr:from>
    <xdr:to>
      <xdr:col>41</xdr:col>
      <xdr:colOff>50800</xdr:colOff>
      <xdr:row>75</xdr:row>
      <xdr:rowOff>140043</xdr:rowOff>
    </xdr:to>
    <xdr:cxnSp macro="">
      <xdr:nvCxnSpPr>
        <xdr:cNvPr id="412" name="直線コネクタ 411"/>
        <xdr:cNvCxnSpPr/>
      </xdr:nvCxnSpPr>
      <xdr:spPr>
        <a:xfrm>
          <a:off x="6972300" y="12266473"/>
          <a:ext cx="889000" cy="7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34480</xdr:rowOff>
    </xdr:from>
    <xdr:to>
      <xdr:col>55</xdr:col>
      <xdr:colOff>50800</xdr:colOff>
      <xdr:row>76</xdr:row>
      <xdr:rowOff>136080</xdr:rowOff>
    </xdr:to>
    <xdr:sp macro="" textlink="">
      <xdr:nvSpPr>
        <xdr:cNvPr id="422" name="楕円 421"/>
        <xdr:cNvSpPr/>
      </xdr:nvSpPr>
      <xdr:spPr>
        <a:xfrm>
          <a:off x="10426700" y="130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57358</xdr:rowOff>
    </xdr:from>
    <xdr:ext cx="534377" cy="259045"/>
    <xdr:sp macro="" textlink="">
      <xdr:nvSpPr>
        <xdr:cNvPr id="423" name="普通建設事業費 （ うち新規整備　）該当値テキスト"/>
        <xdr:cNvSpPr txBox="1"/>
      </xdr:nvSpPr>
      <xdr:spPr>
        <a:xfrm>
          <a:off x="10528300" y="129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32905</xdr:rowOff>
    </xdr:from>
    <xdr:to>
      <xdr:col>50</xdr:col>
      <xdr:colOff>165100</xdr:colOff>
      <xdr:row>77</xdr:row>
      <xdr:rowOff>134505</xdr:rowOff>
    </xdr:to>
    <xdr:sp macro="" textlink="">
      <xdr:nvSpPr>
        <xdr:cNvPr id="424" name="楕円 423"/>
        <xdr:cNvSpPr/>
      </xdr:nvSpPr>
      <xdr:spPr>
        <a:xfrm>
          <a:off x="9588500" y="13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151032</xdr:rowOff>
    </xdr:from>
    <xdr:ext cx="534377" cy="259045"/>
    <xdr:sp macro="" textlink="">
      <xdr:nvSpPr>
        <xdr:cNvPr id="425" name="テキスト ボックス 424"/>
        <xdr:cNvSpPr txBox="1"/>
      </xdr:nvSpPr>
      <xdr:spPr>
        <a:xfrm>
          <a:off x="9372111" y="130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53366</xdr:rowOff>
    </xdr:from>
    <xdr:to>
      <xdr:col>46</xdr:col>
      <xdr:colOff>38100</xdr:colOff>
      <xdr:row>75</xdr:row>
      <xdr:rowOff>154966</xdr:rowOff>
    </xdr:to>
    <xdr:sp macro="" textlink="">
      <xdr:nvSpPr>
        <xdr:cNvPr id="426" name="楕円 425"/>
        <xdr:cNvSpPr/>
      </xdr:nvSpPr>
      <xdr:spPr>
        <a:xfrm>
          <a:off x="8699500" y="129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xdr:rowOff>
    </xdr:from>
    <xdr:ext cx="534377" cy="259045"/>
    <xdr:sp macro="" textlink="">
      <xdr:nvSpPr>
        <xdr:cNvPr id="427" name="テキスト ボックス 426"/>
        <xdr:cNvSpPr txBox="1"/>
      </xdr:nvSpPr>
      <xdr:spPr>
        <a:xfrm>
          <a:off x="8483111" y="126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89243</xdr:rowOff>
    </xdr:from>
    <xdr:to>
      <xdr:col>41</xdr:col>
      <xdr:colOff>101600</xdr:colOff>
      <xdr:row>76</xdr:row>
      <xdr:rowOff>19393</xdr:rowOff>
    </xdr:to>
    <xdr:sp macro="" textlink="">
      <xdr:nvSpPr>
        <xdr:cNvPr id="428" name="楕円 427"/>
        <xdr:cNvSpPr/>
      </xdr:nvSpPr>
      <xdr:spPr>
        <a:xfrm>
          <a:off x="7810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35920</xdr:rowOff>
    </xdr:from>
    <xdr:ext cx="534377" cy="259045"/>
    <xdr:sp macro="" textlink="">
      <xdr:nvSpPr>
        <xdr:cNvPr id="429" name="テキスト ボックス 428"/>
        <xdr:cNvSpPr txBox="1"/>
      </xdr:nvSpPr>
      <xdr:spPr>
        <a:xfrm>
          <a:off x="7594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42723</xdr:rowOff>
    </xdr:from>
    <xdr:to>
      <xdr:col>36</xdr:col>
      <xdr:colOff>165100</xdr:colOff>
      <xdr:row>71</xdr:row>
      <xdr:rowOff>144323</xdr:rowOff>
    </xdr:to>
    <xdr:sp macro="" textlink="">
      <xdr:nvSpPr>
        <xdr:cNvPr id="430" name="楕円 429"/>
        <xdr:cNvSpPr/>
      </xdr:nvSpPr>
      <xdr:spPr>
        <a:xfrm>
          <a:off x="6921500" y="122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160850</xdr:rowOff>
    </xdr:from>
    <xdr:ext cx="599010" cy="259045"/>
    <xdr:sp macro="" textlink="">
      <xdr:nvSpPr>
        <xdr:cNvPr id="431" name="テキスト ボックス 430"/>
        <xdr:cNvSpPr txBox="1"/>
      </xdr:nvSpPr>
      <xdr:spPr>
        <a:xfrm>
          <a:off x="6672795" y="119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72960</xdr:rowOff>
    </xdr:from>
    <xdr:to>
      <xdr:col>55</xdr:col>
      <xdr:colOff>0</xdr:colOff>
      <xdr:row>94</xdr:row>
      <xdr:rowOff>56381</xdr:rowOff>
    </xdr:to>
    <xdr:cxnSp macro="">
      <xdr:nvCxnSpPr>
        <xdr:cNvPr id="462" name="直線コネクタ 461"/>
        <xdr:cNvCxnSpPr/>
      </xdr:nvCxnSpPr>
      <xdr:spPr>
        <a:xfrm>
          <a:off x="9639300" y="16017810"/>
          <a:ext cx="838200" cy="1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72960</xdr:rowOff>
    </xdr:from>
    <xdr:to>
      <xdr:col>50</xdr:col>
      <xdr:colOff>114300</xdr:colOff>
      <xdr:row>94</xdr:row>
      <xdr:rowOff>129087</xdr:rowOff>
    </xdr:to>
    <xdr:cxnSp macro="">
      <xdr:nvCxnSpPr>
        <xdr:cNvPr id="465" name="直線コネクタ 464"/>
        <xdr:cNvCxnSpPr/>
      </xdr:nvCxnSpPr>
      <xdr:spPr>
        <a:xfrm flipV="1">
          <a:off x="8750300" y="16017810"/>
          <a:ext cx="889000" cy="2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129087</xdr:rowOff>
    </xdr:from>
    <xdr:to>
      <xdr:col>45</xdr:col>
      <xdr:colOff>177800</xdr:colOff>
      <xdr:row>95</xdr:row>
      <xdr:rowOff>68605</xdr:rowOff>
    </xdr:to>
    <xdr:cxnSp macro="">
      <xdr:nvCxnSpPr>
        <xdr:cNvPr id="468" name="直線コネクタ 467"/>
        <xdr:cNvCxnSpPr/>
      </xdr:nvCxnSpPr>
      <xdr:spPr>
        <a:xfrm flipV="1">
          <a:off x="7861300" y="16245387"/>
          <a:ext cx="889000" cy="1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68605</xdr:rowOff>
    </xdr:from>
    <xdr:to>
      <xdr:col>41</xdr:col>
      <xdr:colOff>50800</xdr:colOff>
      <xdr:row>95</xdr:row>
      <xdr:rowOff>74755</xdr:rowOff>
    </xdr:to>
    <xdr:cxnSp macro="">
      <xdr:nvCxnSpPr>
        <xdr:cNvPr id="471" name="直線コネクタ 470"/>
        <xdr:cNvCxnSpPr/>
      </xdr:nvCxnSpPr>
      <xdr:spPr>
        <a:xfrm flipV="1">
          <a:off x="6972300" y="16356355"/>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5581</xdr:rowOff>
    </xdr:from>
    <xdr:to>
      <xdr:col>55</xdr:col>
      <xdr:colOff>50800</xdr:colOff>
      <xdr:row>94</xdr:row>
      <xdr:rowOff>107181</xdr:rowOff>
    </xdr:to>
    <xdr:sp macro="" textlink="">
      <xdr:nvSpPr>
        <xdr:cNvPr id="481" name="楕円 480"/>
        <xdr:cNvSpPr/>
      </xdr:nvSpPr>
      <xdr:spPr>
        <a:xfrm>
          <a:off x="10426700" y="161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28458</xdr:rowOff>
    </xdr:from>
    <xdr:ext cx="534377" cy="259045"/>
    <xdr:sp macro="" textlink="">
      <xdr:nvSpPr>
        <xdr:cNvPr id="482" name="普通建設事業費 （ うち更新整備　）該当値テキスト"/>
        <xdr:cNvSpPr txBox="1"/>
      </xdr:nvSpPr>
      <xdr:spPr>
        <a:xfrm>
          <a:off x="10528300" y="159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22160</xdr:rowOff>
    </xdr:from>
    <xdr:to>
      <xdr:col>50</xdr:col>
      <xdr:colOff>165100</xdr:colOff>
      <xdr:row>93</xdr:row>
      <xdr:rowOff>123760</xdr:rowOff>
    </xdr:to>
    <xdr:sp macro="" textlink="">
      <xdr:nvSpPr>
        <xdr:cNvPr id="483" name="楕円 482"/>
        <xdr:cNvSpPr/>
      </xdr:nvSpPr>
      <xdr:spPr>
        <a:xfrm>
          <a:off x="9588500" y="159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140287</xdr:rowOff>
    </xdr:from>
    <xdr:ext cx="534377" cy="259045"/>
    <xdr:sp macro="" textlink="">
      <xdr:nvSpPr>
        <xdr:cNvPr id="484" name="テキスト ボックス 483"/>
        <xdr:cNvSpPr txBox="1"/>
      </xdr:nvSpPr>
      <xdr:spPr>
        <a:xfrm>
          <a:off x="9372111" y="157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78287</xdr:rowOff>
    </xdr:from>
    <xdr:to>
      <xdr:col>46</xdr:col>
      <xdr:colOff>38100</xdr:colOff>
      <xdr:row>95</xdr:row>
      <xdr:rowOff>8437</xdr:rowOff>
    </xdr:to>
    <xdr:sp macro="" textlink="">
      <xdr:nvSpPr>
        <xdr:cNvPr id="485" name="楕円 484"/>
        <xdr:cNvSpPr/>
      </xdr:nvSpPr>
      <xdr:spPr>
        <a:xfrm>
          <a:off x="8699500" y="161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24964</xdr:rowOff>
    </xdr:from>
    <xdr:ext cx="534377" cy="259045"/>
    <xdr:sp macro="" textlink="">
      <xdr:nvSpPr>
        <xdr:cNvPr id="486" name="テキスト ボックス 485"/>
        <xdr:cNvSpPr txBox="1"/>
      </xdr:nvSpPr>
      <xdr:spPr>
        <a:xfrm>
          <a:off x="8483111" y="159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17805</xdr:rowOff>
    </xdr:from>
    <xdr:to>
      <xdr:col>41</xdr:col>
      <xdr:colOff>101600</xdr:colOff>
      <xdr:row>95</xdr:row>
      <xdr:rowOff>119405</xdr:rowOff>
    </xdr:to>
    <xdr:sp macro="" textlink="">
      <xdr:nvSpPr>
        <xdr:cNvPr id="487" name="楕円 486"/>
        <xdr:cNvSpPr/>
      </xdr:nvSpPr>
      <xdr:spPr>
        <a:xfrm>
          <a:off x="7810500" y="163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135932</xdr:rowOff>
    </xdr:from>
    <xdr:ext cx="534377" cy="259045"/>
    <xdr:sp macro="" textlink="">
      <xdr:nvSpPr>
        <xdr:cNvPr id="488" name="テキスト ボックス 487"/>
        <xdr:cNvSpPr txBox="1"/>
      </xdr:nvSpPr>
      <xdr:spPr>
        <a:xfrm>
          <a:off x="7594111" y="160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23955</xdr:rowOff>
    </xdr:from>
    <xdr:to>
      <xdr:col>36</xdr:col>
      <xdr:colOff>165100</xdr:colOff>
      <xdr:row>95</xdr:row>
      <xdr:rowOff>125555</xdr:rowOff>
    </xdr:to>
    <xdr:sp macro="" textlink="">
      <xdr:nvSpPr>
        <xdr:cNvPr id="489" name="楕円 488"/>
        <xdr:cNvSpPr/>
      </xdr:nvSpPr>
      <xdr:spPr>
        <a:xfrm>
          <a:off x="6921500" y="163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142082</xdr:rowOff>
    </xdr:from>
    <xdr:ext cx="534377" cy="259045"/>
    <xdr:sp macro="" textlink="">
      <xdr:nvSpPr>
        <xdr:cNvPr id="490" name="テキスト ボックス 489"/>
        <xdr:cNvSpPr txBox="1"/>
      </xdr:nvSpPr>
      <xdr:spPr>
        <a:xfrm>
          <a:off x="6705111" y="16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92532</xdr:rowOff>
    </xdr:from>
    <xdr:to>
      <xdr:col>85</xdr:col>
      <xdr:colOff>127000</xdr:colOff>
      <xdr:row>39</xdr:row>
      <xdr:rowOff>94393</xdr:rowOff>
    </xdr:to>
    <xdr:cxnSp macro="">
      <xdr:nvCxnSpPr>
        <xdr:cNvPr id="521" name="直線コネクタ 520"/>
        <xdr:cNvCxnSpPr/>
      </xdr:nvCxnSpPr>
      <xdr:spPr>
        <a:xfrm flipV="1">
          <a:off x="15481300" y="6779082"/>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94393</xdr:rowOff>
    </xdr:from>
    <xdr:to>
      <xdr:col>81</xdr:col>
      <xdr:colOff>50800</xdr:colOff>
      <xdr:row>39</xdr:row>
      <xdr:rowOff>96951</xdr:rowOff>
    </xdr:to>
    <xdr:cxnSp macro="">
      <xdr:nvCxnSpPr>
        <xdr:cNvPr id="524" name="直線コネクタ 523"/>
        <xdr:cNvCxnSpPr/>
      </xdr:nvCxnSpPr>
      <xdr:spPr>
        <a:xfrm flipV="1">
          <a:off x="14592300" y="6780943"/>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95276</xdr:rowOff>
    </xdr:from>
    <xdr:to>
      <xdr:col>76</xdr:col>
      <xdr:colOff>114300</xdr:colOff>
      <xdr:row>39</xdr:row>
      <xdr:rowOff>96951</xdr:rowOff>
    </xdr:to>
    <xdr:cxnSp macro="">
      <xdr:nvCxnSpPr>
        <xdr:cNvPr id="527" name="直線コネクタ 526"/>
        <xdr:cNvCxnSpPr/>
      </xdr:nvCxnSpPr>
      <xdr:spPr>
        <a:xfrm>
          <a:off x="13703300" y="6781826"/>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65622</xdr:rowOff>
    </xdr:from>
    <xdr:to>
      <xdr:col>71</xdr:col>
      <xdr:colOff>177800</xdr:colOff>
      <xdr:row>39</xdr:row>
      <xdr:rowOff>95276</xdr:rowOff>
    </xdr:to>
    <xdr:cxnSp macro="">
      <xdr:nvCxnSpPr>
        <xdr:cNvPr id="530" name="直線コネクタ 529"/>
        <xdr:cNvCxnSpPr/>
      </xdr:nvCxnSpPr>
      <xdr:spPr>
        <a:xfrm>
          <a:off x="12814300" y="6752172"/>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41732</xdr:rowOff>
    </xdr:from>
    <xdr:to>
      <xdr:col>85</xdr:col>
      <xdr:colOff>177800</xdr:colOff>
      <xdr:row>39</xdr:row>
      <xdr:rowOff>143332</xdr:rowOff>
    </xdr:to>
    <xdr:sp macro="" textlink="">
      <xdr:nvSpPr>
        <xdr:cNvPr id="540" name="楕円 539"/>
        <xdr:cNvSpPr/>
      </xdr:nvSpPr>
      <xdr:spPr>
        <a:xfrm>
          <a:off x="16268700" y="67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128109</xdr:rowOff>
    </xdr:from>
    <xdr:ext cx="378565" cy="259045"/>
    <xdr:sp macro="" textlink="">
      <xdr:nvSpPr>
        <xdr:cNvPr id="541" name="災害復旧事業費該当値テキスト"/>
        <xdr:cNvSpPr txBox="1"/>
      </xdr:nvSpPr>
      <xdr:spPr>
        <a:xfrm>
          <a:off x="16370300" y="66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43593</xdr:rowOff>
    </xdr:from>
    <xdr:to>
      <xdr:col>81</xdr:col>
      <xdr:colOff>101600</xdr:colOff>
      <xdr:row>39</xdr:row>
      <xdr:rowOff>145193</xdr:rowOff>
    </xdr:to>
    <xdr:sp macro="" textlink="">
      <xdr:nvSpPr>
        <xdr:cNvPr id="542" name="楕円 541"/>
        <xdr:cNvSpPr/>
      </xdr:nvSpPr>
      <xdr:spPr>
        <a:xfrm>
          <a:off x="15430500" y="67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136320</xdr:rowOff>
    </xdr:from>
    <xdr:ext cx="378565" cy="259045"/>
    <xdr:sp macro="" textlink="">
      <xdr:nvSpPr>
        <xdr:cNvPr id="543" name="テキスト ボックス 542"/>
        <xdr:cNvSpPr txBox="1"/>
      </xdr:nvSpPr>
      <xdr:spPr>
        <a:xfrm>
          <a:off x="15292017" y="682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46151</xdr:rowOff>
    </xdr:from>
    <xdr:to>
      <xdr:col>76</xdr:col>
      <xdr:colOff>165100</xdr:colOff>
      <xdr:row>39</xdr:row>
      <xdr:rowOff>147751</xdr:rowOff>
    </xdr:to>
    <xdr:sp macro="" textlink="">
      <xdr:nvSpPr>
        <xdr:cNvPr id="544" name="楕円 543"/>
        <xdr:cNvSpPr/>
      </xdr:nvSpPr>
      <xdr:spPr>
        <a:xfrm>
          <a:off x="14541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138878</xdr:rowOff>
    </xdr:from>
    <xdr:ext cx="378565" cy="259045"/>
    <xdr:sp macro="" textlink="">
      <xdr:nvSpPr>
        <xdr:cNvPr id="545" name="テキスト ボックス 544"/>
        <xdr:cNvSpPr txBox="1"/>
      </xdr:nvSpPr>
      <xdr:spPr>
        <a:xfrm>
          <a:off x="14403017" y="682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44476</xdr:rowOff>
    </xdr:from>
    <xdr:to>
      <xdr:col>72</xdr:col>
      <xdr:colOff>38100</xdr:colOff>
      <xdr:row>39</xdr:row>
      <xdr:rowOff>146076</xdr:rowOff>
    </xdr:to>
    <xdr:sp macro="" textlink="">
      <xdr:nvSpPr>
        <xdr:cNvPr id="546" name="楕円 545"/>
        <xdr:cNvSpPr/>
      </xdr:nvSpPr>
      <xdr:spPr>
        <a:xfrm>
          <a:off x="13652500" y="67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137203</xdr:rowOff>
    </xdr:from>
    <xdr:ext cx="378565" cy="259045"/>
    <xdr:sp macro="" textlink="">
      <xdr:nvSpPr>
        <xdr:cNvPr id="547" name="テキスト ボックス 546"/>
        <xdr:cNvSpPr txBox="1"/>
      </xdr:nvSpPr>
      <xdr:spPr>
        <a:xfrm>
          <a:off x="13514017" y="682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14822</xdr:rowOff>
    </xdr:from>
    <xdr:to>
      <xdr:col>67</xdr:col>
      <xdr:colOff>101600</xdr:colOff>
      <xdr:row>39</xdr:row>
      <xdr:rowOff>116422</xdr:rowOff>
    </xdr:to>
    <xdr:sp macro="" textlink="">
      <xdr:nvSpPr>
        <xdr:cNvPr id="548" name="楕円 547"/>
        <xdr:cNvSpPr/>
      </xdr:nvSpPr>
      <xdr:spPr>
        <a:xfrm>
          <a:off x="12763500" y="67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107549</xdr:rowOff>
    </xdr:from>
    <xdr:ext cx="469744" cy="259045"/>
    <xdr:sp macro="" textlink="">
      <xdr:nvSpPr>
        <xdr:cNvPr id="549" name="テキスト ボックス 548"/>
        <xdr:cNvSpPr txBox="1"/>
      </xdr:nvSpPr>
      <xdr:spPr>
        <a:xfrm>
          <a:off x="12579428" y="679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101778</xdr:rowOff>
    </xdr:from>
    <xdr:to>
      <xdr:col>85</xdr:col>
      <xdr:colOff>127000</xdr:colOff>
      <xdr:row>76</xdr:row>
      <xdr:rowOff>103048</xdr:rowOff>
    </xdr:to>
    <xdr:cxnSp macro="">
      <xdr:nvCxnSpPr>
        <xdr:cNvPr id="627" name="直線コネクタ 626"/>
        <xdr:cNvCxnSpPr/>
      </xdr:nvCxnSpPr>
      <xdr:spPr>
        <a:xfrm>
          <a:off x="15481300" y="13131978"/>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101778</xdr:rowOff>
    </xdr:from>
    <xdr:to>
      <xdr:col>81</xdr:col>
      <xdr:colOff>50800</xdr:colOff>
      <xdr:row>76</xdr:row>
      <xdr:rowOff>106490</xdr:rowOff>
    </xdr:to>
    <xdr:cxnSp macro="">
      <xdr:nvCxnSpPr>
        <xdr:cNvPr id="630" name="直線コネクタ 629"/>
        <xdr:cNvCxnSpPr/>
      </xdr:nvCxnSpPr>
      <xdr:spPr>
        <a:xfrm flipV="1">
          <a:off x="14592300" y="13131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106490</xdr:rowOff>
    </xdr:from>
    <xdr:to>
      <xdr:col>76</xdr:col>
      <xdr:colOff>114300</xdr:colOff>
      <xdr:row>76</xdr:row>
      <xdr:rowOff>108623</xdr:rowOff>
    </xdr:to>
    <xdr:cxnSp macro="">
      <xdr:nvCxnSpPr>
        <xdr:cNvPr id="633" name="直線コネクタ 632"/>
        <xdr:cNvCxnSpPr/>
      </xdr:nvCxnSpPr>
      <xdr:spPr>
        <a:xfrm flipV="1">
          <a:off x="13703300" y="13136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108623</xdr:rowOff>
    </xdr:from>
    <xdr:to>
      <xdr:col>71</xdr:col>
      <xdr:colOff>177800</xdr:colOff>
      <xdr:row>76</xdr:row>
      <xdr:rowOff>114491</xdr:rowOff>
    </xdr:to>
    <xdr:cxnSp macro="">
      <xdr:nvCxnSpPr>
        <xdr:cNvPr id="636" name="直線コネクタ 635"/>
        <xdr:cNvCxnSpPr/>
      </xdr:nvCxnSpPr>
      <xdr:spPr>
        <a:xfrm flipV="1">
          <a:off x="12814300" y="13138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52248</xdr:rowOff>
    </xdr:from>
    <xdr:to>
      <xdr:col>85</xdr:col>
      <xdr:colOff>177800</xdr:colOff>
      <xdr:row>76</xdr:row>
      <xdr:rowOff>153848</xdr:rowOff>
    </xdr:to>
    <xdr:sp macro="" textlink="">
      <xdr:nvSpPr>
        <xdr:cNvPr id="646" name="楕円 645"/>
        <xdr:cNvSpPr/>
      </xdr:nvSpPr>
      <xdr:spPr>
        <a:xfrm>
          <a:off x="16268700" y="130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30675</xdr:rowOff>
    </xdr:from>
    <xdr:ext cx="534377" cy="259045"/>
    <xdr:sp macro="" textlink="">
      <xdr:nvSpPr>
        <xdr:cNvPr id="647" name="公債費該当値テキスト"/>
        <xdr:cNvSpPr txBox="1"/>
      </xdr:nvSpPr>
      <xdr:spPr>
        <a:xfrm>
          <a:off x="16370300" y="1306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50978</xdr:rowOff>
    </xdr:from>
    <xdr:to>
      <xdr:col>81</xdr:col>
      <xdr:colOff>101600</xdr:colOff>
      <xdr:row>76</xdr:row>
      <xdr:rowOff>152578</xdr:rowOff>
    </xdr:to>
    <xdr:sp macro="" textlink="">
      <xdr:nvSpPr>
        <xdr:cNvPr id="648" name="楕円 647"/>
        <xdr:cNvSpPr/>
      </xdr:nvSpPr>
      <xdr:spPr>
        <a:xfrm>
          <a:off x="154305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143705</xdr:rowOff>
    </xdr:from>
    <xdr:ext cx="534377" cy="259045"/>
    <xdr:sp macro="" textlink="">
      <xdr:nvSpPr>
        <xdr:cNvPr id="649" name="テキスト ボックス 648"/>
        <xdr:cNvSpPr txBox="1"/>
      </xdr:nvSpPr>
      <xdr:spPr>
        <a:xfrm>
          <a:off x="15214111" y="13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55690</xdr:rowOff>
    </xdr:from>
    <xdr:to>
      <xdr:col>76</xdr:col>
      <xdr:colOff>165100</xdr:colOff>
      <xdr:row>76</xdr:row>
      <xdr:rowOff>157290</xdr:rowOff>
    </xdr:to>
    <xdr:sp macro="" textlink="">
      <xdr:nvSpPr>
        <xdr:cNvPr id="650" name="楕円 649"/>
        <xdr:cNvSpPr/>
      </xdr:nvSpPr>
      <xdr:spPr>
        <a:xfrm>
          <a:off x="145415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148417</xdr:rowOff>
    </xdr:from>
    <xdr:ext cx="534377" cy="259045"/>
    <xdr:sp macro="" textlink="">
      <xdr:nvSpPr>
        <xdr:cNvPr id="651" name="テキスト ボックス 650"/>
        <xdr:cNvSpPr txBox="1"/>
      </xdr:nvSpPr>
      <xdr:spPr>
        <a:xfrm>
          <a:off x="14325111" y="131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57823</xdr:rowOff>
    </xdr:from>
    <xdr:to>
      <xdr:col>72</xdr:col>
      <xdr:colOff>38100</xdr:colOff>
      <xdr:row>76</xdr:row>
      <xdr:rowOff>159423</xdr:rowOff>
    </xdr:to>
    <xdr:sp macro="" textlink="">
      <xdr:nvSpPr>
        <xdr:cNvPr id="652" name="楕円 651"/>
        <xdr:cNvSpPr/>
      </xdr:nvSpPr>
      <xdr:spPr>
        <a:xfrm>
          <a:off x="13652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150550</xdr:rowOff>
    </xdr:from>
    <xdr:ext cx="534377" cy="259045"/>
    <xdr:sp macro="" textlink="">
      <xdr:nvSpPr>
        <xdr:cNvPr id="653" name="テキスト ボックス 652"/>
        <xdr:cNvSpPr txBox="1"/>
      </xdr:nvSpPr>
      <xdr:spPr>
        <a:xfrm>
          <a:off x="13436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63691</xdr:rowOff>
    </xdr:from>
    <xdr:to>
      <xdr:col>67</xdr:col>
      <xdr:colOff>101600</xdr:colOff>
      <xdr:row>76</xdr:row>
      <xdr:rowOff>165291</xdr:rowOff>
    </xdr:to>
    <xdr:sp macro="" textlink="">
      <xdr:nvSpPr>
        <xdr:cNvPr id="654" name="楕円 653"/>
        <xdr:cNvSpPr/>
      </xdr:nvSpPr>
      <xdr:spPr>
        <a:xfrm>
          <a:off x="12763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156418</xdr:rowOff>
    </xdr:from>
    <xdr:ext cx="534377" cy="259045"/>
    <xdr:sp macro="" textlink="">
      <xdr:nvSpPr>
        <xdr:cNvPr id="655" name="テキスト ボックス 654"/>
        <xdr:cNvSpPr txBox="1"/>
      </xdr:nvSpPr>
      <xdr:spPr>
        <a:xfrm>
          <a:off x="12547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100450</xdr:rowOff>
    </xdr:from>
    <xdr:to>
      <xdr:col>85</xdr:col>
      <xdr:colOff>127000</xdr:colOff>
      <xdr:row>92</xdr:row>
      <xdr:rowOff>114714</xdr:rowOff>
    </xdr:to>
    <xdr:cxnSp macro="">
      <xdr:nvCxnSpPr>
        <xdr:cNvPr id="682" name="直線コネクタ 681"/>
        <xdr:cNvCxnSpPr/>
      </xdr:nvCxnSpPr>
      <xdr:spPr>
        <a:xfrm>
          <a:off x="15481300" y="15530950"/>
          <a:ext cx="838200" cy="3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100450</xdr:rowOff>
    </xdr:from>
    <xdr:to>
      <xdr:col>81</xdr:col>
      <xdr:colOff>50800</xdr:colOff>
      <xdr:row>96</xdr:row>
      <xdr:rowOff>63667</xdr:rowOff>
    </xdr:to>
    <xdr:cxnSp macro="">
      <xdr:nvCxnSpPr>
        <xdr:cNvPr id="685" name="直線コネクタ 684"/>
        <xdr:cNvCxnSpPr/>
      </xdr:nvCxnSpPr>
      <xdr:spPr>
        <a:xfrm flipV="1">
          <a:off x="14592300" y="15530950"/>
          <a:ext cx="889000" cy="9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102256</xdr:rowOff>
    </xdr:from>
    <xdr:to>
      <xdr:col>76</xdr:col>
      <xdr:colOff>114300</xdr:colOff>
      <xdr:row>96</xdr:row>
      <xdr:rowOff>63667</xdr:rowOff>
    </xdr:to>
    <xdr:cxnSp macro="">
      <xdr:nvCxnSpPr>
        <xdr:cNvPr id="688" name="直線コネクタ 687"/>
        <xdr:cNvCxnSpPr/>
      </xdr:nvCxnSpPr>
      <xdr:spPr>
        <a:xfrm>
          <a:off x="13703300" y="16390006"/>
          <a:ext cx="8890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102256</xdr:rowOff>
    </xdr:from>
    <xdr:to>
      <xdr:col>71</xdr:col>
      <xdr:colOff>177800</xdr:colOff>
      <xdr:row>96</xdr:row>
      <xdr:rowOff>63005</xdr:rowOff>
    </xdr:to>
    <xdr:cxnSp macro="">
      <xdr:nvCxnSpPr>
        <xdr:cNvPr id="691" name="直線コネクタ 690"/>
        <xdr:cNvCxnSpPr/>
      </xdr:nvCxnSpPr>
      <xdr:spPr>
        <a:xfrm flipV="1">
          <a:off x="12814300" y="1639000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63914</xdr:rowOff>
    </xdr:from>
    <xdr:to>
      <xdr:col>85</xdr:col>
      <xdr:colOff>177800</xdr:colOff>
      <xdr:row>92</xdr:row>
      <xdr:rowOff>165514</xdr:rowOff>
    </xdr:to>
    <xdr:sp macro="" textlink="">
      <xdr:nvSpPr>
        <xdr:cNvPr id="701" name="楕円 700"/>
        <xdr:cNvSpPr/>
      </xdr:nvSpPr>
      <xdr:spPr>
        <a:xfrm>
          <a:off x="16268700" y="158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86791</xdr:rowOff>
    </xdr:from>
    <xdr:ext cx="534377" cy="259045"/>
    <xdr:sp macro="" textlink="">
      <xdr:nvSpPr>
        <xdr:cNvPr id="702" name="積立金該当値テキスト"/>
        <xdr:cNvSpPr txBox="1"/>
      </xdr:nvSpPr>
      <xdr:spPr>
        <a:xfrm>
          <a:off x="16370300" y="156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49650</xdr:rowOff>
    </xdr:from>
    <xdr:to>
      <xdr:col>81</xdr:col>
      <xdr:colOff>101600</xdr:colOff>
      <xdr:row>90</xdr:row>
      <xdr:rowOff>151250</xdr:rowOff>
    </xdr:to>
    <xdr:sp macro="" textlink="">
      <xdr:nvSpPr>
        <xdr:cNvPr id="703" name="楕円 702"/>
        <xdr:cNvSpPr/>
      </xdr:nvSpPr>
      <xdr:spPr>
        <a:xfrm>
          <a:off x="15430500" y="15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167777</xdr:rowOff>
    </xdr:from>
    <xdr:ext cx="534377" cy="259045"/>
    <xdr:sp macro="" textlink="">
      <xdr:nvSpPr>
        <xdr:cNvPr id="704" name="テキスト ボックス 703"/>
        <xdr:cNvSpPr txBox="1"/>
      </xdr:nvSpPr>
      <xdr:spPr>
        <a:xfrm>
          <a:off x="15214111" y="152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12867</xdr:rowOff>
    </xdr:from>
    <xdr:to>
      <xdr:col>76</xdr:col>
      <xdr:colOff>165100</xdr:colOff>
      <xdr:row>96</xdr:row>
      <xdr:rowOff>114467</xdr:rowOff>
    </xdr:to>
    <xdr:sp macro="" textlink="">
      <xdr:nvSpPr>
        <xdr:cNvPr id="705" name="楕円 704"/>
        <xdr:cNvSpPr/>
      </xdr:nvSpPr>
      <xdr:spPr>
        <a:xfrm>
          <a:off x="145415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130994</xdr:rowOff>
    </xdr:from>
    <xdr:ext cx="534377" cy="259045"/>
    <xdr:sp macro="" textlink="">
      <xdr:nvSpPr>
        <xdr:cNvPr id="706" name="テキスト ボックス 705"/>
        <xdr:cNvSpPr txBox="1"/>
      </xdr:nvSpPr>
      <xdr:spPr>
        <a:xfrm>
          <a:off x="14325111" y="162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51456</xdr:rowOff>
    </xdr:from>
    <xdr:to>
      <xdr:col>72</xdr:col>
      <xdr:colOff>38100</xdr:colOff>
      <xdr:row>95</xdr:row>
      <xdr:rowOff>153056</xdr:rowOff>
    </xdr:to>
    <xdr:sp macro="" textlink="">
      <xdr:nvSpPr>
        <xdr:cNvPr id="707" name="楕円 706"/>
        <xdr:cNvSpPr/>
      </xdr:nvSpPr>
      <xdr:spPr>
        <a:xfrm>
          <a:off x="13652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169583</xdr:rowOff>
    </xdr:from>
    <xdr:ext cx="534377" cy="259045"/>
    <xdr:sp macro="" textlink="">
      <xdr:nvSpPr>
        <xdr:cNvPr id="708" name="テキスト ボックス 707"/>
        <xdr:cNvSpPr txBox="1"/>
      </xdr:nvSpPr>
      <xdr:spPr>
        <a:xfrm>
          <a:off x="13436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12205</xdr:rowOff>
    </xdr:from>
    <xdr:to>
      <xdr:col>67</xdr:col>
      <xdr:colOff>101600</xdr:colOff>
      <xdr:row>96</xdr:row>
      <xdr:rowOff>113805</xdr:rowOff>
    </xdr:to>
    <xdr:sp macro="" textlink="">
      <xdr:nvSpPr>
        <xdr:cNvPr id="709" name="楕円 708"/>
        <xdr:cNvSpPr/>
      </xdr:nvSpPr>
      <xdr:spPr>
        <a:xfrm>
          <a:off x="12763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104932</xdr:rowOff>
    </xdr:from>
    <xdr:ext cx="534377" cy="259045"/>
    <xdr:sp macro="" textlink="">
      <xdr:nvSpPr>
        <xdr:cNvPr id="710" name="テキスト ボックス 709"/>
        <xdr:cNvSpPr txBox="1"/>
      </xdr:nvSpPr>
      <xdr:spPr>
        <a:xfrm>
          <a:off x="12547111"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12664</xdr:rowOff>
    </xdr:from>
    <xdr:to>
      <xdr:col>116</xdr:col>
      <xdr:colOff>63500</xdr:colOff>
      <xdr:row>39</xdr:row>
      <xdr:rowOff>12990</xdr:rowOff>
    </xdr:to>
    <xdr:cxnSp macro="">
      <xdr:nvCxnSpPr>
        <xdr:cNvPr id="741" name="直線コネクタ 740"/>
        <xdr:cNvCxnSpPr/>
      </xdr:nvCxnSpPr>
      <xdr:spPr>
        <a:xfrm>
          <a:off x="21323300" y="6699214"/>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12664</xdr:rowOff>
    </xdr:from>
    <xdr:to>
      <xdr:col>111</xdr:col>
      <xdr:colOff>177800</xdr:colOff>
      <xdr:row>39</xdr:row>
      <xdr:rowOff>98878</xdr:rowOff>
    </xdr:to>
    <xdr:cxnSp macro="">
      <xdr:nvCxnSpPr>
        <xdr:cNvPr id="744" name="直線コネクタ 743"/>
        <xdr:cNvCxnSpPr/>
      </xdr:nvCxnSpPr>
      <xdr:spPr>
        <a:xfrm flipV="1">
          <a:off x="20434300" y="6699214"/>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133640</xdr:rowOff>
    </xdr:from>
    <xdr:to>
      <xdr:col>116</xdr:col>
      <xdr:colOff>114300</xdr:colOff>
      <xdr:row>39</xdr:row>
      <xdr:rowOff>63790</xdr:rowOff>
    </xdr:to>
    <xdr:sp macro="" textlink="">
      <xdr:nvSpPr>
        <xdr:cNvPr id="760" name="楕円 759"/>
        <xdr:cNvSpPr/>
      </xdr:nvSpPr>
      <xdr:spPr>
        <a:xfrm>
          <a:off x="221107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48567</xdr:rowOff>
    </xdr:from>
    <xdr:ext cx="378565" cy="259045"/>
    <xdr:sp macro="" textlink="">
      <xdr:nvSpPr>
        <xdr:cNvPr id="761" name="投資及び出資金該当値テキスト"/>
        <xdr:cNvSpPr txBox="1"/>
      </xdr:nvSpPr>
      <xdr:spPr>
        <a:xfrm>
          <a:off x="22212300" y="656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133314</xdr:rowOff>
    </xdr:from>
    <xdr:to>
      <xdr:col>112</xdr:col>
      <xdr:colOff>38100</xdr:colOff>
      <xdr:row>39</xdr:row>
      <xdr:rowOff>63464</xdr:rowOff>
    </xdr:to>
    <xdr:sp macro="" textlink="">
      <xdr:nvSpPr>
        <xdr:cNvPr id="762" name="楕円 761"/>
        <xdr:cNvSpPr/>
      </xdr:nvSpPr>
      <xdr:spPr>
        <a:xfrm>
          <a:off x="21272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54591</xdr:rowOff>
    </xdr:from>
    <xdr:ext cx="378565" cy="259045"/>
    <xdr:sp macro="" textlink="">
      <xdr:nvSpPr>
        <xdr:cNvPr id="763" name="テキスト ボックス 762"/>
        <xdr:cNvSpPr txBox="1"/>
      </xdr:nvSpPr>
      <xdr:spPr>
        <a:xfrm>
          <a:off x="21134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40221</xdr:rowOff>
    </xdr:from>
    <xdr:to>
      <xdr:col>116</xdr:col>
      <xdr:colOff>63500</xdr:colOff>
      <xdr:row>59</xdr:row>
      <xdr:rowOff>40259</xdr:rowOff>
    </xdr:to>
    <xdr:cxnSp macro="">
      <xdr:nvCxnSpPr>
        <xdr:cNvPr id="798" name="直線コネクタ 797"/>
        <xdr:cNvCxnSpPr/>
      </xdr:nvCxnSpPr>
      <xdr:spPr>
        <a:xfrm>
          <a:off x="21323300" y="101557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40221</xdr:rowOff>
    </xdr:from>
    <xdr:to>
      <xdr:col>111</xdr:col>
      <xdr:colOff>177800</xdr:colOff>
      <xdr:row>59</xdr:row>
      <xdr:rowOff>40221</xdr:rowOff>
    </xdr:to>
    <xdr:cxnSp macro="">
      <xdr:nvCxnSpPr>
        <xdr:cNvPr id="801" name="直線コネクタ 800"/>
        <xdr:cNvCxnSpPr/>
      </xdr:nvCxnSpPr>
      <xdr:spPr>
        <a:xfrm>
          <a:off x="20434300" y="10155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40183</xdr:rowOff>
    </xdr:from>
    <xdr:to>
      <xdr:col>107</xdr:col>
      <xdr:colOff>50800</xdr:colOff>
      <xdr:row>59</xdr:row>
      <xdr:rowOff>40221</xdr:rowOff>
    </xdr:to>
    <xdr:cxnSp macro="">
      <xdr:nvCxnSpPr>
        <xdr:cNvPr id="804" name="直線コネクタ 803"/>
        <xdr:cNvCxnSpPr/>
      </xdr:nvCxnSpPr>
      <xdr:spPr>
        <a:xfrm>
          <a:off x="19545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40183</xdr:rowOff>
    </xdr:from>
    <xdr:to>
      <xdr:col>102</xdr:col>
      <xdr:colOff>114300</xdr:colOff>
      <xdr:row>59</xdr:row>
      <xdr:rowOff>40183</xdr:rowOff>
    </xdr:to>
    <xdr:cxnSp macro="">
      <xdr:nvCxnSpPr>
        <xdr:cNvPr id="807" name="直線コネクタ 806"/>
        <xdr:cNvCxnSpPr/>
      </xdr:nvCxnSpPr>
      <xdr:spPr>
        <a:xfrm>
          <a:off x="18656300" y="1015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160909</xdr:rowOff>
    </xdr:from>
    <xdr:to>
      <xdr:col>116</xdr:col>
      <xdr:colOff>114300</xdr:colOff>
      <xdr:row>59</xdr:row>
      <xdr:rowOff>91059</xdr:rowOff>
    </xdr:to>
    <xdr:sp macro="" textlink="">
      <xdr:nvSpPr>
        <xdr:cNvPr id="817" name="楕円 816"/>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75836</xdr:rowOff>
    </xdr:from>
    <xdr:ext cx="378565" cy="259045"/>
    <xdr:sp macro="" textlink="">
      <xdr:nvSpPr>
        <xdr:cNvPr id="818" name="貸付金該当値テキスト"/>
        <xdr:cNvSpPr txBox="1"/>
      </xdr:nvSpPr>
      <xdr:spPr>
        <a:xfrm>
          <a:off x="22212300" y="1001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160871</xdr:rowOff>
    </xdr:from>
    <xdr:to>
      <xdr:col>112</xdr:col>
      <xdr:colOff>38100</xdr:colOff>
      <xdr:row>59</xdr:row>
      <xdr:rowOff>91021</xdr:rowOff>
    </xdr:to>
    <xdr:sp macro="" textlink="">
      <xdr:nvSpPr>
        <xdr:cNvPr id="819" name="楕円 818"/>
        <xdr:cNvSpPr/>
      </xdr:nvSpPr>
      <xdr:spPr>
        <a:xfrm>
          <a:off x="21272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82148</xdr:rowOff>
    </xdr:from>
    <xdr:ext cx="378565" cy="259045"/>
    <xdr:sp macro="" textlink="">
      <xdr:nvSpPr>
        <xdr:cNvPr id="820" name="テキスト ボックス 819"/>
        <xdr:cNvSpPr txBox="1"/>
      </xdr:nvSpPr>
      <xdr:spPr>
        <a:xfrm>
          <a:off x="21134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160871</xdr:rowOff>
    </xdr:from>
    <xdr:to>
      <xdr:col>107</xdr:col>
      <xdr:colOff>101600</xdr:colOff>
      <xdr:row>59</xdr:row>
      <xdr:rowOff>91021</xdr:rowOff>
    </xdr:to>
    <xdr:sp macro="" textlink="">
      <xdr:nvSpPr>
        <xdr:cNvPr id="821" name="楕円 820"/>
        <xdr:cNvSpPr/>
      </xdr:nvSpPr>
      <xdr:spPr>
        <a:xfrm>
          <a:off x="20383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82148</xdr:rowOff>
    </xdr:from>
    <xdr:ext cx="378565" cy="259045"/>
    <xdr:sp macro="" textlink="">
      <xdr:nvSpPr>
        <xdr:cNvPr id="822" name="テキスト ボックス 821"/>
        <xdr:cNvSpPr txBox="1"/>
      </xdr:nvSpPr>
      <xdr:spPr>
        <a:xfrm>
          <a:off x="20245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160833</xdr:rowOff>
    </xdr:from>
    <xdr:to>
      <xdr:col>102</xdr:col>
      <xdr:colOff>165100</xdr:colOff>
      <xdr:row>59</xdr:row>
      <xdr:rowOff>90983</xdr:rowOff>
    </xdr:to>
    <xdr:sp macro="" textlink="">
      <xdr:nvSpPr>
        <xdr:cNvPr id="823" name="楕円 822"/>
        <xdr:cNvSpPr/>
      </xdr:nvSpPr>
      <xdr:spPr>
        <a:xfrm>
          <a:off x="19494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82110</xdr:rowOff>
    </xdr:from>
    <xdr:ext cx="378565" cy="259045"/>
    <xdr:sp macro="" textlink="">
      <xdr:nvSpPr>
        <xdr:cNvPr id="824" name="テキスト ボックス 823"/>
        <xdr:cNvSpPr txBox="1"/>
      </xdr:nvSpPr>
      <xdr:spPr>
        <a:xfrm>
          <a:off x="19356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160833</xdr:rowOff>
    </xdr:from>
    <xdr:to>
      <xdr:col>98</xdr:col>
      <xdr:colOff>38100</xdr:colOff>
      <xdr:row>59</xdr:row>
      <xdr:rowOff>90983</xdr:rowOff>
    </xdr:to>
    <xdr:sp macro="" textlink="">
      <xdr:nvSpPr>
        <xdr:cNvPr id="825" name="楕円 824"/>
        <xdr:cNvSpPr/>
      </xdr:nvSpPr>
      <xdr:spPr>
        <a:xfrm>
          <a:off x="18605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82110</xdr:rowOff>
    </xdr:from>
    <xdr:ext cx="378565" cy="259045"/>
    <xdr:sp macro="" textlink="">
      <xdr:nvSpPr>
        <xdr:cNvPr id="826" name="テキスト ボックス 825"/>
        <xdr:cNvSpPr txBox="1"/>
      </xdr:nvSpPr>
      <xdr:spPr>
        <a:xfrm>
          <a:off x="18467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10885</xdr:rowOff>
    </xdr:from>
    <xdr:to>
      <xdr:col>116</xdr:col>
      <xdr:colOff>63500</xdr:colOff>
      <xdr:row>76</xdr:row>
      <xdr:rowOff>37040</xdr:rowOff>
    </xdr:to>
    <xdr:cxnSp macro="">
      <xdr:nvCxnSpPr>
        <xdr:cNvPr id="856" name="直線コネクタ 855"/>
        <xdr:cNvCxnSpPr/>
      </xdr:nvCxnSpPr>
      <xdr:spPr>
        <a:xfrm>
          <a:off x="21323300" y="13041085"/>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997</xdr:rowOff>
    </xdr:from>
    <xdr:to>
      <xdr:col>111</xdr:col>
      <xdr:colOff>177800</xdr:colOff>
      <xdr:row>76</xdr:row>
      <xdr:rowOff>10885</xdr:rowOff>
    </xdr:to>
    <xdr:cxnSp macro="">
      <xdr:nvCxnSpPr>
        <xdr:cNvPr id="859" name="直線コネクタ 858"/>
        <xdr:cNvCxnSpPr/>
      </xdr:nvCxnSpPr>
      <xdr:spPr>
        <a:xfrm>
          <a:off x="20434300" y="13031197"/>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997</xdr:rowOff>
    </xdr:from>
    <xdr:to>
      <xdr:col>107</xdr:col>
      <xdr:colOff>50800</xdr:colOff>
      <xdr:row>76</xdr:row>
      <xdr:rowOff>118459</xdr:rowOff>
    </xdr:to>
    <xdr:cxnSp macro="">
      <xdr:nvCxnSpPr>
        <xdr:cNvPr id="862" name="直線コネクタ 861"/>
        <xdr:cNvCxnSpPr/>
      </xdr:nvCxnSpPr>
      <xdr:spPr>
        <a:xfrm flipV="1">
          <a:off x="19545300" y="13031197"/>
          <a:ext cx="8890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122041</xdr:rowOff>
    </xdr:from>
    <xdr:to>
      <xdr:col>102</xdr:col>
      <xdr:colOff>114300</xdr:colOff>
      <xdr:row>76</xdr:row>
      <xdr:rowOff>118459</xdr:rowOff>
    </xdr:to>
    <xdr:cxnSp macro="">
      <xdr:nvCxnSpPr>
        <xdr:cNvPr id="865" name="直線コネクタ 864"/>
        <xdr:cNvCxnSpPr/>
      </xdr:nvCxnSpPr>
      <xdr:spPr>
        <a:xfrm>
          <a:off x="18656300" y="12980791"/>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157690</xdr:rowOff>
    </xdr:from>
    <xdr:to>
      <xdr:col>116</xdr:col>
      <xdr:colOff>114300</xdr:colOff>
      <xdr:row>76</xdr:row>
      <xdr:rowOff>87840</xdr:rowOff>
    </xdr:to>
    <xdr:sp macro="" textlink="">
      <xdr:nvSpPr>
        <xdr:cNvPr id="875" name="楕円 874"/>
        <xdr:cNvSpPr/>
      </xdr:nvSpPr>
      <xdr:spPr>
        <a:xfrm>
          <a:off x="22110700" y="130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136117</xdr:rowOff>
    </xdr:from>
    <xdr:ext cx="534377" cy="259045"/>
    <xdr:sp macro="" textlink="">
      <xdr:nvSpPr>
        <xdr:cNvPr id="876" name="繰出金該当値テキスト"/>
        <xdr:cNvSpPr txBox="1"/>
      </xdr:nvSpPr>
      <xdr:spPr>
        <a:xfrm>
          <a:off x="22212300" y="129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131534</xdr:rowOff>
    </xdr:from>
    <xdr:to>
      <xdr:col>112</xdr:col>
      <xdr:colOff>38100</xdr:colOff>
      <xdr:row>76</xdr:row>
      <xdr:rowOff>61683</xdr:rowOff>
    </xdr:to>
    <xdr:sp macro="" textlink="">
      <xdr:nvSpPr>
        <xdr:cNvPr id="877" name="楕円 876"/>
        <xdr:cNvSpPr/>
      </xdr:nvSpPr>
      <xdr:spPr>
        <a:xfrm>
          <a:off x="21272500" y="12990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78211</xdr:rowOff>
    </xdr:from>
    <xdr:ext cx="534377" cy="259045"/>
    <xdr:sp macro="" textlink="">
      <xdr:nvSpPr>
        <xdr:cNvPr id="878" name="テキスト ボックス 877"/>
        <xdr:cNvSpPr txBox="1"/>
      </xdr:nvSpPr>
      <xdr:spPr>
        <a:xfrm>
          <a:off x="21056111" y="127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121647</xdr:rowOff>
    </xdr:from>
    <xdr:to>
      <xdr:col>107</xdr:col>
      <xdr:colOff>101600</xdr:colOff>
      <xdr:row>76</xdr:row>
      <xdr:rowOff>51797</xdr:rowOff>
    </xdr:to>
    <xdr:sp macro="" textlink="">
      <xdr:nvSpPr>
        <xdr:cNvPr id="879" name="楕円 878"/>
        <xdr:cNvSpPr/>
      </xdr:nvSpPr>
      <xdr:spPr>
        <a:xfrm>
          <a:off x="203835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42924</xdr:rowOff>
    </xdr:from>
    <xdr:ext cx="534377" cy="259045"/>
    <xdr:sp macro="" textlink="">
      <xdr:nvSpPr>
        <xdr:cNvPr id="880" name="テキスト ボックス 879"/>
        <xdr:cNvSpPr txBox="1"/>
      </xdr:nvSpPr>
      <xdr:spPr>
        <a:xfrm>
          <a:off x="20167111" y="130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67659</xdr:rowOff>
    </xdr:from>
    <xdr:to>
      <xdr:col>102</xdr:col>
      <xdr:colOff>165100</xdr:colOff>
      <xdr:row>76</xdr:row>
      <xdr:rowOff>169259</xdr:rowOff>
    </xdr:to>
    <xdr:sp macro="" textlink="">
      <xdr:nvSpPr>
        <xdr:cNvPr id="881" name="楕円 880"/>
        <xdr:cNvSpPr/>
      </xdr:nvSpPr>
      <xdr:spPr>
        <a:xfrm>
          <a:off x="19494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160386</xdr:rowOff>
    </xdr:from>
    <xdr:ext cx="534377" cy="259045"/>
    <xdr:sp macro="" textlink="">
      <xdr:nvSpPr>
        <xdr:cNvPr id="882" name="テキスト ボックス 881"/>
        <xdr:cNvSpPr txBox="1"/>
      </xdr:nvSpPr>
      <xdr:spPr>
        <a:xfrm>
          <a:off x="19278111" y="131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71241</xdr:rowOff>
    </xdr:from>
    <xdr:to>
      <xdr:col>98</xdr:col>
      <xdr:colOff>38100</xdr:colOff>
      <xdr:row>76</xdr:row>
      <xdr:rowOff>1391</xdr:rowOff>
    </xdr:to>
    <xdr:sp macro="" textlink="">
      <xdr:nvSpPr>
        <xdr:cNvPr id="883" name="楕円 882"/>
        <xdr:cNvSpPr/>
      </xdr:nvSpPr>
      <xdr:spPr>
        <a:xfrm>
          <a:off x="18605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17918</xdr:rowOff>
    </xdr:from>
    <xdr:ext cx="534377" cy="259045"/>
    <xdr:sp macro="" textlink="">
      <xdr:nvSpPr>
        <xdr:cNvPr id="884" name="テキスト ボックス 883"/>
        <xdr:cNvSpPr txBox="1"/>
      </xdr:nvSpPr>
      <xdr:spPr>
        <a:xfrm>
          <a:off x="18389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及び補助費等に係る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また、普通建設事業費については、新規整備において特に高い水準となっており、２１世紀の森公園（市営球場）や博物館整備事業等の大型公共施設の建設事業が重なったことが要因と考えられる。積立金に係る住民一人当たりのコストは前年度から増加しており、これは過年度分を含む再編交付金の受入れに伴い基金への積立て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平均よりも低い水準となっている。ただし、今後は、これまでに発行した臨時財政対策債や緊急防災減災事業債、義務教育施設の耐震化事業などの償還が始まることから、公債費の増加が見込まれる。なお、市債の新規発行に際しては、事業の重要性や緊急性等を十分に検討し、市債残高の増加抑制に努める。</a:t>
          </a:r>
        </a:p>
        <a:p>
          <a:r>
            <a:rPr kumimoji="1" lang="ja-JP" altLang="en-US" sz="1300">
              <a:latin typeface="ＭＳ Ｐゴシック" panose="020B0600070205080204" pitchFamily="50" charset="-128"/>
              <a:ea typeface="ＭＳ Ｐゴシック" panose="020B0600070205080204" pitchFamily="50" charset="-128"/>
            </a:rPr>
            <a:t>　その他の性質については、類似団体平均と同水準となっている。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63,389
62,749
210.91
43,013,055
41,966,092
948,515
16,391,321
29,337,807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16256</xdr:rowOff>
    </xdr:from>
    <xdr:to>
      <xdr:col>24</xdr:col>
      <xdr:colOff>62865</xdr:colOff>
      <xdr:row>38</xdr:row>
      <xdr:rowOff>36449</xdr:rowOff>
    </xdr:to>
    <xdr:cxnSp macro="">
      <xdr:nvCxnSpPr>
        <xdr:cNvPr id="56" name="直線コネクタ 55"/>
        <xdr:cNvCxnSpPr/>
      </xdr:nvCxnSpPr>
      <xdr:spPr>
        <a:xfrm flipV="1">
          <a:off x="4633595" y="5502656"/>
          <a:ext cx="1270" cy="104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40276</xdr:rowOff>
    </xdr:from>
    <xdr:ext cx="469744" cy="259045"/>
    <xdr:sp macro="" textlink="">
      <xdr:nvSpPr>
        <xdr:cNvPr id="57" name="議会費最小値テキスト"/>
        <xdr:cNvSpPr txBox="1"/>
      </xdr:nvSpPr>
      <xdr:spPr>
        <a:xfrm>
          <a:off x="4686300"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36449</xdr:rowOff>
    </xdr:from>
    <xdr:to>
      <xdr:col>24</xdr:col>
      <xdr:colOff>152400</xdr:colOff>
      <xdr:row>38</xdr:row>
      <xdr:rowOff>36449</xdr:rowOff>
    </xdr:to>
    <xdr:cxnSp macro="">
      <xdr:nvCxnSpPr>
        <xdr:cNvPr id="58" name="直線コネクタ 57"/>
        <xdr:cNvCxnSpPr/>
      </xdr:nvCxnSpPr>
      <xdr:spPr>
        <a:xfrm>
          <a:off x="4546600" y="655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134383</xdr:rowOff>
    </xdr:from>
    <xdr:ext cx="469744" cy="259045"/>
    <xdr:sp macro="" textlink="">
      <xdr:nvSpPr>
        <xdr:cNvPr id="59" name="議会費最大値テキスト"/>
        <xdr:cNvSpPr txBox="1"/>
      </xdr:nvSpPr>
      <xdr:spPr>
        <a:xfrm>
          <a:off x="4686300" y="52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16256</xdr:rowOff>
    </xdr:from>
    <xdr:to>
      <xdr:col>24</xdr:col>
      <xdr:colOff>152400</xdr:colOff>
      <xdr:row>32</xdr:row>
      <xdr:rowOff>16256</xdr:rowOff>
    </xdr:to>
    <xdr:cxnSp macro="">
      <xdr:nvCxnSpPr>
        <xdr:cNvPr id="60" name="直線コネクタ 59"/>
        <xdr:cNvCxnSpPr/>
      </xdr:nvCxnSpPr>
      <xdr:spPr>
        <a:xfrm>
          <a:off x="4546600" y="55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42545</xdr:rowOff>
    </xdr:from>
    <xdr:to>
      <xdr:col>24</xdr:col>
      <xdr:colOff>63500</xdr:colOff>
      <xdr:row>33</xdr:row>
      <xdr:rowOff>68453</xdr:rowOff>
    </xdr:to>
    <xdr:cxnSp macro="">
      <xdr:nvCxnSpPr>
        <xdr:cNvPr id="61" name="直線コネクタ 60"/>
        <xdr:cNvCxnSpPr/>
      </xdr:nvCxnSpPr>
      <xdr:spPr>
        <a:xfrm>
          <a:off x="3797300" y="5700395"/>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90949</xdr:rowOff>
    </xdr:from>
    <xdr:ext cx="469744" cy="259045"/>
    <xdr:sp macro="" textlink="">
      <xdr:nvSpPr>
        <xdr:cNvPr id="62" name="議会費平均値テキスト"/>
        <xdr:cNvSpPr txBox="1"/>
      </xdr:nvSpPr>
      <xdr:spPr>
        <a:xfrm>
          <a:off x="4686300" y="609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112522</xdr:rowOff>
    </xdr:from>
    <xdr:to>
      <xdr:col>24</xdr:col>
      <xdr:colOff>114300</xdr:colOff>
      <xdr:row>36</xdr:row>
      <xdr:rowOff>42672</xdr:rowOff>
    </xdr:to>
    <xdr:sp macro="" textlink="">
      <xdr:nvSpPr>
        <xdr:cNvPr id="63" name="フローチャート: 判断 62"/>
        <xdr:cNvSpPr/>
      </xdr:nvSpPr>
      <xdr:spPr>
        <a:xfrm>
          <a:off x="45847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143129</xdr:rowOff>
    </xdr:from>
    <xdr:to>
      <xdr:col>19</xdr:col>
      <xdr:colOff>177800</xdr:colOff>
      <xdr:row>33</xdr:row>
      <xdr:rowOff>42545</xdr:rowOff>
    </xdr:to>
    <xdr:cxnSp macro="">
      <xdr:nvCxnSpPr>
        <xdr:cNvPr id="64" name="直線コネクタ 63"/>
        <xdr:cNvCxnSpPr/>
      </xdr:nvCxnSpPr>
      <xdr:spPr>
        <a:xfrm>
          <a:off x="2908300" y="562952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103759</xdr:rowOff>
    </xdr:from>
    <xdr:to>
      <xdr:col>20</xdr:col>
      <xdr:colOff>38100</xdr:colOff>
      <xdr:row>36</xdr:row>
      <xdr:rowOff>33909</xdr:rowOff>
    </xdr:to>
    <xdr:sp macro="" textlink="">
      <xdr:nvSpPr>
        <xdr:cNvPr id="65" name="フローチャート: 判断 64"/>
        <xdr:cNvSpPr/>
      </xdr:nvSpPr>
      <xdr:spPr>
        <a:xfrm>
          <a:off x="3746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25036</xdr:rowOff>
    </xdr:from>
    <xdr:ext cx="469744" cy="259045"/>
    <xdr:sp macro="" textlink="">
      <xdr:nvSpPr>
        <xdr:cNvPr id="66" name="テキスト ボックス 65"/>
        <xdr:cNvSpPr txBox="1"/>
      </xdr:nvSpPr>
      <xdr:spPr>
        <a:xfrm>
          <a:off x="3562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130937</xdr:rowOff>
    </xdr:from>
    <xdr:to>
      <xdr:col>15</xdr:col>
      <xdr:colOff>50800</xdr:colOff>
      <xdr:row>32</xdr:row>
      <xdr:rowOff>143129</xdr:rowOff>
    </xdr:to>
    <xdr:cxnSp macro="">
      <xdr:nvCxnSpPr>
        <xdr:cNvPr id="67" name="直線コネクタ 66"/>
        <xdr:cNvCxnSpPr/>
      </xdr:nvCxnSpPr>
      <xdr:spPr>
        <a:xfrm>
          <a:off x="2019300" y="561733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93853</xdr:rowOff>
    </xdr:from>
    <xdr:to>
      <xdr:col>15</xdr:col>
      <xdr:colOff>101600</xdr:colOff>
      <xdr:row>36</xdr:row>
      <xdr:rowOff>24003</xdr:rowOff>
    </xdr:to>
    <xdr:sp macro="" textlink="">
      <xdr:nvSpPr>
        <xdr:cNvPr id="68" name="フローチャート: 判断 67"/>
        <xdr:cNvSpPr/>
      </xdr:nvSpPr>
      <xdr:spPr>
        <a:xfrm>
          <a:off x="2857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15130</xdr:rowOff>
    </xdr:from>
    <xdr:ext cx="469744" cy="259045"/>
    <xdr:sp macro="" textlink="">
      <xdr:nvSpPr>
        <xdr:cNvPr id="69" name="テキスト ボックス 68"/>
        <xdr:cNvSpPr txBox="1"/>
      </xdr:nvSpPr>
      <xdr:spPr>
        <a:xfrm>
          <a:off x="2673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133223</xdr:rowOff>
    </xdr:from>
    <xdr:to>
      <xdr:col>10</xdr:col>
      <xdr:colOff>114300</xdr:colOff>
      <xdr:row>32</xdr:row>
      <xdr:rowOff>130937</xdr:rowOff>
    </xdr:to>
    <xdr:cxnSp macro="">
      <xdr:nvCxnSpPr>
        <xdr:cNvPr id="70" name="直線コネクタ 69"/>
        <xdr:cNvCxnSpPr/>
      </xdr:nvCxnSpPr>
      <xdr:spPr>
        <a:xfrm>
          <a:off x="1130300" y="544817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105664</xdr:rowOff>
    </xdr:from>
    <xdr:to>
      <xdr:col>10</xdr:col>
      <xdr:colOff>165100</xdr:colOff>
      <xdr:row>36</xdr:row>
      <xdr:rowOff>35814</xdr:rowOff>
    </xdr:to>
    <xdr:sp macro="" textlink="">
      <xdr:nvSpPr>
        <xdr:cNvPr id="71" name="フローチャート: 判断 70"/>
        <xdr:cNvSpPr/>
      </xdr:nvSpPr>
      <xdr:spPr>
        <a:xfrm>
          <a:off x="1968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26941</xdr:rowOff>
    </xdr:from>
    <xdr:ext cx="469744" cy="259045"/>
    <xdr:sp macro="" textlink="">
      <xdr:nvSpPr>
        <xdr:cNvPr id="72" name="テキスト ボックス 71"/>
        <xdr:cNvSpPr txBox="1"/>
      </xdr:nvSpPr>
      <xdr:spPr>
        <a:xfrm>
          <a:off x="1784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17653</xdr:rowOff>
    </xdr:from>
    <xdr:to>
      <xdr:col>24</xdr:col>
      <xdr:colOff>114300</xdr:colOff>
      <xdr:row>33</xdr:row>
      <xdr:rowOff>119253</xdr:rowOff>
    </xdr:to>
    <xdr:sp macro="" textlink="">
      <xdr:nvSpPr>
        <xdr:cNvPr id="80" name="楕円 79"/>
        <xdr:cNvSpPr/>
      </xdr:nvSpPr>
      <xdr:spPr>
        <a:xfrm>
          <a:off x="4584700" y="5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40530</xdr:rowOff>
    </xdr:from>
    <xdr:ext cx="469744" cy="259045"/>
    <xdr:sp macro="" textlink="">
      <xdr:nvSpPr>
        <xdr:cNvPr id="81" name="議会費該当値テキスト"/>
        <xdr:cNvSpPr txBox="1"/>
      </xdr:nvSpPr>
      <xdr:spPr>
        <a:xfrm>
          <a:off x="4686300"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163195</xdr:rowOff>
    </xdr:from>
    <xdr:to>
      <xdr:col>20</xdr:col>
      <xdr:colOff>38100</xdr:colOff>
      <xdr:row>33</xdr:row>
      <xdr:rowOff>93345</xdr:rowOff>
    </xdr:to>
    <xdr:sp macro="" textlink="">
      <xdr:nvSpPr>
        <xdr:cNvPr id="82" name="楕円 81"/>
        <xdr:cNvSpPr/>
      </xdr:nvSpPr>
      <xdr:spPr>
        <a:xfrm>
          <a:off x="3746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109872</xdr:rowOff>
    </xdr:from>
    <xdr:ext cx="469744" cy="259045"/>
    <xdr:sp macro="" textlink="">
      <xdr:nvSpPr>
        <xdr:cNvPr id="83" name="テキスト ボックス 82"/>
        <xdr:cNvSpPr txBox="1"/>
      </xdr:nvSpPr>
      <xdr:spPr>
        <a:xfrm>
          <a:off x="3562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92329</xdr:rowOff>
    </xdr:from>
    <xdr:to>
      <xdr:col>15</xdr:col>
      <xdr:colOff>101600</xdr:colOff>
      <xdr:row>33</xdr:row>
      <xdr:rowOff>22479</xdr:rowOff>
    </xdr:to>
    <xdr:sp macro="" textlink="">
      <xdr:nvSpPr>
        <xdr:cNvPr id="84" name="楕円 83"/>
        <xdr:cNvSpPr/>
      </xdr:nvSpPr>
      <xdr:spPr>
        <a:xfrm>
          <a:off x="2857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39006</xdr:rowOff>
    </xdr:from>
    <xdr:ext cx="469744" cy="259045"/>
    <xdr:sp macro="" textlink="">
      <xdr:nvSpPr>
        <xdr:cNvPr id="85" name="テキスト ボックス 84"/>
        <xdr:cNvSpPr txBox="1"/>
      </xdr:nvSpPr>
      <xdr:spPr>
        <a:xfrm>
          <a:off x="2673428"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80137</xdr:rowOff>
    </xdr:from>
    <xdr:to>
      <xdr:col>10</xdr:col>
      <xdr:colOff>165100</xdr:colOff>
      <xdr:row>33</xdr:row>
      <xdr:rowOff>10287</xdr:rowOff>
    </xdr:to>
    <xdr:sp macro="" textlink="">
      <xdr:nvSpPr>
        <xdr:cNvPr id="86" name="楕円 85"/>
        <xdr:cNvSpPr/>
      </xdr:nvSpPr>
      <xdr:spPr>
        <a:xfrm>
          <a:off x="19685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26814</xdr:rowOff>
    </xdr:from>
    <xdr:ext cx="469744" cy="259045"/>
    <xdr:sp macro="" textlink="">
      <xdr:nvSpPr>
        <xdr:cNvPr id="87" name="テキスト ボックス 86"/>
        <xdr:cNvSpPr txBox="1"/>
      </xdr:nvSpPr>
      <xdr:spPr>
        <a:xfrm>
          <a:off x="1784428"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82423</xdr:rowOff>
    </xdr:from>
    <xdr:to>
      <xdr:col>6</xdr:col>
      <xdr:colOff>38100</xdr:colOff>
      <xdr:row>32</xdr:row>
      <xdr:rowOff>12573</xdr:rowOff>
    </xdr:to>
    <xdr:sp macro="" textlink="">
      <xdr:nvSpPr>
        <xdr:cNvPr id="88" name="楕円 87"/>
        <xdr:cNvSpPr/>
      </xdr:nvSpPr>
      <xdr:spPr>
        <a:xfrm>
          <a:off x="1079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29100</xdr:rowOff>
    </xdr:from>
    <xdr:ext cx="469744" cy="259045"/>
    <xdr:sp macro="" textlink="">
      <xdr:nvSpPr>
        <xdr:cNvPr id="89" name="テキスト ボックス 88"/>
        <xdr:cNvSpPr txBox="1"/>
      </xdr:nvSpPr>
      <xdr:spPr>
        <a:xfrm>
          <a:off x="895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3" name="直線コネクタ 112"/>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4"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5" name="直線コネクタ 114"/>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6"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7" name="直線コネクタ 116"/>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4521</xdr:rowOff>
    </xdr:from>
    <xdr:to>
      <xdr:col>24</xdr:col>
      <xdr:colOff>63500</xdr:colOff>
      <xdr:row>52</xdr:row>
      <xdr:rowOff>90772</xdr:rowOff>
    </xdr:to>
    <xdr:cxnSp macro="">
      <xdr:nvCxnSpPr>
        <xdr:cNvPr id="118" name="直線コネクタ 117"/>
        <xdr:cNvCxnSpPr/>
      </xdr:nvCxnSpPr>
      <xdr:spPr>
        <a:xfrm>
          <a:off x="3797300" y="8919921"/>
          <a:ext cx="838200" cy="8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9"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20" name="フローチャート: 判断 119"/>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4521</xdr:rowOff>
    </xdr:from>
    <xdr:to>
      <xdr:col>19</xdr:col>
      <xdr:colOff>177800</xdr:colOff>
      <xdr:row>53</xdr:row>
      <xdr:rowOff>65816</xdr:rowOff>
    </xdr:to>
    <xdr:cxnSp macro="">
      <xdr:nvCxnSpPr>
        <xdr:cNvPr id="121" name="直線コネクタ 120"/>
        <xdr:cNvCxnSpPr/>
      </xdr:nvCxnSpPr>
      <xdr:spPr>
        <a:xfrm flipV="1">
          <a:off x="2908300" y="8919921"/>
          <a:ext cx="889000" cy="2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2" name="フローチャート: 判断 121"/>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3" name="テキスト ボックス 122"/>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65816</xdr:rowOff>
    </xdr:from>
    <xdr:to>
      <xdr:col>15</xdr:col>
      <xdr:colOff>50800</xdr:colOff>
      <xdr:row>53</xdr:row>
      <xdr:rowOff>83327</xdr:rowOff>
    </xdr:to>
    <xdr:cxnSp macro="">
      <xdr:nvCxnSpPr>
        <xdr:cNvPr id="124" name="直線コネクタ 123"/>
        <xdr:cNvCxnSpPr/>
      </xdr:nvCxnSpPr>
      <xdr:spPr>
        <a:xfrm flipV="1">
          <a:off x="2019300" y="915266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5" name="フローチャート: 判断 124"/>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6" name="テキスト ボックス 125"/>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23182</xdr:rowOff>
    </xdr:from>
    <xdr:to>
      <xdr:col>10</xdr:col>
      <xdr:colOff>114300</xdr:colOff>
      <xdr:row>53</xdr:row>
      <xdr:rowOff>83327</xdr:rowOff>
    </xdr:to>
    <xdr:cxnSp macro="">
      <xdr:nvCxnSpPr>
        <xdr:cNvPr id="127" name="直線コネクタ 126"/>
        <xdr:cNvCxnSpPr/>
      </xdr:nvCxnSpPr>
      <xdr:spPr>
        <a:xfrm>
          <a:off x="1130300" y="9110032"/>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8" name="フローチャート: 判断 127"/>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9" name="テキスト ボックス 128"/>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30" name="フローチャート: 判断 129"/>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31" name="テキスト ボックス 130"/>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39972</xdr:rowOff>
    </xdr:from>
    <xdr:to>
      <xdr:col>24</xdr:col>
      <xdr:colOff>114300</xdr:colOff>
      <xdr:row>52</xdr:row>
      <xdr:rowOff>141572</xdr:rowOff>
    </xdr:to>
    <xdr:sp macro="" textlink="">
      <xdr:nvSpPr>
        <xdr:cNvPr id="137" name="楕円 136"/>
        <xdr:cNvSpPr/>
      </xdr:nvSpPr>
      <xdr:spPr>
        <a:xfrm>
          <a:off x="4584700" y="89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62849</xdr:rowOff>
    </xdr:from>
    <xdr:ext cx="599010" cy="259045"/>
    <xdr:sp macro="" textlink="">
      <xdr:nvSpPr>
        <xdr:cNvPr id="138" name="総務費該当値テキスト"/>
        <xdr:cNvSpPr txBox="1"/>
      </xdr:nvSpPr>
      <xdr:spPr>
        <a:xfrm>
          <a:off x="4686300" y="880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125171</xdr:rowOff>
    </xdr:from>
    <xdr:to>
      <xdr:col>20</xdr:col>
      <xdr:colOff>38100</xdr:colOff>
      <xdr:row>52</xdr:row>
      <xdr:rowOff>55321</xdr:rowOff>
    </xdr:to>
    <xdr:sp macro="" textlink="">
      <xdr:nvSpPr>
        <xdr:cNvPr id="139" name="楕円 138"/>
        <xdr:cNvSpPr/>
      </xdr:nvSpPr>
      <xdr:spPr>
        <a:xfrm>
          <a:off x="3746500" y="88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71848</xdr:rowOff>
    </xdr:from>
    <xdr:ext cx="599010" cy="259045"/>
    <xdr:sp macro="" textlink="">
      <xdr:nvSpPr>
        <xdr:cNvPr id="140" name="テキスト ボックス 139"/>
        <xdr:cNvSpPr txBox="1"/>
      </xdr:nvSpPr>
      <xdr:spPr>
        <a:xfrm>
          <a:off x="3497795" y="8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15016</xdr:rowOff>
    </xdr:from>
    <xdr:to>
      <xdr:col>15</xdr:col>
      <xdr:colOff>101600</xdr:colOff>
      <xdr:row>53</xdr:row>
      <xdr:rowOff>116616</xdr:rowOff>
    </xdr:to>
    <xdr:sp macro="" textlink="">
      <xdr:nvSpPr>
        <xdr:cNvPr id="141" name="楕円 140"/>
        <xdr:cNvSpPr/>
      </xdr:nvSpPr>
      <xdr:spPr>
        <a:xfrm>
          <a:off x="2857500" y="91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133143</xdr:rowOff>
    </xdr:from>
    <xdr:ext cx="599010" cy="259045"/>
    <xdr:sp macro="" textlink="">
      <xdr:nvSpPr>
        <xdr:cNvPr id="142" name="テキスト ボックス 141"/>
        <xdr:cNvSpPr txBox="1"/>
      </xdr:nvSpPr>
      <xdr:spPr>
        <a:xfrm>
          <a:off x="2608795" y="88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32527</xdr:rowOff>
    </xdr:from>
    <xdr:to>
      <xdr:col>10</xdr:col>
      <xdr:colOff>165100</xdr:colOff>
      <xdr:row>53</xdr:row>
      <xdr:rowOff>134127</xdr:rowOff>
    </xdr:to>
    <xdr:sp macro="" textlink="">
      <xdr:nvSpPr>
        <xdr:cNvPr id="143" name="楕円 142"/>
        <xdr:cNvSpPr/>
      </xdr:nvSpPr>
      <xdr:spPr>
        <a:xfrm>
          <a:off x="1968500" y="91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150654</xdr:rowOff>
    </xdr:from>
    <xdr:ext cx="599010" cy="259045"/>
    <xdr:sp macro="" textlink="">
      <xdr:nvSpPr>
        <xdr:cNvPr id="144" name="テキスト ボックス 143"/>
        <xdr:cNvSpPr txBox="1"/>
      </xdr:nvSpPr>
      <xdr:spPr>
        <a:xfrm>
          <a:off x="1719795" y="889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143832</xdr:rowOff>
    </xdr:from>
    <xdr:to>
      <xdr:col>6</xdr:col>
      <xdr:colOff>38100</xdr:colOff>
      <xdr:row>53</xdr:row>
      <xdr:rowOff>73982</xdr:rowOff>
    </xdr:to>
    <xdr:sp macro="" textlink="">
      <xdr:nvSpPr>
        <xdr:cNvPr id="145" name="楕円 144"/>
        <xdr:cNvSpPr/>
      </xdr:nvSpPr>
      <xdr:spPr>
        <a:xfrm>
          <a:off x="1079500" y="90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90509</xdr:rowOff>
    </xdr:from>
    <xdr:ext cx="599010" cy="259045"/>
    <xdr:sp macro="" textlink="">
      <xdr:nvSpPr>
        <xdr:cNvPr id="146" name="テキスト ボックス 145"/>
        <xdr:cNvSpPr txBox="1"/>
      </xdr:nvSpPr>
      <xdr:spPr>
        <a:xfrm>
          <a:off x="830795" y="883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71" name="直線コネクタ 170"/>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2"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3" name="直線コネクタ 172"/>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4"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5" name="直線コネクタ 174"/>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99161</xdr:rowOff>
    </xdr:from>
    <xdr:to>
      <xdr:col>24</xdr:col>
      <xdr:colOff>63500</xdr:colOff>
      <xdr:row>71</xdr:row>
      <xdr:rowOff>8586</xdr:rowOff>
    </xdr:to>
    <xdr:cxnSp macro="">
      <xdr:nvCxnSpPr>
        <xdr:cNvPr id="176" name="直線コネクタ 175"/>
        <xdr:cNvCxnSpPr/>
      </xdr:nvCxnSpPr>
      <xdr:spPr>
        <a:xfrm flipV="1">
          <a:off x="3797300" y="12100661"/>
          <a:ext cx="838200" cy="8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7"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8" name="フローチャート: 判断 177"/>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8586</xdr:rowOff>
    </xdr:from>
    <xdr:to>
      <xdr:col>19</xdr:col>
      <xdr:colOff>177800</xdr:colOff>
      <xdr:row>71</xdr:row>
      <xdr:rowOff>9004</xdr:rowOff>
    </xdr:to>
    <xdr:cxnSp macro="">
      <xdr:nvCxnSpPr>
        <xdr:cNvPr id="179" name="直線コネクタ 178"/>
        <xdr:cNvCxnSpPr/>
      </xdr:nvCxnSpPr>
      <xdr:spPr>
        <a:xfrm flipV="1">
          <a:off x="2908300" y="121815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80" name="フローチャート: 判断 179"/>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81" name="テキスト ボックス 180"/>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9004</xdr:rowOff>
    </xdr:from>
    <xdr:to>
      <xdr:col>15</xdr:col>
      <xdr:colOff>50800</xdr:colOff>
      <xdr:row>71</xdr:row>
      <xdr:rowOff>155689</xdr:rowOff>
    </xdr:to>
    <xdr:cxnSp macro="">
      <xdr:nvCxnSpPr>
        <xdr:cNvPr id="182" name="直線コネクタ 181"/>
        <xdr:cNvCxnSpPr/>
      </xdr:nvCxnSpPr>
      <xdr:spPr>
        <a:xfrm flipV="1">
          <a:off x="2019300" y="1218195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3" name="フローチャート: 判断 182"/>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4" name="テキスト ボックス 183"/>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121691</xdr:rowOff>
    </xdr:from>
    <xdr:to>
      <xdr:col>10</xdr:col>
      <xdr:colOff>114300</xdr:colOff>
      <xdr:row>71</xdr:row>
      <xdr:rowOff>155689</xdr:rowOff>
    </xdr:to>
    <xdr:cxnSp macro="">
      <xdr:nvCxnSpPr>
        <xdr:cNvPr id="185" name="直線コネクタ 184"/>
        <xdr:cNvCxnSpPr/>
      </xdr:nvCxnSpPr>
      <xdr:spPr>
        <a:xfrm>
          <a:off x="1130300" y="1229464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6" name="フローチャート: 判断 185"/>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7" name="テキスト ボックス 186"/>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8" name="フローチャート: 判断 187"/>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9" name="テキスト ボックス 188"/>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48361</xdr:rowOff>
    </xdr:from>
    <xdr:to>
      <xdr:col>24</xdr:col>
      <xdr:colOff>114300</xdr:colOff>
      <xdr:row>70</xdr:row>
      <xdr:rowOff>149961</xdr:rowOff>
    </xdr:to>
    <xdr:sp macro="" textlink="">
      <xdr:nvSpPr>
        <xdr:cNvPr id="195" name="楕円 194"/>
        <xdr:cNvSpPr/>
      </xdr:nvSpPr>
      <xdr:spPr>
        <a:xfrm>
          <a:off x="4584700" y="120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1388</xdr:rowOff>
    </xdr:from>
    <xdr:ext cx="599010" cy="259045"/>
    <xdr:sp macro="" textlink="">
      <xdr:nvSpPr>
        <xdr:cNvPr id="196" name="民生費該当値テキスト"/>
        <xdr:cNvSpPr txBox="1"/>
      </xdr:nvSpPr>
      <xdr:spPr>
        <a:xfrm>
          <a:off x="4686300" y="1200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129236</xdr:rowOff>
    </xdr:from>
    <xdr:to>
      <xdr:col>20</xdr:col>
      <xdr:colOff>38100</xdr:colOff>
      <xdr:row>71</xdr:row>
      <xdr:rowOff>59386</xdr:rowOff>
    </xdr:to>
    <xdr:sp macro="" textlink="">
      <xdr:nvSpPr>
        <xdr:cNvPr id="197" name="楕円 196"/>
        <xdr:cNvSpPr/>
      </xdr:nvSpPr>
      <xdr:spPr>
        <a:xfrm>
          <a:off x="3746500" y="12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75913</xdr:rowOff>
    </xdr:from>
    <xdr:ext cx="599010" cy="259045"/>
    <xdr:sp macro="" textlink="">
      <xdr:nvSpPr>
        <xdr:cNvPr id="198" name="テキスト ボックス 197"/>
        <xdr:cNvSpPr txBox="1"/>
      </xdr:nvSpPr>
      <xdr:spPr>
        <a:xfrm>
          <a:off x="3497795" y="1190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129654</xdr:rowOff>
    </xdr:from>
    <xdr:to>
      <xdr:col>15</xdr:col>
      <xdr:colOff>101600</xdr:colOff>
      <xdr:row>71</xdr:row>
      <xdr:rowOff>59804</xdr:rowOff>
    </xdr:to>
    <xdr:sp macro="" textlink="">
      <xdr:nvSpPr>
        <xdr:cNvPr id="199" name="楕円 198"/>
        <xdr:cNvSpPr/>
      </xdr:nvSpPr>
      <xdr:spPr>
        <a:xfrm>
          <a:off x="28575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76331</xdr:rowOff>
    </xdr:from>
    <xdr:ext cx="599010" cy="259045"/>
    <xdr:sp macro="" textlink="">
      <xdr:nvSpPr>
        <xdr:cNvPr id="200" name="テキスト ボックス 199"/>
        <xdr:cNvSpPr txBox="1"/>
      </xdr:nvSpPr>
      <xdr:spPr>
        <a:xfrm>
          <a:off x="2608795" y="119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104889</xdr:rowOff>
    </xdr:from>
    <xdr:to>
      <xdr:col>10</xdr:col>
      <xdr:colOff>165100</xdr:colOff>
      <xdr:row>72</xdr:row>
      <xdr:rowOff>35039</xdr:rowOff>
    </xdr:to>
    <xdr:sp macro="" textlink="">
      <xdr:nvSpPr>
        <xdr:cNvPr id="201" name="楕円 200"/>
        <xdr:cNvSpPr/>
      </xdr:nvSpPr>
      <xdr:spPr>
        <a:xfrm>
          <a:off x="1968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51566</xdr:rowOff>
    </xdr:from>
    <xdr:ext cx="599010" cy="259045"/>
    <xdr:sp macro="" textlink="">
      <xdr:nvSpPr>
        <xdr:cNvPr id="202" name="テキスト ボックス 201"/>
        <xdr:cNvSpPr txBox="1"/>
      </xdr:nvSpPr>
      <xdr:spPr>
        <a:xfrm>
          <a:off x="1719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70891</xdr:rowOff>
    </xdr:from>
    <xdr:to>
      <xdr:col>6</xdr:col>
      <xdr:colOff>38100</xdr:colOff>
      <xdr:row>72</xdr:row>
      <xdr:rowOff>1041</xdr:rowOff>
    </xdr:to>
    <xdr:sp macro="" textlink="">
      <xdr:nvSpPr>
        <xdr:cNvPr id="203" name="楕円 202"/>
        <xdr:cNvSpPr/>
      </xdr:nvSpPr>
      <xdr:spPr>
        <a:xfrm>
          <a:off x="1079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17568</xdr:rowOff>
    </xdr:from>
    <xdr:ext cx="599010" cy="259045"/>
    <xdr:sp macro="" textlink="">
      <xdr:nvSpPr>
        <xdr:cNvPr id="204" name="テキスト ボックス 203"/>
        <xdr:cNvSpPr txBox="1"/>
      </xdr:nvSpPr>
      <xdr:spPr>
        <a:xfrm>
          <a:off x="830795"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8" name="直線コネクタ 227"/>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9"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30" name="直線コネクタ 229"/>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31"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2" name="直線コネクタ 231"/>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28487</xdr:rowOff>
    </xdr:from>
    <xdr:to>
      <xdr:col>24</xdr:col>
      <xdr:colOff>63500</xdr:colOff>
      <xdr:row>97</xdr:row>
      <xdr:rowOff>71362</xdr:rowOff>
    </xdr:to>
    <xdr:cxnSp macro="">
      <xdr:nvCxnSpPr>
        <xdr:cNvPr id="233" name="直線コネクタ 232"/>
        <xdr:cNvCxnSpPr/>
      </xdr:nvCxnSpPr>
      <xdr:spPr>
        <a:xfrm flipV="1">
          <a:off x="3797300" y="16659137"/>
          <a:ext cx="8382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4"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5" name="フローチャート: 判断 234"/>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71362</xdr:rowOff>
    </xdr:from>
    <xdr:to>
      <xdr:col>19</xdr:col>
      <xdr:colOff>177800</xdr:colOff>
      <xdr:row>97</xdr:row>
      <xdr:rowOff>107328</xdr:rowOff>
    </xdr:to>
    <xdr:cxnSp macro="">
      <xdr:nvCxnSpPr>
        <xdr:cNvPr id="236" name="直線コネクタ 235"/>
        <xdr:cNvCxnSpPr/>
      </xdr:nvCxnSpPr>
      <xdr:spPr>
        <a:xfrm flipV="1">
          <a:off x="2908300" y="16702012"/>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7" name="フローチャート: 判断 236"/>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8" name="テキスト ボックス 237"/>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107328</xdr:rowOff>
    </xdr:from>
    <xdr:to>
      <xdr:col>15</xdr:col>
      <xdr:colOff>50800</xdr:colOff>
      <xdr:row>97</xdr:row>
      <xdr:rowOff>113106</xdr:rowOff>
    </xdr:to>
    <xdr:cxnSp macro="">
      <xdr:nvCxnSpPr>
        <xdr:cNvPr id="239" name="直線コネクタ 238"/>
        <xdr:cNvCxnSpPr/>
      </xdr:nvCxnSpPr>
      <xdr:spPr>
        <a:xfrm flipV="1">
          <a:off x="2019300" y="16737978"/>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40" name="フローチャート: 判断 239"/>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41" name="テキスト ボックス 240"/>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113106</xdr:rowOff>
    </xdr:from>
    <xdr:to>
      <xdr:col>10</xdr:col>
      <xdr:colOff>114300</xdr:colOff>
      <xdr:row>97</xdr:row>
      <xdr:rowOff>124422</xdr:rowOff>
    </xdr:to>
    <xdr:cxnSp macro="">
      <xdr:nvCxnSpPr>
        <xdr:cNvPr id="242" name="直線コネクタ 241"/>
        <xdr:cNvCxnSpPr/>
      </xdr:nvCxnSpPr>
      <xdr:spPr>
        <a:xfrm flipV="1">
          <a:off x="1130300" y="1674375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3" name="フローチャート: 判断 242"/>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4" name="テキスト ボックス 243"/>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5" name="フローチャート: 判断 244"/>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6" name="テキスト ボックス 245"/>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149137</xdr:rowOff>
    </xdr:from>
    <xdr:to>
      <xdr:col>24</xdr:col>
      <xdr:colOff>114300</xdr:colOff>
      <xdr:row>97</xdr:row>
      <xdr:rowOff>79287</xdr:rowOff>
    </xdr:to>
    <xdr:sp macro="" textlink="">
      <xdr:nvSpPr>
        <xdr:cNvPr id="252" name="楕円 251"/>
        <xdr:cNvSpPr/>
      </xdr:nvSpPr>
      <xdr:spPr>
        <a:xfrm>
          <a:off x="45847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64064</xdr:rowOff>
    </xdr:from>
    <xdr:ext cx="534377" cy="259045"/>
    <xdr:sp macro="" textlink="">
      <xdr:nvSpPr>
        <xdr:cNvPr id="253" name="衛生費該当値テキスト"/>
        <xdr:cNvSpPr txBox="1"/>
      </xdr:nvSpPr>
      <xdr:spPr>
        <a:xfrm>
          <a:off x="4686300" y="165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20562</xdr:rowOff>
    </xdr:from>
    <xdr:to>
      <xdr:col>20</xdr:col>
      <xdr:colOff>38100</xdr:colOff>
      <xdr:row>97</xdr:row>
      <xdr:rowOff>122162</xdr:rowOff>
    </xdr:to>
    <xdr:sp macro="" textlink="">
      <xdr:nvSpPr>
        <xdr:cNvPr id="254" name="楕円 253"/>
        <xdr:cNvSpPr/>
      </xdr:nvSpPr>
      <xdr:spPr>
        <a:xfrm>
          <a:off x="3746500" y="166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113289</xdr:rowOff>
    </xdr:from>
    <xdr:ext cx="534377" cy="259045"/>
    <xdr:sp macro="" textlink="">
      <xdr:nvSpPr>
        <xdr:cNvPr id="255" name="テキスト ボックス 254"/>
        <xdr:cNvSpPr txBox="1"/>
      </xdr:nvSpPr>
      <xdr:spPr>
        <a:xfrm>
          <a:off x="3530111" y="167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56528</xdr:rowOff>
    </xdr:from>
    <xdr:to>
      <xdr:col>15</xdr:col>
      <xdr:colOff>101600</xdr:colOff>
      <xdr:row>97</xdr:row>
      <xdr:rowOff>158128</xdr:rowOff>
    </xdr:to>
    <xdr:sp macro="" textlink="">
      <xdr:nvSpPr>
        <xdr:cNvPr id="256" name="楕円 255"/>
        <xdr:cNvSpPr/>
      </xdr:nvSpPr>
      <xdr:spPr>
        <a:xfrm>
          <a:off x="2857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149255</xdr:rowOff>
    </xdr:from>
    <xdr:ext cx="534377" cy="259045"/>
    <xdr:sp macro="" textlink="">
      <xdr:nvSpPr>
        <xdr:cNvPr id="257" name="テキスト ボックス 256"/>
        <xdr:cNvSpPr txBox="1"/>
      </xdr:nvSpPr>
      <xdr:spPr>
        <a:xfrm>
          <a:off x="2641111" y="1677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62306</xdr:rowOff>
    </xdr:from>
    <xdr:to>
      <xdr:col>10</xdr:col>
      <xdr:colOff>165100</xdr:colOff>
      <xdr:row>97</xdr:row>
      <xdr:rowOff>163906</xdr:rowOff>
    </xdr:to>
    <xdr:sp macro="" textlink="">
      <xdr:nvSpPr>
        <xdr:cNvPr id="258" name="楕円 257"/>
        <xdr:cNvSpPr/>
      </xdr:nvSpPr>
      <xdr:spPr>
        <a:xfrm>
          <a:off x="1968500" y="166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155033</xdr:rowOff>
    </xdr:from>
    <xdr:ext cx="534377" cy="259045"/>
    <xdr:sp macro="" textlink="">
      <xdr:nvSpPr>
        <xdr:cNvPr id="259" name="テキスト ボックス 258"/>
        <xdr:cNvSpPr txBox="1"/>
      </xdr:nvSpPr>
      <xdr:spPr>
        <a:xfrm>
          <a:off x="1752111" y="167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73622</xdr:rowOff>
    </xdr:from>
    <xdr:to>
      <xdr:col>6</xdr:col>
      <xdr:colOff>38100</xdr:colOff>
      <xdr:row>98</xdr:row>
      <xdr:rowOff>3772</xdr:rowOff>
    </xdr:to>
    <xdr:sp macro="" textlink="">
      <xdr:nvSpPr>
        <xdr:cNvPr id="260" name="楕円 259"/>
        <xdr:cNvSpPr/>
      </xdr:nvSpPr>
      <xdr:spPr>
        <a:xfrm>
          <a:off x="1079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166349</xdr:rowOff>
    </xdr:from>
    <xdr:ext cx="534377" cy="259045"/>
    <xdr:sp macro="" textlink="">
      <xdr:nvSpPr>
        <xdr:cNvPr id="261" name="テキスト ボックス 260"/>
        <xdr:cNvSpPr txBox="1"/>
      </xdr:nvSpPr>
      <xdr:spPr>
        <a:xfrm>
          <a:off x="863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5" name="直線コネクタ 284"/>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8"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9" name="直線コネクタ 288"/>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18161</xdr:rowOff>
    </xdr:from>
    <xdr:to>
      <xdr:col>55</xdr:col>
      <xdr:colOff>0</xdr:colOff>
      <xdr:row>39</xdr:row>
      <xdr:rowOff>19304</xdr:rowOff>
    </xdr:to>
    <xdr:cxnSp macro="">
      <xdr:nvCxnSpPr>
        <xdr:cNvPr id="290" name="直線コネクタ 289"/>
        <xdr:cNvCxnSpPr/>
      </xdr:nvCxnSpPr>
      <xdr:spPr>
        <a:xfrm>
          <a:off x="9639300" y="67047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91"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2" name="フローチャート: 判断 291"/>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14732</xdr:rowOff>
    </xdr:from>
    <xdr:to>
      <xdr:col>50</xdr:col>
      <xdr:colOff>114300</xdr:colOff>
      <xdr:row>39</xdr:row>
      <xdr:rowOff>18161</xdr:rowOff>
    </xdr:to>
    <xdr:cxnSp macro="">
      <xdr:nvCxnSpPr>
        <xdr:cNvPr id="293" name="直線コネクタ 292"/>
        <xdr:cNvCxnSpPr/>
      </xdr:nvCxnSpPr>
      <xdr:spPr>
        <a:xfrm>
          <a:off x="8750300" y="670128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4" name="フローチャート: 判断 293"/>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5" name="テキスト ボックス 294"/>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14732</xdr:rowOff>
    </xdr:from>
    <xdr:to>
      <xdr:col>45</xdr:col>
      <xdr:colOff>177800</xdr:colOff>
      <xdr:row>39</xdr:row>
      <xdr:rowOff>15875</xdr:rowOff>
    </xdr:to>
    <xdr:cxnSp macro="">
      <xdr:nvCxnSpPr>
        <xdr:cNvPr id="296" name="直線コネクタ 295"/>
        <xdr:cNvCxnSpPr/>
      </xdr:nvCxnSpPr>
      <xdr:spPr>
        <a:xfrm flipV="1">
          <a:off x="7861300" y="67012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7" name="フローチャート: 判断 296"/>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8" name="テキスト ボックス 297"/>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120269</xdr:rowOff>
    </xdr:from>
    <xdr:to>
      <xdr:col>41</xdr:col>
      <xdr:colOff>50800</xdr:colOff>
      <xdr:row>39</xdr:row>
      <xdr:rowOff>15875</xdr:rowOff>
    </xdr:to>
    <xdr:cxnSp macro="">
      <xdr:nvCxnSpPr>
        <xdr:cNvPr id="299" name="直線コネクタ 298"/>
        <xdr:cNvCxnSpPr/>
      </xdr:nvCxnSpPr>
      <xdr:spPr>
        <a:xfrm>
          <a:off x="6972300" y="663536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300" name="フローチャート: 判断 299"/>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301" name="テキスト ボックス 300"/>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2" name="フローチャート: 判断 301"/>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3" name="テキスト ボックス 302"/>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139954</xdr:rowOff>
    </xdr:from>
    <xdr:to>
      <xdr:col>55</xdr:col>
      <xdr:colOff>50800</xdr:colOff>
      <xdr:row>39</xdr:row>
      <xdr:rowOff>70104</xdr:rowOff>
    </xdr:to>
    <xdr:sp macro="" textlink="">
      <xdr:nvSpPr>
        <xdr:cNvPr id="309" name="楕円 308"/>
        <xdr:cNvSpPr/>
      </xdr:nvSpPr>
      <xdr:spPr>
        <a:xfrm>
          <a:off x="10426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54881</xdr:rowOff>
    </xdr:from>
    <xdr:ext cx="313932" cy="259045"/>
    <xdr:sp macro="" textlink="">
      <xdr:nvSpPr>
        <xdr:cNvPr id="310" name="労働費該当値テキスト"/>
        <xdr:cNvSpPr txBox="1"/>
      </xdr:nvSpPr>
      <xdr:spPr>
        <a:xfrm>
          <a:off x="10528300" y="6569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138811</xdr:rowOff>
    </xdr:from>
    <xdr:to>
      <xdr:col>50</xdr:col>
      <xdr:colOff>165100</xdr:colOff>
      <xdr:row>39</xdr:row>
      <xdr:rowOff>68961</xdr:rowOff>
    </xdr:to>
    <xdr:sp macro="" textlink="">
      <xdr:nvSpPr>
        <xdr:cNvPr id="311" name="楕円 310"/>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60088</xdr:rowOff>
    </xdr:from>
    <xdr:ext cx="313932" cy="259045"/>
    <xdr:sp macro="" textlink="">
      <xdr:nvSpPr>
        <xdr:cNvPr id="312" name="テキスト ボックス 311"/>
        <xdr:cNvSpPr txBox="1"/>
      </xdr:nvSpPr>
      <xdr:spPr>
        <a:xfrm>
          <a:off x="9482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135382</xdr:rowOff>
    </xdr:from>
    <xdr:to>
      <xdr:col>46</xdr:col>
      <xdr:colOff>38100</xdr:colOff>
      <xdr:row>39</xdr:row>
      <xdr:rowOff>65532</xdr:rowOff>
    </xdr:to>
    <xdr:sp macro="" textlink="">
      <xdr:nvSpPr>
        <xdr:cNvPr id="313" name="楕円 312"/>
        <xdr:cNvSpPr/>
      </xdr:nvSpPr>
      <xdr:spPr>
        <a:xfrm>
          <a:off x="8699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56659</xdr:rowOff>
    </xdr:from>
    <xdr:ext cx="313932" cy="259045"/>
    <xdr:sp macro="" textlink="">
      <xdr:nvSpPr>
        <xdr:cNvPr id="314" name="テキスト ボックス 313"/>
        <xdr:cNvSpPr txBox="1"/>
      </xdr:nvSpPr>
      <xdr:spPr>
        <a:xfrm>
          <a:off x="8593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136525</xdr:rowOff>
    </xdr:from>
    <xdr:to>
      <xdr:col>41</xdr:col>
      <xdr:colOff>101600</xdr:colOff>
      <xdr:row>39</xdr:row>
      <xdr:rowOff>66675</xdr:rowOff>
    </xdr:to>
    <xdr:sp macro="" textlink="">
      <xdr:nvSpPr>
        <xdr:cNvPr id="315" name="楕円 314"/>
        <xdr:cNvSpPr/>
      </xdr:nvSpPr>
      <xdr:spPr>
        <a:xfrm>
          <a:off x="7810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57802</xdr:rowOff>
    </xdr:from>
    <xdr:ext cx="313932" cy="259045"/>
    <xdr:sp macro="" textlink="">
      <xdr:nvSpPr>
        <xdr:cNvPr id="316" name="テキスト ボックス 315"/>
        <xdr:cNvSpPr txBox="1"/>
      </xdr:nvSpPr>
      <xdr:spPr>
        <a:xfrm>
          <a:off x="7704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17" name="楕円 316"/>
        <xdr:cNvSpPr/>
      </xdr:nvSpPr>
      <xdr:spPr>
        <a:xfrm>
          <a:off x="6921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18" name="テキスト ボックス 317"/>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2" name="直線コネクタ 341"/>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3"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4" name="直線コネクタ 343"/>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5"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6" name="直線コネクタ 345"/>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134118</xdr:rowOff>
    </xdr:from>
    <xdr:to>
      <xdr:col>55</xdr:col>
      <xdr:colOff>0</xdr:colOff>
      <xdr:row>54</xdr:row>
      <xdr:rowOff>41935</xdr:rowOff>
    </xdr:to>
    <xdr:cxnSp macro="">
      <xdr:nvCxnSpPr>
        <xdr:cNvPr id="347" name="直線コネクタ 346"/>
        <xdr:cNvCxnSpPr/>
      </xdr:nvCxnSpPr>
      <xdr:spPr>
        <a:xfrm>
          <a:off x="9639300" y="9049518"/>
          <a:ext cx="8382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8"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9" name="フローチャート: 判断 348"/>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36278</xdr:rowOff>
    </xdr:from>
    <xdr:to>
      <xdr:col>50</xdr:col>
      <xdr:colOff>114300</xdr:colOff>
      <xdr:row>52</xdr:row>
      <xdr:rowOff>134118</xdr:rowOff>
    </xdr:to>
    <xdr:cxnSp macro="">
      <xdr:nvCxnSpPr>
        <xdr:cNvPr id="350" name="直線コネクタ 349"/>
        <xdr:cNvCxnSpPr/>
      </xdr:nvCxnSpPr>
      <xdr:spPr>
        <a:xfrm>
          <a:off x="8750300" y="895167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51" name="フローチャート: 判断 350"/>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2" name="テキスト ボックス 351"/>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36278</xdr:rowOff>
    </xdr:from>
    <xdr:to>
      <xdr:col>45</xdr:col>
      <xdr:colOff>177800</xdr:colOff>
      <xdr:row>55</xdr:row>
      <xdr:rowOff>137661</xdr:rowOff>
    </xdr:to>
    <xdr:cxnSp macro="">
      <xdr:nvCxnSpPr>
        <xdr:cNvPr id="353" name="直線コネクタ 352"/>
        <xdr:cNvCxnSpPr/>
      </xdr:nvCxnSpPr>
      <xdr:spPr>
        <a:xfrm flipV="1">
          <a:off x="7861300" y="8951678"/>
          <a:ext cx="8890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4" name="フローチャート: 判断 353"/>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5" name="テキスト ボックス 354"/>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143491</xdr:rowOff>
    </xdr:from>
    <xdr:to>
      <xdr:col>41</xdr:col>
      <xdr:colOff>50800</xdr:colOff>
      <xdr:row>55</xdr:row>
      <xdr:rowOff>137661</xdr:rowOff>
    </xdr:to>
    <xdr:cxnSp macro="">
      <xdr:nvCxnSpPr>
        <xdr:cNvPr id="356" name="直線コネクタ 355"/>
        <xdr:cNvCxnSpPr/>
      </xdr:nvCxnSpPr>
      <xdr:spPr>
        <a:xfrm>
          <a:off x="6972300" y="9401791"/>
          <a:ext cx="889000" cy="1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7" name="フローチャート: 判断 356"/>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8" name="テキスト ボックス 357"/>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9" name="フローチャート: 判断 358"/>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60" name="テキスト ボックス 359"/>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162585</xdr:rowOff>
    </xdr:from>
    <xdr:to>
      <xdr:col>55</xdr:col>
      <xdr:colOff>50800</xdr:colOff>
      <xdr:row>54</xdr:row>
      <xdr:rowOff>92735</xdr:rowOff>
    </xdr:to>
    <xdr:sp macro="" textlink="">
      <xdr:nvSpPr>
        <xdr:cNvPr id="366" name="楕円 365"/>
        <xdr:cNvSpPr/>
      </xdr:nvSpPr>
      <xdr:spPr>
        <a:xfrm>
          <a:off x="10426700" y="9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14012</xdr:rowOff>
    </xdr:from>
    <xdr:ext cx="534377" cy="259045"/>
    <xdr:sp macro="" textlink="">
      <xdr:nvSpPr>
        <xdr:cNvPr id="367" name="農林水産業費該当値テキスト"/>
        <xdr:cNvSpPr txBox="1"/>
      </xdr:nvSpPr>
      <xdr:spPr>
        <a:xfrm>
          <a:off x="10528300" y="91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83318</xdr:rowOff>
    </xdr:from>
    <xdr:to>
      <xdr:col>50</xdr:col>
      <xdr:colOff>165100</xdr:colOff>
      <xdr:row>53</xdr:row>
      <xdr:rowOff>13468</xdr:rowOff>
    </xdr:to>
    <xdr:sp macro="" textlink="">
      <xdr:nvSpPr>
        <xdr:cNvPr id="368" name="楕円 367"/>
        <xdr:cNvSpPr/>
      </xdr:nvSpPr>
      <xdr:spPr>
        <a:xfrm>
          <a:off x="95885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29995</xdr:rowOff>
    </xdr:from>
    <xdr:ext cx="534377" cy="259045"/>
    <xdr:sp macro="" textlink="">
      <xdr:nvSpPr>
        <xdr:cNvPr id="369" name="テキスト ボックス 368"/>
        <xdr:cNvSpPr txBox="1"/>
      </xdr:nvSpPr>
      <xdr:spPr>
        <a:xfrm>
          <a:off x="9372111" y="87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156928</xdr:rowOff>
    </xdr:from>
    <xdr:to>
      <xdr:col>46</xdr:col>
      <xdr:colOff>38100</xdr:colOff>
      <xdr:row>52</xdr:row>
      <xdr:rowOff>87078</xdr:rowOff>
    </xdr:to>
    <xdr:sp macro="" textlink="">
      <xdr:nvSpPr>
        <xdr:cNvPr id="370" name="楕円 369"/>
        <xdr:cNvSpPr/>
      </xdr:nvSpPr>
      <xdr:spPr>
        <a:xfrm>
          <a:off x="86995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103605</xdr:rowOff>
    </xdr:from>
    <xdr:ext cx="534377" cy="259045"/>
    <xdr:sp macro="" textlink="">
      <xdr:nvSpPr>
        <xdr:cNvPr id="371" name="テキスト ボックス 370"/>
        <xdr:cNvSpPr txBox="1"/>
      </xdr:nvSpPr>
      <xdr:spPr>
        <a:xfrm>
          <a:off x="8483111" y="86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86861</xdr:rowOff>
    </xdr:from>
    <xdr:to>
      <xdr:col>41</xdr:col>
      <xdr:colOff>101600</xdr:colOff>
      <xdr:row>56</xdr:row>
      <xdr:rowOff>17011</xdr:rowOff>
    </xdr:to>
    <xdr:sp macro="" textlink="">
      <xdr:nvSpPr>
        <xdr:cNvPr id="372" name="楕円 371"/>
        <xdr:cNvSpPr/>
      </xdr:nvSpPr>
      <xdr:spPr>
        <a:xfrm>
          <a:off x="7810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33538</xdr:rowOff>
    </xdr:from>
    <xdr:ext cx="534377" cy="259045"/>
    <xdr:sp macro="" textlink="">
      <xdr:nvSpPr>
        <xdr:cNvPr id="373" name="テキスト ボックス 372"/>
        <xdr:cNvSpPr txBox="1"/>
      </xdr:nvSpPr>
      <xdr:spPr>
        <a:xfrm>
          <a:off x="7594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92691</xdr:rowOff>
    </xdr:from>
    <xdr:to>
      <xdr:col>36</xdr:col>
      <xdr:colOff>165100</xdr:colOff>
      <xdr:row>55</xdr:row>
      <xdr:rowOff>22841</xdr:rowOff>
    </xdr:to>
    <xdr:sp macro="" textlink="">
      <xdr:nvSpPr>
        <xdr:cNvPr id="374" name="楕円 373"/>
        <xdr:cNvSpPr/>
      </xdr:nvSpPr>
      <xdr:spPr>
        <a:xfrm>
          <a:off x="6921500" y="9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39368</xdr:rowOff>
    </xdr:from>
    <xdr:ext cx="534377" cy="259045"/>
    <xdr:sp macro="" textlink="">
      <xdr:nvSpPr>
        <xdr:cNvPr id="375" name="テキスト ボックス 374"/>
        <xdr:cNvSpPr txBox="1"/>
      </xdr:nvSpPr>
      <xdr:spPr>
        <a:xfrm>
          <a:off x="6705111" y="91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9" name="直線コネクタ 398"/>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400"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401" name="直線コネクタ 400"/>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2"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3" name="直線コネクタ 402"/>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144196</xdr:rowOff>
    </xdr:from>
    <xdr:to>
      <xdr:col>55</xdr:col>
      <xdr:colOff>0</xdr:colOff>
      <xdr:row>78</xdr:row>
      <xdr:rowOff>47003</xdr:rowOff>
    </xdr:to>
    <xdr:cxnSp macro="">
      <xdr:nvCxnSpPr>
        <xdr:cNvPr id="404" name="直線コネクタ 403"/>
        <xdr:cNvCxnSpPr/>
      </xdr:nvCxnSpPr>
      <xdr:spPr>
        <a:xfrm flipV="1">
          <a:off x="9639300" y="13345846"/>
          <a:ext cx="8382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5"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6" name="フローチャート: 判断 405"/>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47003</xdr:rowOff>
    </xdr:from>
    <xdr:to>
      <xdr:col>50</xdr:col>
      <xdr:colOff>114300</xdr:colOff>
      <xdr:row>78</xdr:row>
      <xdr:rowOff>77293</xdr:rowOff>
    </xdr:to>
    <xdr:cxnSp macro="">
      <xdr:nvCxnSpPr>
        <xdr:cNvPr id="407" name="直線コネクタ 406"/>
        <xdr:cNvCxnSpPr/>
      </xdr:nvCxnSpPr>
      <xdr:spPr>
        <a:xfrm flipV="1">
          <a:off x="8750300" y="1342010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8" name="フローチャート: 判断 407"/>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9" name="テキスト ボックス 408"/>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77293</xdr:rowOff>
    </xdr:from>
    <xdr:to>
      <xdr:col>45</xdr:col>
      <xdr:colOff>177800</xdr:colOff>
      <xdr:row>78</xdr:row>
      <xdr:rowOff>86550</xdr:rowOff>
    </xdr:to>
    <xdr:cxnSp macro="">
      <xdr:nvCxnSpPr>
        <xdr:cNvPr id="410" name="直線コネクタ 409"/>
        <xdr:cNvCxnSpPr/>
      </xdr:nvCxnSpPr>
      <xdr:spPr>
        <a:xfrm flipV="1">
          <a:off x="7861300" y="13450393"/>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11" name="フローチャート: 判断 410"/>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2" name="テキスト ボックス 411"/>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125870</xdr:rowOff>
    </xdr:from>
    <xdr:to>
      <xdr:col>41</xdr:col>
      <xdr:colOff>50800</xdr:colOff>
      <xdr:row>78</xdr:row>
      <xdr:rowOff>86550</xdr:rowOff>
    </xdr:to>
    <xdr:cxnSp macro="">
      <xdr:nvCxnSpPr>
        <xdr:cNvPr id="413" name="直線コネクタ 412"/>
        <xdr:cNvCxnSpPr/>
      </xdr:nvCxnSpPr>
      <xdr:spPr>
        <a:xfrm>
          <a:off x="6972300" y="1332752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4" name="フローチャート: 判断 413"/>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5" name="テキスト ボックス 414"/>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6" name="フローチャート: 判断 415"/>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7" name="テキスト ボックス 416"/>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93396</xdr:rowOff>
    </xdr:from>
    <xdr:to>
      <xdr:col>55</xdr:col>
      <xdr:colOff>50800</xdr:colOff>
      <xdr:row>78</xdr:row>
      <xdr:rowOff>23546</xdr:rowOff>
    </xdr:to>
    <xdr:sp macro="" textlink="">
      <xdr:nvSpPr>
        <xdr:cNvPr id="423" name="楕円 422"/>
        <xdr:cNvSpPr/>
      </xdr:nvSpPr>
      <xdr:spPr>
        <a:xfrm>
          <a:off x="10426700" y="132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71823</xdr:rowOff>
    </xdr:from>
    <xdr:ext cx="469744" cy="259045"/>
    <xdr:sp macro="" textlink="">
      <xdr:nvSpPr>
        <xdr:cNvPr id="424" name="商工費該当値テキスト"/>
        <xdr:cNvSpPr txBox="1"/>
      </xdr:nvSpPr>
      <xdr:spPr>
        <a:xfrm>
          <a:off x="10528300" y="132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167653</xdr:rowOff>
    </xdr:from>
    <xdr:to>
      <xdr:col>50</xdr:col>
      <xdr:colOff>165100</xdr:colOff>
      <xdr:row>78</xdr:row>
      <xdr:rowOff>97803</xdr:rowOff>
    </xdr:to>
    <xdr:sp macro="" textlink="">
      <xdr:nvSpPr>
        <xdr:cNvPr id="425" name="楕円 424"/>
        <xdr:cNvSpPr/>
      </xdr:nvSpPr>
      <xdr:spPr>
        <a:xfrm>
          <a:off x="9588500" y="133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88930</xdr:rowOff>
    </xdr:from>
    <xdr:ext cx="469744" cy="259045"/>
    <xdr:sp macro="" textlink="">
      <xdr:nvSpPr>
        <xdr:cNvPr id="426" name="テキスト ボックス 425"/>
        <xdr:cNvSpPr txBox="1"/>
      </xdr:nvSpPr>
      <xdr:spPr>
        <a:xfrm>
          <a:off x="9404428" y="134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26493</xdr:rowOff>
    </xdr:from>
    <xdr:to>
      <xdr:col>46</xdr:col>
      <xdr:colOff>38100</xdr:colOff>
      <xdr:row>78</xdr:row>
      <xdr:rowOff>128093</xdr:rowOff>
    </xdr:to>
    <xdr:sp macro="" textlink="">
      <xdr:nvSpPr>
        <xdr:cNvPr id="427" name="楕円 426"/>
        <xdr:cNvSpPr/>
      </xdr:nvSpPr>
      <xdr:spPr>
        <a:xfrm>
          <a:off x="869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119220</xdr:rowOff>
    </xdr:from>
    <xdr:ext cx="469744" cy="259045"/>
    <xdr:sp macro="" textlink="">
      <xdr:nvSpPr>
        <xdr:cNvPr id="428" name="テキスト ボックス 427"/>
        <xdr:cNvSpPr txBox="1"/>
      </xdr:nvSpPr>
      <xdr:spPr>
        <a:xfrm>
          <a:off x="851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35750</xdr:rowOff>
    </xdr:from>
    <xdr:to>
      <xdr:col>41</xdr:col>
      <xdr:colOff>101600</xdr:colOff>
      <xdr:row>78</xdr:row>
      <xdr:rowOff>137350</xdr:rowOff>
    </xdr:to>
    <xdr:sp macro="" textlink="">
      <xdr:nvSpPr>
        <xdr:cNvPr id="429" name="楕円 428"/>
        <xdr:cNvSpPr/>
      </xdr:nvSpPr>
      <xdr:spPr>
        <a:xfrm>
          <a:off x="7810500" y="134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128477</xdr:rowOff>
    </xdr:from>
    <xdr:ext cx="469744" cy="259045"/>
    <xdr:sp macro="" textlink="">
      <xdr:nvSpPr>
        <xdr:cNvPr id="430" name="テキスト ボックス 429"/>
        <xdr:cNvSpPr txBox="1"/>
      </xdr:nvSpPr>
      <xdr:spPr>
        <a:xfrm>
          <a:off x="7626428" y="1350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75070</xdr:rowOff>
    </xdr:from>
    <xdr:to>
      <xdr:col>36</xdr:col>
      <xdr:colOff>165100</xdr:colOff>
      <xdr:row>78</xdr:row>
      <xdr:rowOff>5220</xdr:rowOff>
    </xdr:to>
    <xdr:sp macro="" textlink="">
      <xdr:nvSpPr>
        <xdr:cNvPr id="431" name="楕円 430"/>
        <xdr:cNvSpPr/>
      </xdr:nvSpPr>
      <xdr:spPr>
        <a:xfrm>
          <a:off x="6921500" y="132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167797</xdr:rowOff>
    </xdr:from>
    <xdr:ext cx="469744" cy="259045"/>
    <xdr:sp macro="" textlink="">
      <xdr:nvSpPr>
        <xdr:cNvPr id="432" name="テキスト ボックス 431"/>
        <xdr:cNvSpPr txBox="1"/>
      </xdr:nvSpPr>
      <xdr:spPr>
        <a:xfrm>
          <a:off x="6737428" y="133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7" name="直線コネクタ 456"/>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8"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9" name="直線コネクタ 458"/>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60"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61" name="直線コネクタ 460"/>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138443</xdr:rowOff>
    </xdr:from>
    <xdr:to>
      <xdr:col>55</xdr:col>
      <xdr:colOff>0</xdr:colOff>
      <xdr:row>94</xdr:row>
      <xdr:rowOff>155702</xdr:rowOff>
    </xdr:to>
    <xdr:cxnSp macro="">
      <xdr:nvCxnSpPr>
        <xdr:cNvPr id="462" name="直線コネクタ 461"/>
        <xdr:cNvCxnSpPr/>
      </xdr:nvCxnSpPr>
      <xdr:spPr>
        <a:xfrm flipV="1">
          <a:off x="9639300" y="15740393"/>
          <a:ext cx="838200" cy="5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3"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4" name="フローチャート: 判断 463"/>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118308</xdr:rowOff>
    </xdr:from>
    <xdr:to>
      <xdr:col>50</xdr:col>
      <xdr:colOff>114300</xdr:colOff>
      <xdr:row>94</xdr:row>
      <xdr:rowOff>155702</xdr:rowOff>
    </xdr:to>
    <xdr:cxnSp macro="">
      <xdr:nvCxnSpPr>
        <xdr:cNvPr id="465" name="直線コネクタ 464"/>
        <xdr:cNvCxnSpPr/>
      </xdr:nvCxnSpPr>
      <xdr:spPr>
        <a:xfrm>
          <a:off x="8750300" y="16234608"/>
          <a:ext cx="889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6" name="フローチャート: 判断 465"/>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7" name="テキスト ボックス 466"/>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118308</xdr:rowOff>
    </xdr:from>
    <xdr:to>
      <xdr:col>45</xdr:col>
      <xdr:colOff>177800</xdr:colOff>
      <xdr:row>95</xdr:row>
      <xdr:rowOff>51918</xdr:rowOff>
    </xdr:to>
    <xdr:cxnSp macro="">
      <xdr:nvCxnSpPr>
        <xdr:cNvPr id="468" name="直線コネクタ 467"/>
        <xdr:cNvCxnSpPr/>
      </xdr:nvCxnSpPr>
      <xdr:spPr>
        <a:xfrm flipV="1">
          <a:off x="7861300" y="16234608"/>
          <a:ext cx="889000" cy="10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9" name="フローチャート: 判断 468"/>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70" name="テキスト ボックス 469"/>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157359</xdr:rowOff>
    </xdr:from>
    <xdr:to>
      <xdr:col>41</xdr:col>
      <xdr:colOff>50800</xdr:colOff>
      <xdr:row>95</xdr:row>
      <xdr:rowOff>51918</xdr:rowOff>
    </xdr:to>
    <xdr:cxnSp macro="">
      <xdr:nvCxnSpPr>
        <xdr:cNvPr id="471" name="直線コネクタ 470"/>
        <xdr:cNvCxnSpPr/>
      </xdr:nvCxnSpPr>
      <xdr:spPr>
        <a:xfrm>
          <a:off x="6972300" y="16102209"/>
          <a:ext cx="889000" cy="23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2" name="フローチャート: 判断 471"/>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3" name="テキスト ボックス 472"/>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4" name="フローチャート: 判断 473"/>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5" name="テキスト ボックス 474"/>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87643</xdr:rowOff>
    </xdr:from>
    <xdr:to>
      <xdr:col>55</xdr:col>
      <xdr:colOff>50800</xdr:colOff>
      <xdr:row>92</xdr:row>
      <xdr:rowOff>17793</xdr:rowOff>
    </xdr:to>
    <xdr:sp macro="" textlink="">
      <xdr:nvSpPr>
        <xdr:cNvPr id="481" name="楕円 480"/>
        <xdr:cNvSpPr/>
      </xdr:nvSpPr>
      <xdr:spPr>
        <a:xfrm>
          <a:off x="10426700" y="156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110520</xdr:rowOff>
    </xdr:from>
    <xdr:ext cx="534377" cy="259045"/>
    <xdr:sp macro="" textlink="">
      <xdr:nvSpPr>
        <xdr:cNvPr id="482" name="土木費該当値テキスト"/>
        <xdr:cNvSpPr txBox="1"/>
      </xdr:nvSpPr>
      <xdr:spPr>
        <a:xfrm>
          <a:off x="10528300" y="155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104902</xdr:rowOff>
    </xdr:from>
    <xdr:to>
      <xdr:col>50</xdr:col>
      <xdr:colOff>165100</xdr:colOff>
      <xdr:row>95</xdr:row>
      <xdr:rowOff>35052</xdr:rowOff>
    </xdr:to>
    <xdr:sp macro="" textlink="">
      <xdr:nvSpPr>
        <xdr:cNvPr id="483" name="楕円 482"/>
        <xdr:cNvSpPr/>
      </xdr:nvSpPr>
      <xdr:spPr>
        <a:xfrm>
          <a:off x="9588500" y="162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51579</xdr:rowOff>
    </xdr:from>
    <xdr:ext cx="534377" cy="259045"/>
    <xdr:sp macro="" textlink="">
      <xdr:nvSpPr>
        <xdr:cNvPr id="484" name="テキスト ボックス 483"/>
        <xdr:cNvSpPr txBox="1"/>
      </xdr:nvSpPr>
      <xdr:spPr>
        <a:xfrm>
          <a:off x="9372111" y="159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67508</xdr:rowOff>
    </xdr:from>
    <xdr:to>
      <xdr:col>46</xdr:col>
      <xdr:colOff>38100</xdr:colOff>
      <xdr:row>94</xdr:row>
      <xdr:rowOff>169108</xdr:rowOff>
    </xdr:to>
    <xdr:sp macro="" textlink="">
      <xdr:nvSpPr>
        <xdr:cNvPr id="485" name="楕円 484"/>
        <xdr:cNvSpPr/>
      </xdr:nvSpPr>
      <xdr:spPr>
        <a:xfrm>
          <a:off x="8699500" y="161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14185</xdr:rowOff>
    </xdr:from>
    <xdr:ext cx="534377" cy="259045"/>
    <xdr:sp macro="" textlink="">
      <xdr:nvSpPr>
        <xdr:cNvPr id="486" name="テキスト ボックス 485"/>
        <xdr:cNvSpPr txBox="1"/>
      </xdr:nvSpPr>
      <xdr:spPr>
        <a:xfrm>
          <a:off x="8483111" y="159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1118</xdr:rowOff>
    </xdr:from>
    <xdr:to>
      <xdr:col>41</xdr:col>
      <xdr:colOff>101600</xdr:colOff>
      <xdr:row>95</xdr:row>
      <xdr:rowOff>102718</xdr:rowOff>
    </xdr:to>
    <xdr:sp macro="" textlink="">
      <xdr:nvSpPr>
        <xdr:cNvPr id="487" name="楕円 486"/>
        <xdr:cNvSpPr/>
      </xdr:nvSpPr>
      <xdr:spPr>
        <a:xfrm>
          <a:off x="7810500" y="162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119245</xdr:rowOff>
    </xdr:from>
    <xdr:ext cx="534377" cy="259045"/>
    <xdr:sp macro="" textlink="">
      <xdr:nvSpPr>
        <xdr:cNvPr id="488" name="テキスト ボックス 487"/>
        <xdr:cNvSpPr txBox="1"/>
      </xdr:nvSpPr>
      <xdr:spPr>
        <a:xfrm>
          <a:off x="7594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106559</xdr:rowOff>
    </xdr:from>
    <xdr:to>
      <xdr:col>36</xdr:col>
      <xdr:colOff>165100</xdr:colOff>
      <xdr:row>94</xdr:row>
      <xdr:rowOff>36709</xdr:rowOff>
    </xdr:to>
    <xdr:sp macro="" textlink="">
      <xdr:nvSpPr>
        <xdr:cNvPr id="489" name="楕円 488"/>
        <xdr:cNvSpPr/>
      </xdr:nvSpPr>
      <xdr:spPr>
        <a:xfrm>
          <a:off x="6921500" y="160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53236</xdr:rowOff>
    </xdr:from>
    <xdr:ext cx="534377" cy="259045"/>
    <xdr:sp macro="" textlink="">
      <xdr:nvSpPr>
        <xdr:cNvPr id="490" name="テキスト ボックス 489"/>
        <xdr:cNvSpPr txBox="1"/>
      </xdr:nvSpPr>
      <xdr:spPr>
        <a:xfrm>
          <a:off x="6705111" y="15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63439</xdr:rowOff>
    </xdr:from>
    <xdr:to>
      <xdr:col>85</xdr:col>
      <xdr:colOff>127000</xdr:colOff>
      <xdr:row>38</xdr:row>
      <xdr:rowOff>92928</xdr:rowOff>
    </xdr:to>
    <xdr:cxnSp macro="">
      <xdr:nvCxnSpPr>
        <xdr:cNvPr id="518" name="直線コネクタ 517"/>
        <xdr:cNvCxnSpPr/>
      </xdr:nvCxnSpPr>
      <xdr:spPr>
        <a:xfrm>
          <a:off x="15481300" y="6407089"/>
          <a:ext cx="838200" cy="2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9"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63439</xdr:rowOff>
    </xdr:from>
    <xdr:to>
      <xdr:col>81</xdr:col>
      <xdr:colOff>50800</xdr:colOff>
      <xdr:row>38</xdr:row>
      <xdr:rowOff>42271</xdr:rowOff>
    </xdr:to>
    <xdr:cxnSp macro="">
      <xdr:nvCxnSpPr>
        <xdr:cNvPr id="521" name="直線コネクタ 520"/>
        <xdr:cNvCxnSpPr/>
      </xdr:nvCxnSpPr>
      <xdr:spPr>
        <a:xfrm flipV="1">
          <a:off x="14592300" y="6407089"/>
          <a:ext cx="889000" cy="1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3" name="テキスト ボックス 522"/>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13284</xdr:rowOff>
    </xdr:from>
    <xdr:to>
      <xdr:col>76</xdr:col>
      <xdr:colOff>114300</xdr:colOff>
      <xdr:row>38</xdr:row>
      <xdr:rowOff>42271</xdr:rowOff>
    </xdr:to>
    <xdr:cxnSp macro="">
      <xdr:nvCxnSpPr>
        <xdr:cNvPr id="524" name="直線コネクタ 523"/>
        <xdr:cNvCxnSpPr/>
      </xdr:nvCxnSpPr>
      <xdr:spPr>
        <a:xfrm>
          <a:off x="13703300" y="5842584"/>
          <a:ext cx="889000" cy="7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6" name="テキスト ボックス 525"/>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96632</xdr:rowOff>
    </xdr:from>
    <xdr:to>
      <xdr:col>71</xdr:col>
      <xdr:colOff>177800</xdr:colOff>
      <xdr:row>34</xdr:row>
      <xdr:rowOff>13284</xdr:rowOff>
    </xdr:to>
    <xdr:cxnSp macro="">
      <xdr:nvCxnSpPr>
        <xdr:cNvPr id="527" name="直線コネクタ 526"/>
        <xdr:cNvCxnSpPr/>
      </xdr:nvCxnSpPr>
      <xdr:spPr>
        <a:xfrm>
          <a:off x="12814300" y="575448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9" name="テキスト ボックス 528"/>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42128</xdr:rowOff>
    </xdr:from>
    <xdr:to>
      <xdr:col>85</xdr:col>
      <xdr:colOff>177800</xdr:colOff>
      <xdr:row>38</xdr:row>
      <xdr:rowOff>143728</xdr:rowOff>
    </xdr:to>
    <xdr:sp macro="" textlink="">
      <xdr:nvSpPr>
        <xdr:cNvPr id="537" name="楕円 536"/>
        <xdr:cNvSpPr/>
      </xdr:nvSpPr>
      <xdr:spPr>
        <a:xfrm>
          <a:off x="162687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128505</xdr:rowOff>
    </xdr:from>
    <xdr:ext cx="534377" cy="259045"/>
    <xdr:sp macro="" textlink="">
      <xdr:nvSpPr>
        <xdr:cNvPr id="538" name="消防費該当値テキスト"/>
        <xdr:cNvSpPr txBox="1"/>
      </xdr:nvSpPr>
      <xdr:spPr>
        <a:xfrm>
          <a:off x="16370300" y="647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12639</xdr:rowOff>
    </xdr:from>
    <xdr:to>
      <xdr:col>81</xdr:col>
      <xdr:colOff>101600</xdr:colOff>
      <xdr:row>37</xdr:row>
      <xdr:rowOff>114239</xdr:rowOff>
    </xdr:to>
    <xdr:sp macro="" textlink="">
      <xdr:nvSpPr>
        <xdr:cNvPr id="539" name="楕円 538"/>
        <xdr:cNvSpPr/>
      </xdr:nvSpPr>
      <xdr:spPr>
        <a:xfrm>
          <a:off x="154305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105366</xdr:rowOff>
    </xdr:from>
    <xdr:ext cx="534377" cy="259045"/>
    <xdr:sp macro="" textlink="">
      <xdr:nvSpPr>
        <xdr:cNvPr id="540" name="テキスト ボックス 539"/>
        <xdr:cNvSpPr txBox="1"/>
      </xdr:nvSpPr>
      <xdr:spPr>
        <a:xfrm>
          <a:off x="15214111" y="64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162921</xdr:rowOff>
    </xdr:from>
    <xdr:to>
      <xdr:col>76</xdr:col>
      <xdr:colOff>165100</xdr:colOff>
      <xdr:row>38</xdr:row>
      <xdr:rowOff>93071</xdr:rowOff>
    </xdr:to>
    <xdr:sp macro="" textlink="">
      <xdr:nvSpPr>
        <xdr:cNvPr id="541" name="楕円 540"/>
        <xdr:cNvSpPr/>
      </xdr:nvSpPr>
      <xdr:spPr>
        <a:xfrm>
          <a:off x="14541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84198</xdr:rowOff>
    </xdr:from>
    <xdr:ext cx="534377" cy="259045"/>
    <xdr:sp macro="" textlink="">
      <xdr:nvSpPr>
        <xdr:cNvPr id="542" name="テキスト ボックス 541"/>
        <xdr:cNvSpPr txBox="1"/>
      </xdr:nvSpPr>
      <xdr:spPr>
        <a:xfrm>
          <a:off x="14325111" y="6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133934</xdr:rowOff>
    </xdr:from>
    <xdr:to>
      <xdr:col>72</xdr:col>
      <xdr:colOff>38100</xdr:colOff>
      <xdr:row>34</xdr:row>
      <xdr:rowOff>64084</xdr:rowOff>
    </xdr:to>
    <xdr:sp macro="" textlink="">
      <xdr:nvSpPr>
        <xdr:cNvPr id="543" name="楕円 542"/>
        <xdr:cNvSpPr/>
      </xdr:nvSpPr>
      <xdr:spPr>
        <a:xfrm>
          <a:off x="136525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80611</xdr:rowOff>
    </xdr:from>
    <xdr:ext cx="534377" cy="259045"/>
    <xdr:sp macro="" textlink="">
      <xdr:nvSpPr>
        <xdr:cNvPr id="544" name="テキスト ボックス 543"/>
        <xdr:cNvSpPr txBox="1"/>
      </xdr:nvSpPr>
      <xdr:spPr>
        <a:xfrm>
          <a:off x="13436111" y="55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45832</xdr:rowOff>
    </xdr:from>
    <xdr:to>
      <xdr:col>67</xdr:col>
      <xdr:colOff>101600</xdr:colOff>
      <xdr:row>33</xdr:row>
      <xdr:rowOff>147432</xdr:rowOff>
    </xdr:to>
    <xdr:sp macro="" textlink="">
      <xdr:nvSpPr>
        <xdr:cNvPr id="545" name="楕円 544"/>
        <xdr:cNvSpPr/>
      </xdr:nvSpPr>
      <xdr:spPr>
        <a:xfrm>
          <a:off x="12763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163959</xdr:rowOff>
    </xdr:from>
    <xdr:ext cx="534377" cy="259045"/>
    <xdr:sp macro="" textlink="">
      <xdr:nvSpPr>
        <xdr:cNvPr id="546" name="テキスト ボックス 545"/>
        <xdr:cNvSpPr txBox="1"/>
      </xdr:nvSpPr>
      <xdr:spPr>
        <a:xfrm>
          <a:off x="12547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75725</xdr:rowOff>
    </xdr:from>
    <xdr:to>
      <xdr:col>85</xdr:col>
      <xdr:colOff>127000</xdr:colOff>
      <xdr:row>56</xdr:row>
      <xdr:rowOff>51624</xdr:rowOff>
    </xdr:to>
    <xdr:cxnSp macro="">
      <xdr:nvCxnSpPr>
        <xdr:cNvPr id="578" name="直線コネクタ 577"/>
        <xdr:cNvCxnSpPr/>
      </xdr:nvCxnSpPr>
      <xdr:spPr>
        <a:xfrm>
          <a:off x="15481300" y="9505475"/>
          <a:ext cx="8382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75725</xdr:rowOff>
    </xdr:from>
    <xdr:to>
      <xdr:col>81</xdr:col>
      <xdr:colOff>50800</xdr:colOff>
      <xdr:row>56</xdr:row>
      <xdr:rowOff>101573</xdr:rowOff>
    </xdr:to>
    <xdr:cxnSp macro="">
      <xdr:nvCxnSpPr>
        <xdr:cNvPr id="581" name="直線コネクタ 580"/>
        <xdr:cNvCxnSpPr/>
      </xdr:nvCxnSpPr>
      <xdr:spPr>
        <a:xfrm flipV="1">
          <a:off x="14592300" y="9505475"/>
          <a:ext cx="889000" cy="1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3" name="テキスト ボックス 582"/>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41843</xdr:rowOff>
    </xdr:from>
    <xdr:to>
      <xdr:col>76</xdr:col>
      <xdr:colOff>114300</xdr:colOff>
      <xdr:row>56</xdr:row>
      <xdr:rowOff>101573</xdr:rowOff>
    </xdr:to>
    <xdr:cxnSp macro="">
      <xdr:nvCxnSpPr>
        <xdr:cNvPr id="584" name="直線コネクタ 583"/>
        <xdr:cNvCxnSpPr/>
      </xdr:nvCxnSpPr>
      <xdr:spPr>
        <a:xfrm>
          <a:off x="13703300" y="9300143"/>
          <a:ext cx="889000" cy="40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6" name="テキスト ボックス 585"/>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12125</xdr:rowOff>
    </xdr:from>
    <xdr:to>
      <xdr:col>71</xdr:col>
      <xdr:colOff>177800</xdr:colOff>
      <xdr:row>54</xdr:row>
      <xdr:rowOff>41843</xdr:rowOff>
    </xdr:to>
    <xdr:cxnSp macro="">
      <xdr:nvCxnSpPr>
        <xdr:cNvPr id="587" name="直線コネクタ 586"/>
        <xdr:cNvCxnSpPr/>
      </xdr:nvCxnSpPr>
      <xdr:spPr>
        <a:xfrm>
          <a:off x="12814300" y="8927525"/>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91" name="テキスト ボックス 590"/>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824</xdr:rowOff>
    </xdr:from>
    <xdr:to>
      <xdr:col>85</xdr:col>
      <xdr:colOff>177800</xdr:colOff>
      <xdr:row>56</xdr:row>
      <xdr:rowOff>102424</xdr:rowOff>
    </xdr:to>
    <xdr:sp macro="" textlink="">
      <xdr:nvSpPr>
        <xdr:cNvPr id="597" name="楕円 596"/>
        <xdr:cNvSpPr/>
      </xdr:nvSpPr>
      <xdr:spPr>
        <a:xfrm>
          <a:off x="16268700" y="96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23701</xdr:rowOff>
    </xdr:from>
    <xdr:ext cx="534377" cy="259045"/>
    <xdr:sp macro="" textlink="">
      <xdr:nvSpPr>
        <xdr:cNvPr id="598" name="教育費該当値テキスト"/>
        <xdr:cNvSpPr txBox="1"/>
      </xdr:nvSpPr>
      <xdr:spPr>
        <a:xfrm>
          <a:off x="16370300" y="94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24925</xdr:rowOff>
    </xdr:from>
    <xdr:to>
      <xdr:col>81</xdr:col>
      <xdr:colOff>101600</xdr:colOff>
      <xdr:row>55</xdr:row>
      <xdr:rowOff>126525</xdr:rowOff>
    </xdr:to>
    <xdr:sp macro="" textlink="">
      <xdr:nvSpPr>
        <xdr:cNvPr id="599" name="楕円 598"/>
        <xdr:cNvSpPr/>
      </xdr:nvSpPr>
      <xdr:spPr>
        <a:xfrm>
          <a:off x="15430500" y="9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143052</xdr:rowOff>
    </xdr:from>
    <xdr:ext cx="534377" cy="259045"/>
    <xdr:sp macro="" textlink="">
      <xdr:nvSpPr>
        <xdr:cNvPr id="600" name="テキスト ボックス 599"/>
        <xdr:cNvSpPr txBox="1"/>
      </xdr:nvSpPr>
      <xdr:spPr>
        <a:xfrm>
          <a:off x="15214111" y="9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50773</xdr:rowOff>
    </xdr:from>
    <xdr:to>
      <xdr:col>76</xdr:col>
      <xdr:colOff>165100</xdr:colOff>
      <xdr:row>56</xdr:row>
      <xdr:rowOff>152373</xdr:rowOff>
    </xdr:to>
    <xdr:sp macro="" textlink="">
      <xdr:nvSpPr>
        <xdr:cNvPr id="601" name="楕円 600"/>
        <xdr:cNvSpPr/>
      </xdr:nvSpPr>
      <xdr:spPr>
        <a:xfrm>
          <a:off x="14541500" y="9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143500</xdr:rowOff>
    </xdr:from>
    <xdr:ext cx="534377" cy="259045"/>
    <xdr:sp macro="" textlink="">
      <xdr:nvSpPr>
        <xdr:cNvPr id="602" name="テキスト ボックス 601"/>
        <xdr:cNvSpPr txBox="1"/>
      </xdr:nvSpPr>
      <xdr:spPr>
        <a:xfrm>
          <a:off x="14325111" y="9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162493</xdr:rowOff>
    </xdr:from>
    <xdr:to>
      <xdr:col>72</xdr:col>
      <xdr:colOff>38100</xdr:colOff>
      <xdr:row>54</xdr:row>
      <xdr:rowOff>92643</xdr:rowOff>
    </xdr:to>
    <xdr:sp macro="" textlink="">
      <xdr:nvSpPr>
        <xdr:cNvPr id="603" name="楕円 602"/>
        <xdr:cNvSpPr/>
      </xdr:nvSpPr>
      <xdr:spPr>
        <a:xfrm>
          <a:off x="13652500" y="9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109170</xdr:rowOff>
    </xdr:from>
    <xdr:ext cx="534377" cy="259045"/>
    <xdr:sp macro="" textlink="">
      <xdr:nvSpPr>
        <xdr:cNvPr id="604" name="テキスト ボックス 603"/>
        <xdr:cNvSpPr txBox="1"/>
      </xdr:nvSpPr>
      <xdr:spPr>
        <a:xfrm>
          <a:off x="13436111" y="90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132775</xdr:rowOff>
    </xdr:from>
    <xdr:to>
      <xdr:col>67</xdr:col>
      <xdr:colOff>101600</xdr:colOff>
      <xdr:row>52</xdr:row>
      <xdr:rowOff>62925</xdr:rowOff>
    </xdr:to>
    <xdr:sp macro="" textlink="">
      <xdr:nvSpPr>
        <xdr:cNvPr id="605" name="楕円 604"/>
        <xdr:cNvSpPr/>
      </xdr:nvSpPr>
      <xdr:spPr>
        <a:xfrm>
          <a:off x="12763500" y="88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79452</xdr:rowOff>
    </xdr:from>
    <xdr:ext cx="534377" cy="259045"/>
    <xdr:sp macro="" textlink="">
      <xdr:nvSpPr>
        <xdr:cNvPr id="606" name="テキスト ボックス 605"/>
        <xdr:cNvSpPr txBox="1"/>
      </xdr:nvSpPr>
      <xdr:spPr>
        <a:xfrm>
          <a:off x="12547111" y="86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92532</xdr:rowOff>
    </xdr:from>
    <xdr:to>
      <xdr:col>85</xdr:col>
      <xdr:colOff>127000</xdr:colOff>
      <xdr:row>79</xdr:row>
      <xdr:rowOff>94394</xdr:rowOff>
    </xdr:to>
    <xdr:cxnSp macro="">
      <xdr:nvCxnSpPr>
        <xdr:cNvPr id="637" name="直線コネクタ 636"/>
        <xdr:cNvCxnSpPr/>
      </xdr:nvCxnSpPr>
      <xdr:spPr>
        <a:xfrm flipV="1">
          <a:off x="15481300" y="13637082"/>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8"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94394</xdr:rowOff>
    </xdr:from>
    <xdr:to>
      <xdr:col>81</xdr:col>
      <xdr:colOff>50800</xdr:colOff>
      <xdr:row>79</xdr:row>
      <xdr:rowOff>96952</xdr:rowOff>
    </xdr:to>
    <xdr:cxnSp macro="">
      <xdr:nvCxnSpPr>
        <xdr:cNvPr id="640" name="直線コネクタ 639"/>
        <xdr:cNvCxnSpPr/>
      </xdr:nvCxnSpPr>
      <xdr:spPr>
        <a:xfrm flipV="1">
          <a:off x="14592300" y="13638944"/>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2" name="テキスト ボックス 641"/>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95275</xdr:rowOff>
    </xdr:from>
    <xdr:to>
      <xdr:col>76</xdr:col>
      <xdr:colOff>114300</xdr:colOff>
      <xdr:row>79</xdr:row>
      <xdr:rowOff>96952</xdr:rowOff>
    </xdr:to>
    <xdr:cxnSp macro="">
      <xdr:nvCxnSpPr>
        <xdr:cNvPr id="643" name="直線コネクタ 642"/>
        <xdr:cNvCxnSpPr/>
      </xdr:nvCxnSpPr>
      <xdr:spPr>
        <a:xfrm>
          <a:off x="13703300" y="1363982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5" name="テキスト ボックス 644"/>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65622</xdr:rowOff>
    </xdr:from>
    <xdr:to>
      <xdr:col>71</xdr:col>
      <xdr:colOff>177800</xdr:colOff>
      <xdr:row>79</xdr:row>
      <xdr:rowOff>95275</xdr:rowOff>
    </xdr:to>
    <xdr:cxnSp macro="">
      <xdr:nvCxnSpPr>
        <xdr:cNvPr id="646" name="直線コネクタ 645"/>
        <xdr:cNvCxnSpPr/>
      </xdr:nvCxnSpPr>
      <xdr:spPr>
        <a:xfrm>
          <a:off x="12814300" y="13610172"/>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8" name="テキスト ボックス 647"/>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50" name="テキスト ボックス 649"/>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41732</xdr:rowOff>
    </xdr:from>
    <xdr:to>
      <xdr:col>85</xdr:col>
      <xdr:colOff>177800</xdr:colOff>
      <xdr:row>79</xdr:row>
      <xdr:rowOff>143332</xdr:rowOff>
    </xdr:to>
    <xdr:sp macro="" textlink="">
      <xdr:nvSpPr>
        <xdr:cNvPr id="656" name="楕円 655"/>
        <xdr:cNvSpPr/>
      </xdr:nvSpPr>
      <xdr:spPr>
        <a:xfrm>
          <a:off x="16268700" y="135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128109</xdr:rowOff>
    </xdr:from>
    <xdr:ext cx="378565" cy="259045"/>
    <xdr:sp macro="" textlink="">
      <xdr:nvSpPr>
        <xdr:cNvPr id="657" name="災害復旧費該当値テキスト"/>
        <xdr:cNvSpPr txBox="1"/>
      </xdr:nvSpPr>
      <xdr:spPr>
        <a:xfrm>
          <a:off x="16370300" y="135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43594</xdr:rowOff>
    </xdr:from>
    <xdr:to>
      <xdr:col>81</xdr:col>
      <xdr:colOff>101600</xdr:colOff>
      <xdr:row>79</xdr:row>
      <xdr:rowOff>145194</xdr:rowOff>
    </xdr:to>
    <xdr:sp macro="" textlink="">
      <xdr:nvSpPr>
        <xdr:cNvPr id="658" name="楕円 657"/>
        <xdr:cNvSpPr/>
      </xdr:nvSpPr>
      <xdr:spPr>
        <a:xfrm>
          <a:off x="15430500" y="13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136321</xdr:rowOff>
    </xdr:from>
    <xdr:ext cx="378565" cy="259045"/>
    <xdr:sp macro="" textlink="">
      <xdr:nvSpPr>
        <xdr:cNvPr id="659" name="テキスト ボックス 658"/>
        <xdr:cNvSpPr txBox="1"/>
      </xdr:nvSpPr>
      <xdr:spPr>
        <a:xfrm>
          <a:off x="15292017" y="13680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46152</xdr:rowOff>
    </xdr:from>
    <xdr:to>
      <xdr:col>76</xdr:col>
      <xdr:colOff>165100</xdr:colOff>
      <xdr:row>79</xdr:row>
      <xdr:rowOff>147752</xdr:rowOff>
    </xdr:to>
    <xdr:sp macro="" textlink="">
      <xdr:nvSpPr>
        <xdr:cNvPr id="660" name="楕円 659"/>
        <xdr:cNvSpPr/>
      </xdr:nvSpPr>
      <xdr:spPr>
        <a:xfrm>
          <a:off x="14541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138879</xdr:rowOff>
    </xdr:from>
    <xdr:ext cx="378565" cy="259045"/>
    <xdr:sp macro="" textlink="">
      <xdr:nvSpPr>
        <xdr:cNvPr id="661" name="テキスト ボックス 660"/>
        <xdr:cNvSpPr txBox="1"/>
      </xdr:nvSpPr>
      <xdr:spPr>
        <a:xfrm>
          <a:off x="14403017" y="1368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44475</xdr:rowOff>
    </xdr:from>
    <xdr:to>
      <xdr:col>72</xdr:col>
      <xdr:colOff>38100</xdr:colOff>
      <xdr:row>79</xdr:row>
      <xdr:rowOff>146075</xdr:rowOff>
    </xdr:to>
    <xdr:sp macro="" textlink="">
      <xdr:nvSpPr>
        <xdr:cNvPr id="662" name="楕円 661"/>
        <xdr:cNvSpPr/>
      </xdr:nvSpPr>
      <xdr:spPr>
        <a:xfrm>
          <a:off x="13652500" y="135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137202</xdr:rowOff>
    </xdr:from>
    <xdr:ext cx="378565" cy="259045"/>
    <xdr:sp macro="" textlink="">
      <xdr:nvSpPr>
        <xdr:cNvPr id="663" name="テキスト ボックス 662"/>
        <xdr:cNvSpPr txBox="1"/>
      </xdr:nvSpPr>
      <xdr:spPr>
        <a:xfrm>
          <a:off x="13514017" y="1368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14822</xdr:rowOff>
    </xdr:from>
    <xdr:to>
      <xdr:col>67</xdr:col>
      <xdr:colOff>101600</xdr:colOff>
      <xdr:row>79</xdr:row>
      <xdr:rowOff>116422</xdr:rowOff>
    </xdr:to>
    <xdr:sp macro="" textlink="">
      <xdr:nvSpPr>
        <xdr:cNvPr id="664" name="楕円 663"/>
        <xdr:cNvSpPr/>
      </xdr:nvSpPr>
      <xdr:spPr>
        <a:xfrm>
          <a:off x="12763500" y="135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107549</xdr:rowOff>
    </xdr:from>
    <xdr:ext cx="469744" cy="259045"/>
    <xdr:sp macro="" textlink="">
      <xdr:nvSpPr>
        <xdr:cNvPr id="665" name="テキスト ボックス 664"/>
        <xdr:cNvSpPr txBox="1"/>
      </xdr:nvSpPr>
      <xdr:spPr>
        <a:xfrm>
          <a:off x="12579428" y="136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101778</xdr:rowOff>
    </xdr:from>
    <xdr:to>
      <xdr:col>85</xdr:col>
      <xdr:colOff>127000</xdr:colOff>
      <xdr:row>96</xdr:row>
      <xdr:rowOff>103048</xdr:rowOff>
    </xdr:to>
    <xdr:cxnSp macro="">
      <xdr:nvCxnSpPr>
        <xdr:cNvPr id="694" name="直線コネクタ 693"/>
        <xdr:cNvCxnSpPr/>
      </xdr:nvCxnSpPr>
      <xdr:spPr>
        <a:xfrm>
          <a:off x="15481300" y="16560978"/>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5"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101778</xdr:rowOff>
    </xdr:from>
    <xdr:to>
      <xdr:col>81</xdr:col>
      <xdr:colOff>50800</xdr:colOff>
      <xdr:row>96</xdr:row>
      <xdr:rowOff>106490</xdr:rowOff>
    </xdr:to>
    <xdr:cxnSp macro="">
      <xdr:nvCxnSpPr>
        <xdr:cNvPr id="697" name="直線コネクタ 696"/>
        <xdr:cNvCxnSpPr/>
      </xdr:nvCxnSpPr>
      <xdr:spPr>
        <a:xfrm flipV="1">
          <a:off x="14592300" y="16560978"/>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9" name="テキスト ボックス 698"/>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106490</xdr:rowOff>
    </xdr:from>
    <xdr:to>
      <xdr:col>76</xdr:col>
      <xdr:colOff>114300</xdr:colOff>
      <xdr:row>96</xdr:row>
      <xdr:rowOff>108623</xdr:rowOff>
    </xdr:to>
    <xdr:cxnSp macro="">
      <xdr:nvCxnSpPr>
        <xdr:cNvPr id="700" name="直線コネクタ 699"/>
        <xdr:cNvCxnSpPr/>
      </xdr:nvCxnSpPr>
      <xdr:spPr>
        <a:xfrm flipV="1">
          <a:off x="13703300" y="16565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2" name="テキスト ボックス 701"/>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108623</xdr:rowOff>
    </xdr:from>
    <xdr:to>
      <xdr:col>71</xdr:col>
      <xdr:colOff>177800</xdr:colOff>
      <xdr:row>96</xdr:row>
      <xdr:rowOff>114491</xdr:rowOff>
    </xdr:to>
    <xdr:cxnSp macro="">
      <xdr:nvCxnSpPr>
        <xdr:cNvPr id="703" name="直線コネクタ 702"/>
        <xdr:cNvCxnSpPr/>
      </xdr:nvCxnSpPr>
      <xdr:spPr>
        <a:xfrm flipV="1">
          <a:off x="12814300" y="16567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5" name="テキスト ボックス 704"/>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7" name="テキスト ボックス 706"/>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52248</xdr:rowOff>
    </xdr:from>
    <xdr:to>
      <xdr:col>85</xdr:col>
      <xdr:colOff>177800</xdr:colOff>
      <xdr:row>96</xdr:row>
      <xdr:rowOff>153848</xdr:rowOff>
    </xdr:to>
    <xdr:sp macro="" textlink="">
      <xdr:nvSpPr>
        <xdr:cNvPr id="713" name="楕円 712"/>
        <xdr:cNvSpPr/>
      </xdr:nvSpPr>
      <xdr:spPr>
        <a:xfrm>
          <a:off x="162687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30675</xdr:rowOff>
    </xdr:from>
    <xdr:ext cx="534377" cy="259045"/>
    <xdr:sp macro="" textlink="">
      <xdr:nvSpPr>
        <xdr:cNvPr id="714" name="公債費該当値テキスト"/>
        <xdr:cNvSpPr txBox="1"/>
      </xdr:nvSpPr>
      <xdr:spPr>
        <a:xfrm>
          <a:off x="16370300" y="164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50978</xdr:rowOff>
    </xdr:from>
    <xdr:to>
      <xdr:col>81</xdr:col>
      <xdr:colOff>101600</xdr:colOff>
      <xdr:row>96</xdr:row>
      <xdr:rowOff>152578</xdr:rowOff>
    </xdr:to>
    <xdr:sp macro="" textlink="">
      <xdr:nvSpPr>
        <xdr:cNvPr id="715" name="楕円 714"/>
        <xdr:cNvSpPr/>
      </xdr:nvSpPr>
      <xdr:spPr>
        <a:xfrm>
          <a:off x="154305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143705</xdr:rowOff>
    </xdr:from>
    <xdr:ext cx="534377" cy="259045"/>
    <xdr:sp macro="" textlink="">
      <xdr:nvSpPr>
        <xdr:cNvPr id="716" name="テキスト ボックス 715"/>
        <xdr:cNvSpPr txBox="1"/>
      </xdr:nvSpPr>
      <xdr:spPr>
        <a:xfrm>
          <a:off x="15214111" y="16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55690</xdr:rowOff>
    </xdr:from>
    <xdr:to>
      <xdr:col>76</xdr:col>
      <xdr:colOff>165100</xdr:colOff>
      <xdr:row>96</xdr:row>
      <xdr:rowOff>157290</xdr:rowOff>
    </xdr:to>
    <xdr:sp macro="" textlink="">
      <xdr:nvSpPr>
        <xdr:cNvPr id="717" name="楕円 716"/>
        <xdr:cNvSpPr/>
      </xdr:nvSpPr>
      <xdr:spPr>
        <a:xfrm>
          <a:off x="145415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148417</xdr:rowOff>
    </xdr:from>
    <xdr:ext cx="534377" cy="259045"/>
    <xdr:sp macro="" textlink="">
      <xdr:nvSpPr>
        <xdr:cNvPr id="718" name="テキスト ボックス 717"/>
        <xdr:cNvSpPr txBox="1"/>
      </xdr:nvSpPr>
      <xdr:spPr>
        <a:xfrm>
          <a:off x="14325111" y="166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57823</xdr:rowOff>
    </xdr:from>
    <xdr:to>
      <xdr:col>72</xdr:col>
      <xdr:colOff>38100</xdr:colOff>
      <xdr:row>96</xdr:row>
      <xdr:rowOff>159423</xdr:rowOff>
    </xdr:to>
    <xdr:sp macro="" textlink="">
      <xdr:nvSpPr>
        <xdr:cNvPr id="719" name="楕円 718"/>
        <xdr:cNvSpPr/>
      </xdr:nvSpPr>
      <xdr:spPr>
        <a:xfrm>
          <a:off x="13652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150550</xdr:rowOff>
    </xdr:from>
    <xdr:ext cx="534377" cy="259045"/>
    <xdr:sp macro="" textlink="">
      <xdr:nvSpPr>
        <xdr:cNvPr id="720" name="テキスト ボックス 719"/>
        <xdr:cNvSpPr txBox="1"/>
      </xdr:nvSpPr>
      <xdr:spPr>
        <a:xfrm>
          <a:off x="13436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63691</xdr:rowOff>
    </xdr:from>
    <xdr:to>
      <xdr:col>67</xdr:col>
      <xdr:colOff>101600</xdr:colOff>
      <xdr:row>96</xdr:row>
      <xdr:rowOff>165291</xdr:rowOff>
    </xdr:to>
    <xdr:sp macro="" textlink="">
      <xdr:nvSpPr>
        <xdr:cNvPr id="721" name="楕円 720"/>
        <xdr:cNvSpPr/>
      </xdr:nvSpPr>
      <xdr:spPr>
        <a:xfrm>
          <a:off x="12763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156418</xdr:rowOff>
    </xdr:from>
    <xdr:ext cx="534377" cy="259045"/>
    <xdr:sp macro="" textlink="">
      <xdr:nvSpPr>
        <xdr:cNvPr id="722" name="テキスト ボックス 721"/>
        <xdr:cNvSpPr txBox="1"/>
      </xdr:nvSpPr>
      <xdr:spPr>
        <a:xfrm>
          <a:off x="12547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1"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総務費、議会費及び農林水産業費に係る住民一人当たりコストが類似団体平均値と比較してかなり高い水準で推移している。特に民生費は、前年度に続いて類似団体内順位が１位となっており、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a:t>
          </a:r>
        </a:p>
        <a:p>
          <a:r>
            <a:rPr kumimoji="1" lang="ja-JP" altLang="en-US" sz="1300">
              <a:latin typeface="ＭＳ Ｐゴシック" panose="020B0600070205080204" pitchFamily="50" charset="-128"/>
              <a:ea typeface="ＭＳ Ｐゴシック" panose="020B0600070205080204" pitchFamily="50" charset="-128"/>
            </a:rPr>
            <a:t>また、土木費については本年度大幅に増加し、類似団体内順位が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位となっている。これは、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世紀の森公園建設事業（市営球場）がピークを迎え、前年度と比べ</a:t>
          </a:r>
          <a:r>
            <a:rPr kumimoji="1" lang="en-US" altLang="ja-JP" sz="1300">
              <a:latin typeface="ＭＳ Ｐゴシック" panose="020B0600070205080204" pitchFamily="50" charset="-128"/>
              <a:ea typeface="ＭＳ Ｐゴシック" panose="020B0600070205080204" pitchFamily="50" charset="-128"/>
            </a:rPr>
            <a:t>1,548</a:t>
          </a:r>
          <a:r>
            <a:rPr kumimoji="1" lang="ja-JP" altLang="en-US" sz="1300">
              <a:latin typeface="ＭＳ Ｐゴシック" panose="020B0600070205080204" pitchFamily="50" charset="-128"/>
              <a:ea typeface="ＭＳ Ｐゴシック" panose="020B0600070205080204" pitchFamily="50" charset="-128"/>
            </a:rPr>
            <a:t>百万円増えたことが要因と考えらえる。今後は同事業の完了に伴い、減少が見込まれる。</a:t>
          </a:r>
        </a:p>
        <a:p>
          <a:r>
            <a:rPr kumimoji="1" lang="ja-JP" altLang="en-US" sz="1300">
              <a:latin typeface="ＭＳ Ｐゴシック" panose="020B0600070205080204" pitchFamily="50" charset="-128"/>
              <a:ea typeface="ＭＳ Ｐゴシック" panose="020B0600070205080204" pitchFamily="50" charset="-128"/>
            </a:rPr>
            <a:t>その他の目的については、類似団体平均を下回るか、同水準程度となっている。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実質収支額及び実質単年度収支の標準財政規模比は、前年度と比べてそれぞれ、</a:t>
          </a:r>
          <a:r>
            <a:rPr kumimoji="1" lang="en-US" altLang="ja-JP" sz="1300">
              <a:latin typeface="ＭＳ ゴシック" pitchFamily="49" charset="-128"/>
              <a:ea typeface="ＭＳ ゴシック" pitchFamily="49" charset="-128"/>
            </a:rPr>
            <a:t>1.96</a:t>
          </a:r>
          <a:r>
            <a:rPr kumimoji="1" lang="ja-JP" altLang="en-US" sz="1300">
              <a:latin typeface="ＭＳ ゴシック" pitchFamily="49" charset="-128"/>
              <a:ea typeface="ＭＳ ゴシック" pitchFamily="49" charset="-128"/>
            </a:rPr>
            <a:t>ポイント、</a:t>
          </a:r>
          <a:r>
            <a:rPr kumimoji="1" lang="en-US" altLang="ja-JP" sz="1300">
              <a:latin typeface="ＭＳ ゴシック" pitchFamily="49" charset="-128"/>
              <a:ea typeface="ＭＳ ゴシック" pitchFamily="49" charset="-128"/>
            </a:rPr>
            <a:t>1.04</a:t>
          </a:r>
          <a:r>
            <a:rPr kumimoji="1" lang="ja-JP" altLang="en-US" sz="1300">
              <a:latin typeface="ＭＳ ゴシック" pitchFamily="49" charset="-128"/>
              <a:ea typeface="ＭＳ ゴシック" pitchFamily="49" charset="-128"/>
            </a:rPr>
            <a:t>ポイント減少した。これは、前年度と比べ、前年度と比べ翌年度繰越財源の減</a:t>
          </a:r>
          <a:r>
            <a:rPr kumimoji="1" lang="en-US" altLang="ja-JP" sz="1300">
              <a:latin typeface="ＭＳ ゴシック" pitchFamily="49" charset="-128"/>
              <a:ea typeface="ＭＳ ゴシック" pitchFamily="49" charset="-128"/>
            </a:rPr>
            <a:t>(▲127,436</a:t>
          </a:r>
          <a:r>
            <a:rPr kumimoji="1" lang="ja-JP" altLang="en-US" sz="1300">
              <a:latin typeface="ＭＳ ゴシック" pitchFamily="49" charset="-128"/>
              <a:ea typeface="ＭＳ ゴシック" pitchFamily="49" charset="-128"/>
            </a:rPr>
            <a:t>千円）、歳入の減（▲</a:t>
          </a:r>
          <a:r>
            <a:rPr kumimoji="1" lang="en-US" altLang="ja-JP" sz="1300">
              <a:latin typeface="ＭＳ ゴシック" pitchFamily="49" charset="-128"/>
              <a:ea typeface="ＭＳ ゴシック" pitchFamily="49" charset="-128"/>
            </a:rPr>
            <a:t>157,625</a:t>
          </a:r>
          <a:r>
            <a:rPr kumimoji="1" lang="ja-JP" altLang="en-US" sz="1300">
              <a:latin typeface="ＭＳ ゴシック" pitchFamily="49" charset="-128"/>
              <a:ea typeface="ＭＳ ゴシック" pitchFamily="49" charset="-128"/>
            </a:rPr>
            <a:t>千円）、歳出の増（</a:t>
          </a:r>
          <a:r>
            <a:rPr kumimoji="1" lang="en-US" altLang="ja-JP" sz="1300">
              <a:latin typeface="ＭＳ ゴシック" pitchFamily="49" charset="-128"/>
              <a:ea typeface="ＭＳ ゴシック" pitchFamily="49" charset="-128"/>
            </a:rPr>
            <a:t>258,423</a:t>
          </a:r>
          <a:r>
            <a:rPr kumimoji="1" lang="ja-JP" altLang="en-US" sz="1300">
              <a:latin typeface="ＭＳ ゴシック" pitchFamily="49" charset="-128"/>
              <a:ea typeface="ＭＳ ゴシック" pitchFamily="49" charset="-128"/>
            </a:rPr>
            <a:t>千円）、標準財政規模の増（</a:t>
          </a:r>
          <a:r>
            <a:rPr kumimoji="1" lang="en-US" altLang="ja-JP" sz="1300">
              <a:latin typeface="ＭＳ ゴシック" pitchFamily="49" charset="-128"/>
              <a:ea typeface="ＭＳ ゴシック" pitchFamily="49" charset="-128"/>
            </a:rPr>
            <a:t>425,100</a:t>
          </a:r>
          <a:r>
            <a:rPr kumimoji="1" lang="ja-JP" altLang="en-US" sz="1300">
              <a:latin typeface="ＭＳ ゴシック" pitchFamily="49" charset="-128"/>
              <a:ea typeface="ＭＳ ゴシック" pitchFamily="49" charset="-128"/>
            </a:rPr>
            <a:t>千円）が要因と考えらえる</a:t>
          </a:r>
        </a:p>
        <a:p>
          <a:r>
            <a:rPr kumimoji="1" lang="ja-JP" altLang="en-US" sz="1300">
              <a:latin typeface="ＭＳ ゴシック" pitchFamily="49" charset="-128"/>
              <a:ea typeface="ＭＳ ゴシック" pitchFamily="49" charset="-128"/>
            </a:rPr>
            <a:t>また、財政調整基金の積立額が取崩し額を上回ったことにより、財政調整基金残高は前年度より増となった。近年、財政調整基金残高の減少が続いていることから。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においては、赤字額が斬新的に減少しているものの、継続して赤字となっている。これは医療費の増加により厳しい財政状況が続いていいるためであるが、今後は、医療費の適正化と収納率向上に向けた取り組みの強化、税率改正等により、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L5" workbookViewId="0">
      <selection activeCell="BG18" sqref="BG18:CB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6"/>
      <c r="DK3" s="186"/>
      <c r="DL3" s="186"/>
      <c r="DM3" s="186"/>
      <c r="DN3" s="186"/>
      <c r="DO3" s="186"/>
    </row>
    <row r="4" spans="1:119" ht="18.75" customHeight="1" x14ac:dyDescent="0.15">
      <c r="A4" s="187"/>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43013055</v>
      </c>
      <c r="BO4" s="430"/>
      <c r="BP4" s="430"/>
      <c r="BQ4" s="430"/>
      <c r="BR4" s="430"/>
      <c r="BS4" s="430"/>
      <c r="BT4" s="430"/>
      <c r="BU4" s="431"/>
      <c r="BV4" s="429">
        <v>43170680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5.8</v>
      </c>
      <c r="CU4" s="436"/>
      <c r="CV4" s="436"/>
      <c r="CW4" s="436"/>
      <c r="CX4" s="436"/>
      <c r="CY4" s="436"/>
      <c r="CZ4" s="436"/>
      <c r="DA4" s="437"/>
      <c r="DB4" s="435">
        <v>7.7</v>
      </c>
      <c r="DC4" s="436"/>
      <c r="DD4" s="436"/>
      <c r="DE4" s="436"/>
      <c r="DF4" s="436"/>
      <c r="DG4" s="436"/>
      <c r="DH4" s="436"/>
      <c r="DI4" s="437"/>
      <c r="DJ4" s="186"/>
      <c r="DK4" s="186"/>
      <c r="DL4" s="186"/>
      <c r="DM4" s="186"/>
      <c r="DN4" s="186"/>
      <c r="DO4" s="186"/>
    </row>
    <row r="5" spans="1:119" ht="18.75" customHeight="1" x14ac:dyDescent="0.15">
      <c r="A5" s="187"/>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41966092</v>
      </c>
      <c r="BO5" s="467"/>
      <c r="BP5" s="467"/>
      <c r="BQ5" s="467"/>
      <c r="BR5" s="467"/>
      <c r="BS5" s="467"/>
      <c r="BT5" s="467"/>
      <c r="BU5" s="468"/>
      <c r="BV5" s="466">
        <v>41707669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92.6</v>
      </c>
      <c r="CU5" s="464"/>
      <c r="CV5" s="464"/>
      <c r="CW5" s="464"/>
      <c r="CX5" s="464"/>
      <c r="CY5" s="464"/>
      <c r="CZ5" s="464"/>
      <c r="DA5" s="465"/>
      <c r="DB5" s="463">
        <v>92.7</v>
      </c>
      <c r="DC5" s="464"/>
      <c r="DD5" s="464"/>
      <c r="DE5" s="464"/>
      <c r="DF5" s="464"/>
      <c r="DG5" s="464"/>
      <c r="DH5" s="464"/>
      <c r="DI5" s="465"/>
      <c r="DJ5" s="186"/>
      <c r="DK5" s="186"/>
      <c r="DL5" s="186"/>
      <c r="DM5" s="186"/>
      <c r="DN5" s="186"/>
      <c r="DO5" s="186"/>
    </row>
    <row r="6" spans="1:119" ht="18.75" customHeight="1" x14ac:dyDescent="0.15">
      <c r="A6" s="187"/>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1046963</v>
      </c>
      <c r="BO6" s="467"/>
      <c r="BP6" s="467"/>
      <c r="BQ6" s="467"/>
      <c r="BR6" s="467"/>
      <c r="BS6" s="467"/>
      <c r="BT6" s="467"/>
      <c r="BU6" s="468"/>
      <c r="BV6" s="466">
        <v>1463011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96.1</v>
      </c>
      <c r="CU6" s="504"/>
      <c r="CV6" s="504"/>
      <c r="CW6" s="504"/>
      <c r="CX6" s="504"/>
      <c r="CY6" s="504"/>
      <c r="CZ6" s="504"/>
      <c r="DA6" s="505"/>
      <c r="DB6" s="503">
        <v>97.1</v>
      </c>
      <c r="DC6" s="504"/>
      <c r="DD6" s="504"/>
      <c r="DE6" s="504"/>
      <c r="DF6" s="504"/>
      <c r="DG6" s="504"/>
      <c r="DH6" s="504"/>
      <c r="DI6" s="505"/>
      <c r="DJ6" s="186"/>
      <c r="DK6" s="186"/>
      <c r="DL6" s="186"/>
      <c r="DM6" s="186"/>
      <c r="DN6" s="186"/>
      <c r="DO6" s="186"/>
    </row>
    <row r="7" spans="1:119" ht="18.75" customHeight="1" x14ac:dyDescent="0.15">
      <c r="A7" s="187"/>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98448</v>
      </c>
      <c r="BO7" s="467"/>
      <c r="BP7" s="467"/>
      <c r="BQ7" s="467"/>
      <c r="BR7" s="467"/>
      <c r="BS7" s="467"/>
      <c r="BT7" s="467"/>
      <c r="BU7" s="468"/>
      <c r="BV7" s="466">
        <v>225884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16391321</v>
      </c>
      <c r="CU7" s="467"/>
      <c r="CV7" s="467"/>
      <c r="CW7" s="467"/>
      <c r="CX7" s="467"/>
      <c r="CY7" s="467"/>
      <c r="CZ7" s="467"/>
      <c r="DA7" s="468"/>
      <c r="DB7" s="466">
        <v>15966221</v>
      </c>
      <c r="DC7" s="467"/>
      <c r="DD7" s="467"/>
      <c r="DE7" s="467"/>
      <c r="DF7" s="467"/>
      <c r="DG7" s="467"/>
      <c r="DH7" s="467"/>
      <c r="DI7" s="468"/>
      <c r="DJ7" s="186"/>
      <c r="DK7" s="186"/>
      <c r="DL7" s="186"/>
      <c r="DM7" s="186"/>
      <c r="DN7" s="186"/>
      <c r="DO7" s="186"/>
    </row>
    <row r="8" spans="1:119" ht="18.75" customHeight="1" thickBot="1" x14ac:dyDescent="0.2">
      <c r="A8" s="187"/>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948515</v>
      </c>
      <c r="BO8" s="467"/>
      <c r="BP8" s="467"/>
      <c r="BQ8" s="467"/>
      <c r="BR8" s="467"/>
      <c r="BS8" s="467"/>
      <c r="BT8" s="467"/>
      <c r="BU8" s="468"/>
      <c r="BV8" s="466">
        <v>1237127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0.46</v>
      </c>
      <c r="CU8" s="507"/>
      <c r="CV8" s="507"/>
      <c r="CW8" s="507"/>
      <c r="CX8" s="507"/>
      <c r="CY8" s="507"/>
      <c r="CZ8" s="507"/>
      <c r="DA8" s="508"/>
      <c r="DB8" s="506">
        <v>0.45</v>
      </c>
      <c r="DC8" s="507"/>
      <c r="DD8" s="507"/>
      <c r="DE8" s="507"/>
      <c r="DF8" s="507"/>
      <c r="DG8" s="507"/>
      <c r="DH8" s="507"/>
      <c r="DI8" s="508"/>
      <c r="DJ8" s="186"/>
      <c r="DK8" s="186"/>
      <c r="DL8" s="186"/>
      <c r="DM8" s="186"/>
      <c r="DN8" s="186"/>
      <c r="DO8" s="186"/>
    </row>
    <row r="9" spans="1:119" ht="18.75" customHeight="1" thickBot="1" x14ac:dyDescent="0.2">
      <c r="A9" s="187"/>
      <c r="B9" s="460" t="s">
        <v>112</v>
      </c>
      <c r="C9" s="461"/>
      <c r="D9" s="461"/>
      <c r="E9" s="461"/>
      <c r="F9" s="461"/>
      <c r="G9" s="461"/>
      <c r="H9" s="461"/>
      <c r="I9" s="461"/>
      <c r="J9" s="461"/>
      <c r="K9" s="509"/>
      <c r="L9" s="510" t="s">
        <v>113</v>
      </c>
      <c r="M9" s="511"/>
      <c r="N9" s="511"/>
      <c r="O9" s="511"/>
      <c r="P9" s="511"/>
      <c r="Q9" s="512"/>
      <c r="R9" s="513">
        <v>61674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-288612</v>
      </c>
      <c r="BO9" s="467"/>
      <c r="BP9" s="467"/>
      <c r="BQ9" s="467"/>
      <c r="BR9" s="467"/>
      <c r="BS9" s="467"/>
      <c r="BT9" s="467"/>
      <c r="BU9" s="468"/>
      <c r="BV9" s="466">
        <v>135072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8.8000000000000007</v>
      </c>
      <c r="CU9" s="464"/>
      <c r="CV9" s="464"/>
      <c r="CW9" s="464"/>
      <c r="CX9" s="464"/>
      <c r="CY9" s="464"/>
      <c r="CZ9" s="464"/>
      <c r="DA9" s="465"/>
      <c r="DB9" s="463">
        <v>8.6</v>
      </c>
      <c r="DC9" s="464"/>
      <c r="DD9" s="464"/>
      <c r="DE9" s="464"/>
      <c r="DF9" s="464"/>
      <c r="DG9" s="464"/>
      <c r="DH9" s="464"/>
      <c r="DI9" s="465"/>
      <c r="DJ9" s="186"/>
      <c r="DK9" s="186"/>
      <c r="DL9" s="186"/>
      <c r="DM9" s="186"/>
      <c r="DN9" s="186"/>
      <c r="DO9" s="186"/>
    </row>
    <row r="10" spans="1:119" ht="18.75" customHeight="1" thickBot="1" x14ac:dyDescent="0.2">
      <c r="A10" s="187"/>
      <c r="B10" s="460"/>
      <c r="C10" s="461"/>
      <c r="D10" s="461"/>
      <c r="E10" s="461"/>
      <c r="F10" s="461"/>
      <c r="G10" s="461"/>
      <c r="H10" s="461"/>
      <c r="I10" s="461"/>
      <c r="J10" s="461"/>
      <c r="K10" s="509"/>
      <c r="L10" s="516" t="s">
        <v>118</v>
      </c>
      <c r="M10" s="496"/>
      <c r="N10" s="496"/>
      <c r="O10" s="496"/>
      <c r="P10" s="496"/>
      <c r="Q10" s="497"/>
      <c r="R10" s="517">
        <v>60231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1255309</v>
      </c>
      <c r="BO10" s="467"/>
      <c r="BP10" s="467"/>
      <c r="BQ10" s="467"/>
      <c r="BR10" s="467"/>
      <c r="BS10" s="467"/>
      <c r="BT10" s="467"/>
      <c r="BU10" s="468"/>
      <c r="BV10" s="466">
        <v>852530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201</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6"/>
      <c r="DK11" s="186"/>
      <c r="DL11" s="186"/>
      <c r="DM11" s="186"/>
      <c r="DN11" s="186"/>
      <c r="DO11" s="186"/>
    </row>
    <row r="12" spans="1:119" ht="18.75" customHeight="1" x14ac:dyDescent="0.15">
      <c r="A12" s="187"/>
      <c r="B12" s="526" t="s">
        <v>129</v>
      </c>
      <c r="C12" s="527"/>
      <c r="D12" s="527"/>
      <c r="E12" s="527"/>
      <c r="F12" s="527"/>
      <c r="G12" s="527"/>
      <c r="H12" s="527"/>
      <c r="I12" s="527"/>
      <c r="J12" s="527"/>
      <c r="K12" s="528"/>
      <c r="L12" s="535" t="s">
        <v>130</v>
      </c>
      <c r="M12" s="536"/>
      <c r="N12" s="536"/>
      <c r="O12" s="536"/>
      <c r="P12" s="536"/>
      <c r="Q12" s="537"/>
      <c r="R12" s="538">
        <v>63389</v>
      </c>
      <c r="S12" s="539"/>
      <c r="T12" s="539"/>
      <c r="U12" s="539"/>
      <c r="V12" s="540"/>
      <c r="W12" s="541" t="s">
        <v>1</v>
      </c>
      <c r="X12" s="499"/>
      <c r="Y12" s="499"/>
      <c r="Z12" s="499"/>
      <c r="AA12" s="499"/>
      <c r="AB12" s="542"/>
      <c r="AC12" s="543" t="s">
        <v>131</v>
      </c>
      <c r="AD12" s="544"/>
      <c r="AE12" s="544"/>
      <c r="AF12" s="544"/>
      <c r="AG12" s="545"/>
      <c r="AH12" s="543" t="s">
        <v>132</v>
      </c>
      <c r="AI12" s="544"/>
      <c r="AJ12" s="544"/>
      <c r="AK12" s="544"/>
      <c r="AL12" s="546"/>
      <c r="AM12" s="495" t="s">
        <v>133</v>
      </c>
      <c r="AN12" s="496"/>
      <c r="AO12" s="496"/>
      <c r="AP12" s="496"/>
      <c r="AQ12" s="496"/>
      <c r="AR12" s="496"/>
      <c r="AS12" s="496"/>
      <c r="AT12" s="497"/>
      <c r="AU12" s="498" t="s">
        <v>102</v>
      </c>
      <c r="AV12" s="499"/>
      <c r="AW12" s="499"/>
      <c r="AX12" s="499"/>
      <c r="AY12" s="500" t="s">
        <v>134</v>
      </c>
      <c r="AZ12" s="501"/>
      <c r="BA12" s="501"/>
      <c r="BB12" s="501"/>
      <c r="BC12" s="501"/>
      <c r="BD12" s="501"/>
      <c r="BE12" s="501"/>
      <c r="BF12" s="501"/>
      <c r="BG12" s="501"/>
      <c r="BH12" s="501"/>
      <c r="BI12" s="501"/>
      <c r="BJ12" s="501"/>
      <c r="BK12" s="501"/>
      <c r="BL12" s="501"/>
      <c r="BM12" s="502"/>
      <c r="BN12" s="466">
        <v>1140573</v>
      </c>
      <c r="BO12" s="467"/>
      <c r="BP12" s="467"/>
      <c r="BQ12" s="467"/>
      <c r="BR12" s="467"/>
      <c r="BS12" s="467"/>
      <c r="BT12" s="467"/>
      <c r="BU12" s="468"/>
      <c r="BV12" s="466">
        <v>991610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6"/>
      <c r="DK12" s="186"/>
      <c r="DL12" s="186"/>
      <c r="DM12" s="186"/>
      <c r="DN12" s="186"/>
      <c r="DO12" s="186"/>
    </row>
    <row r="13" spans="1:119" ht="18.75" customHeight="1" x14ac:dyDescent="0.15">
      <c r="A13" s="187"/>
      <c r="B13" s="529"/>
      <c r="C13" s="530"/>
      <c r="D13" s="530"/>
      <c r="E13" s="530"/>
      <c r="F13" s="530"/>
      <c r="G13" s="530"/>
      <c r="H13" s="530"/>
      <c r="I13" s="530"/>
      <c r="J13" s="530"/>
      <c r="K13" s="531"/>
      <c r="L13" s="197"/>
      <c r="M13" s="557" t="s">
        <v>137</v>
      </c>
      <c r="N13" s="558"/>
      <c r="O13" s="558"/>
      <c r="P13" s="558"/>
      <c r="Q13" s="559"/>
      <c r="R13" s="550">
        <v>62749</v>
      </c>
      <c r="S13" s="551"/>
      <c r="T13" s="551"/>
      <c r="U13" s="551"/>
      <c r="V13" s="552"/>
      <c r="W13" s="482" t="s">
        <v>138</v>
      </c>
      <c r="X13" s="483"/>
      <c r="Y13" s="483"/>
      <c r="Z13" s="483"/>
      <c r="AA13" s="483"/>
      <c r="AB13" s="473"/>
      <c r="AC13" s="517">
        <v>1622</v>
      </c>
      <c r="AD13" s="518"/>
      <c r="AE13" s="518"/>
      <c r="AF13" s="518"/>
      <c r="AG13" s="560"/>
      <c r="AH13" s="517">
        <v>1662</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-173876</v>
      </c>
      <c r="BO13" s="467"/>
      <c r="BP13" s="467"/>
      <c r="BQ13" s="467"/>
      <c r="BR13" s="467"/>
      <c r="BS13" s="467"/>
      <c r="BT13" s="467"/>
      <c r="BU13" s="468"/>
      <c r="BV13" s="466">
        <v>-3807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5.7</v>
      </c>
      <c r="CU13" s="464"/>
      <c r="CV13" s="464"/>
      <c r="CW13" s="464"/>
      <c r="CX13" s="464"/>
      <c r="CY13" s="464"/>
      <c r="CZ13" s="464"/>
      <c r="DA13" s="465"/>
      <c r="DB13" s="463">
        <v>5.8</v>
      </c>
      <c r="DC13" s="464"/>
      <c r="DD13" s="464"/>
      <c r="DE13" s="464"/>
      <c r="DF13" s="464"/>
      <c r="DG13" s="464"/>
      <c r="DH13" s="464"/>
      <c r="DI13" s="465"/>
      <c r="DJ13" s="186"/>
      <c r="DK13" s="186"/>
      <c r="DL13" s="186"/>
      <c r="DM13" s="186"/>
      <c r="DN13" s="186"/>
      <c r="DO13" s="186"/>
    </row>
    <row r="14" spans="1:119" ht="18.75" customHeight="1" thickBot="1" x14ac:dyDescent="0.2">
      <c r="A14" s="187"/>
      <c r="B14" s="529"/>
      <c r="C14" s="530"/>
      <c r="D14" s="530"/>
      <c r="E14" s="530"/>
      <c r="F14" s="530"/>
      <c r="G14" s="530"/>
      <c r="H14" s="530"/>
      <c r="I14" s="530"/>
      <c r="J14" s="530"/>
      <c r="K14" s="531"/>
      <c r="L14" s="547" t="s">
        <v>143</v>
      </c>
      <c r="M14" s="548"/>
      <c r="N14" s="548"/>
      <c r="O14" s="548"/>
      <c r="P14" s="548"/>
      <c r="Q14" s="549"/>
      <c r="R14" s="550">
        <v>63161</v>
      </c>
      <c r="S14" s="551"/>
      <c r="T14" s="551"/>
      <c r="U14" s="551"/>
      <c r="V14" s="552"/>
      <c r="W14" s="456"/>
      <c r="X14" s="457"/>
      <c r="Y14" s="457"/>
      <c r="Z14" s="457"/>
      <c r="AA14" s="457"/>
      <c r="AB14" s="446"/>
      <c r="AC14" s="553">
        <v>7</v>
      </c>
      <c r="AD14" s="554"/>
      <c r="AE14" s="554"/>
      <c r="AF14" s="554"/>
      <c r="AG14" s="555"/>
      <c r="AH14" s="553">
        <v>7.6</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144</v>
      </c>
      <c r="CE14" s="562"/>
      <c r="CF14" s="562"/>
      <c r="CG14" s="562"/>
      <c r="CH14" s="562"/>
      <c r="CI14" s="562"/>
      <c r="CJ14" s="562"/>
      <c r="CK14" s="562"/>
      <c r="CL14" s="562"/>
      <c r="CM14" s="562"/>
      <c r="CN14" s="562"/>
      <c r="CO14" s="562"/>
      <c r="CP14" s="562"/>
      <c r="CQ14" s="562"/>
      <c r="CR14" s="562"/>
      <c r="CS14" s="563"/>
      <c r="CT14" s="564">
        <v>35</v>
      </c>
      <c r="CU14" s="565"/>
      <c r="CV14" s="565"/>
      <c r="CW14" s="565"/>
      <c r="CX14" s="565"/>
      <c r="CY14" s="565"/>
      <c r="CZ14" s="565"/>
      <c r="DA14" s="566"/>
      <c r="DB14" s="564">
        <v>33.6</v>
      </c>
      <c r="DC14" s="565"/>
      <c r="DD14" s="565"/>
      <c r="DE14" s="565"/>
      <c r="DF14" s="565"/>
      <c r="DG14" s="565"/>
      <c r="DH14" s="565"/>
      <c r="DI14" s="566"/>
      <c r="DJ14" s="186"/>
      <c r="DK14" s="186"/>
      <c r="DL14" s="186"/>
      <c r="DM14" s="186"/>
      <c r="DN14" s="186"/>
      <c r="DO14" s="186"/>
    </row>
    <row r="15" spans="1:119" ht="18.75" customHeight="1" x14ac:dyDescent="0.15">
      <c r="A15" s="187"/>
      <c r="B15" s="529"/>
      <c r="C15" s="530"/>
      <c r="D15" s="530"/>
      <c r="E15" s="530"/>
      <c r="F15" s="530"/>
      <c r="G15" s="530"/>
      <c r="H15" s="530"/>
      <c r="I15" s="530"/>
      <c r="J15" s="530"/>
      <c r="K15" s="531"/>
      <c r="L15" s="197"/>
      <c r="M15" s="557" t="s">
        <v>137</v>
      </c>
      <c r="N15" s="558"/>
      <c r="O15" s="558"/>
      <c r="P15" s="558"/>
      <c r="Q15" s="559"/>
      <c r="R15" s="550">
        <v>62602</v>
      </c>
      <c r="S15" s="551"/>
      <c r="T15" s="551"/>
      <c r="U15" s="551"/>
      <c r="V15" s="552"/>
      <c r="W15" s="482" t="s">
        <v>145</v>
      </c>
      <c r="X15" s="483"/>
      <c r="Y15" s="483"/>
      <c r="Z15" s="483"/>
      <c r="AA15" s="483"/>
      <c r="AB15" s="473"/>
      <c r="AC15" s="517">
        <v>3422</v>
      </c>
      <c r="AD15" s="518"/>
      <c r="AE15" s="518"/>
      <c r="AF15" s="518"/>
      <c r="AG15" s="560"/>
      <c r="AH15" s="517">
        <v>3265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6389410</v>
      </c>
      <c r="BO15" s="430"/>
      <c r="BP15" s="430"/>
      <c r="BQ15" s="430"/>
      <c r="BR15" s="430"/>
      <c r="BS15" s="430"/>
      <c r="BT15" s="430"/>
      <c r="BU15" s="431"/>
      <c r="BV15" s="429">
        <v>6148305</v>
      </c>
      <c r="BW15" s="430"/>
      <c r="BX15" s="430"/>
      <c r="BY15" s="430"/>
      <c r="BZ15" s="430"/>
      <c r="CA15" s="430"/>
      <c r="CB15" s="430"/>
      <c r="CC15" s="431"/>
      <c r="CD15" s="567" t="s">
        <v>147</v>
      </c>
      <c r="CE15" s="568"/>
      <c r="CF15" s="568"/>
      <c r="CG15" s="568"/>
      <c r="CH15" s="568"/>
      <c r="CI15" s="568"/>
      <c r="CJ15" s="568"/>
      <c r="CK15" s="568"/>
      <c r="CL15" s="568"/>
      <c r="CM15" s="568"/>
      <c r="CN15" s="568"/>
      <c r="CO15" s="568"/>
      <c r="CP15" s="568"/>
      <c r="CQ15" s="568"/>
      <c r="CR15" s="568"/>
      <c r="CS15" s="56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29"/>
      <c r="C16" s="530"/>
      <c r="D16" s="530"/>
      <c r="E16" s="530"/>
      <c r="F16" s="530"/>
      <c r="G16" s="530"/>
      <c r="H16" s="530"/>
      <c r="I16" s="530"/>
      <c r="J16" s="530"/>
      <c r="K16" s="531"/>
      <c r="L16" s="547" t="s">
        <v>148</v>
      </c>
      <c r="M16" s="578"/>
      <c r="N16" s="578"/>
      <c r="O16" s="578"/>
      <c r="P16" s="578"/>
      <c r="Q16" s="579"/>
      <c r="R16" s="570" t="s">
        <v>149</v>
      </c>
      <c r="S16" s="571"/>
      <c r="T16" s="571"/>
      <c r="U16" s="571"/>
      <c r="V16" s="572"/>
      <c r="W16" s="456"/>
      <c r="X16" s="457"/>
      <c r="Y16" s="457"/>
      <c r="Z16" s="457"/>
      <c r="AA16" s="457"/>
      <c r="AB16" s="446"/>
      <c r="AC16" s="553">
        <v>14.7</v>
      </c>
      <c r="AD16" s="554"/>
      <c r="AE16" s="554"/>
      <c r="AF16" s="554"/>
      <c r="AG16" s="555"/>
      <c r="AH16" s="553">
        <v>14.9</v>
      </c>
      <c r="AI16" s="554"/>
      <c r="AJ16" s="554"/>
      <c r="AK16" s="554"/>
      <c r="AL16" s="556"/>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13966388</v>
      </c>
      <c r="BO16" s="467"/>
      <c r="BP16" s="467"/>
      <c r="BQ16" s="467"/>
      <c r="BR16" s="467"/>
      <c r="BS16" s="467"/>
      <c r="BT16" s="467"/>
      <c r="BU16" s="468"/>
      <c r="BV16" s="466">
        <v>13498192</v>
      </c>
      <c r="BW16" s="467"/>
      <c r="BX16" s="467"/>
      <c r="BY16" s="467"/>
      <c r="BZ16" s="467"/>
      <c r="CA16" s="467"/>
      <c r="CB16" s="467"/>
      <c r="CC16" s="468"/>
      <c r="CD16" s="201"/>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6"/>
      <c r="DK16" s="186"/>
      <c r="DL16" s="186"/>
      <c r="DM16" s="186"/>
      <c r="DN16" s="186"/>
      <c r="DO16" s="186"/>
    </row>
    <row r="17" spans="1:119" ht="18.75" customHeight="1" thickBot="1" x14ac:dyDescent="0.2">
      <c r="A17" s="187"/>
      <c r="B17" s="532"/>
      <c r="C17" s="533"/>
      <c r="D17" s="533"/>
      <c r="E17" s="533"/>
      <c r="F17" s="533"/>
      <c r="G17" s="533"/>
      <c r="H17" s="533"/>
      <c r="I17" s="533"/>
      <c r="J17" s="533"/>
      <c r="K17" s="534"/>
      <c r="L17" s="202"/>
      <c r="M17" s="573" t="s">
        <v>151</v>
      </c>
      <c r="N17" s="574"/>
      <c r="O17" s="574"/>
      <c r="P17" s="574"/>
      <c r="Q17" s="575"/>
      <c r="R17" s="570" t="s">
        <v>152</v>
      </c>
      <c r="S17" s="571"/>
      <c r="T17" s="571"/>
      <c r="U17" s="571"/>
      <c r="V17" s="572"/>
      <c r="W17" s="482" t="s">
        <v>153</v>
      </c>
      <c r="X17" s="483"/>
      <c r="Y17" s="483"/>
      <c r="Z17" s="483"/>
      <c r="AA17" s="483"/>
      <c r="AB17" s="473"/>
      <c r="AC17" s="517">
        <v>18263</v>
      </c>
      <c r="AD17" s="518"/>
      <c r="AE17" s="518"/>
      <c r="AF17" s="518"/>
      <c r="AG17" s="560"/>
      <c r="AH17" s="517">
        <v>16982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8167549</v>
      </c>
      <c r="BO17" s="467"/>
      <c r="BP17" s="467"/>
      <c r="BQ17" s="467"/>
      <c r="BR17" s="467"/>
      <c r="BS17" s="467"/>
      <c r="BT17" s="467"/>
      <c r="BU17" s="468"/>
      <c r="BV17" s="466">
        <v>7856346</v>
      </c>
      <c r="BW17" s="467"/>
      <c r="BX17" s="467"/>
      <c r="BY17" s="467"/>
      <c r="BZ17" s="467"/>
      <c r="CA17" s="467"/>
      <c r="CB17" s="467"/>
      <c r="CC17" s="468"/>
      <c r="CD17" s="201"/>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6"/>
      <c r="DK17" s="186"/>
      <c r="DL17" s="186"/>
      <c r="DM17" s="186"/>
      <c r="DN17" s="186"/>
      <c r="DO17" s="186"/>
    </row>
    <row r="18" spans="1:119" ht="18.75" customHeight="1" thickBot="1" x14ac:dyDescent="0.2">
      <c r="A18" s="187"/>
      <c r="B18" s="580" t="s">
        <v>155</v>
      </c>
      <c r="C18" s="509"/>
      <c r="D18" s="509"/>
      <c r="E18" s="581"/>
      <c r="F18" s="581"/>
      <c r="G18" s="581"/>
      <c r="H18" s="581"/>
      <c r="I18" s="581"/>
      <c r="J18" s="581"/>
      <c r="K18" s="581"/>
      <c r="L18" s="582">
        <v>210.91</v>
      </c>
      <c r="M18" s="582"/>
      <c r="N18" s="582"/>
      <c r="O18" s="582"/>
      <c r="P18" s="582"/>
      <c r="Q18" s="582"/>
      <c r="R18" s="583"/>
      <c r="S18" s="583"/>
      <c r="T18" s="583"/>
      <c r="U18" s="583"/>
      <c r="V18" s="584"/>
      <c r="W18" s="484"/>
      <c r="X18" s="485"/>
      <c r="Y18" s="485"/>
      <c r="Z18" s="485"/>
      <c r="AA18" s="485"/>
      <c r="AB18" s="476"/>
      <c r="AC18" s="585">
        <v>78.400000000000006</v>
      </c>
      <c r="AD18" s="586"/>
      <c r="AE18" s="586"/>
      <c r="AF18" s="586"/>
      <c r="AG18" s="587"/>
      <c r="AH18" s="585">
        <v>77.5</v>
      </c>
      <c r="AI18" s="586"/>
      <c r="AJ18" s="586"/>
      <c r="AK18" s="586"/>
      <c r="AL18" s="588"/>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16765693</v>
      </c>
      <c r="BO18" s="467"/>
      <c r="BP18" s="467"/>
      <c r="BQ18" s="467"/>
      <c r="BR18" s="467"/>
      <c r="BS18" s="467"/>
      <c r="BT18" s="467"/>
      <c r="BU18" s="468"/>
      <c r="BV18" s="466">
        <v>16550178</v>
      </c>
      <c r="BW18" s="467"/>
      <c r="BX18" s="467"/>
      <c r="BY18" s="467"/>
      <c r="BZ18" s="467"/>
      <c r="CA18" s="467"/>
      <c r="CB18" s="467"/>
      <c r="CC18" s="468"/>
      <c r="CD18" s="201"/>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6"/>
      <c r="DK18" s="186"/>
      <c r="DL18" s="186"/>
      <c r="DM18" s="186"/>
      <c r="DN18" s="186"/>
      <c r="DO18" s="186"/>
    </row>
    <row r="19" spans="1:119" ht="18.75" customHeight="1" thickBot="1" x14ac:dyDescent="0.2">
      <c r="A19" s="187"/>
      <c r="B19" s="580" t="s">
        <v>157</v>
      </c>
      <c r="C19" s="509"/>
      <c r="D19" s="509"/>
      <c r="E19" s="581"/>
      <c r="F19" s="581"/>
      <c r="G19" s="581"/>
      <c r="H19" s="581"/>
      <c r="I19" s="581"/>
      <c r="J19" s="581"/>
      <c r="K19" s="581"/>
      <c r="L19" s="589">
        <v>292</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23762811</v>
      </c>
      <c r="BO19" s="467"/>
      <c r="BP19" s="467"/>
      <c r="BQ19" s="467"/>
      <c r="BR19" s="467"/>
      <c r="BS19" s="467"/>
      <c r="BT19" s="467"/>
      <c r="BU19" s="468"/>
      <c r="BV19" s="466">
        <v>24490738</v>
      </c>
      <c r="BW19" s="467"/>
      <c r="BX19" s="467"/>
      <c r="BY19" s="467"/>
      <c r="BZ19" s="467"/>
      <c r="CA19" s="467"/>
      <c r="CB19" s="467"/>
      <c r="CC19" s="468"/>
      <c r="CD19" s="201"/>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6"/>
      <c r="DK19" s="186"/>
      <c r="DL19" s="186"/>
      <c r="DM19" s="186"/>
      <c r="DN19" s="186"/>
      <c r="DO19" s="186"/>
    </row>
    <row r="20" spans="1:119" ht="18.75" customHeight="1" thickBot="1" x14ac:dyDescent="0.2">
      <c r="A20" s="187"/>
      <c r="B20" s="580" t="s">
        <v>159</v>
      </c>
      <c r="C20" s="509"/>
      <c r="D20" s="509"/>
      <c r="E20" s="581"/>
      <c r="F20" s="581"/>
      <c r="G20" s="581"/>
      <c r="H20" s="581"/>
      <c r="I20" s="581"/>
      <c r="J20" s="581"/>
      <c r="K20" s="581"/>
      <c r="L20" s="589">
        <v>26142</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1"/>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6"/>
      <c r="DK20" s="186"/>
      <c r="DL20" s="186"/>
      <c r="DM20" s="186"/>
      <c r="DN20" s="186"/>
      <c r="DO20" s="186"/>
    </row>
    <row r="21" spans="1:119" ht="18.75" customHeight="1" x14ac:dyDescent="0.15">
      <c r="A21" s="187"/>
      <c r="B21" s="600" t="s">
        <v>160</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1"/>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6"/>
      <c r="DK21" s="186"/>
      <c r="DL21" s="186"/>
      <c r="DM21" s="186"/>
      <c r="DN21" s="186"/>
      <c r="DO21" s="186"/>
    </row>
    <row r="22" spans="1:119" ht="18.75" customHeight="1" thickBot="1" x14ac:dyDescent="0.2">
      <c r="A22" s="187"/>
      <c r="B22" s="603" t="s">
        <v>161</v>
      </c>
      <c r="C22" s="604"/>
      <c r="D22" s="605"/>
      <c r="E22" s="478" t="s">
        <v>1</v>
      </c>
      <c r="F22" s="483"/>
      <c r="G22" s="483"/>
      <c r="H22" s="483"/>
      <c r="I22" s="483"/>
      <c r="J22" s="483"/>
      <c r="K22" s="473"/>
      <c r="L22" s="478" t="s">
        <v>162</v>
      </c>
      <c r="M22" s="483"/>
      <c r="N22" s="483"/>
      <c r="O22" s="483"/>
      <c r="P22" s="473"/>
      <c r="Q22" s="612" t="s">
        <v>163</v>
      </c>
      <c r="R22" s="613"/>
      <c r="S22" s="613"/>
      <c r="T22" s="613"/>
      <c r="U22" s="613"/>
      <c r="V22" s="614"/>
      <c r="W22" s="618" t="s">
        <v>164</v>
      </c>
      <c r="X22" s="604"/>
      <c r="Y22" s="605"/>
      <c r="Z22" s="478" t="s">
        <v>1</v>
      </c>
      <c r="AA22" s="483"/>
      <c r="AB22" s="483"/>
      <c r="AC22" s="483"/>
      <c r="AD22" s="483"/>
      <c r="AE22" s="483"/>
      <c r="AF22" s="483"/>
      <c r="AG22" s="473"/>
      <c r="AH22" s="631" t="s">
        <v>165</v>
      </c>
      <c r="AI22" s="483"/>
      <c r="AJ22" s="483"/>
      <c r="AK22" s="483"/>
      <c r="AL22" s="473"/>
      <c r="AM22" s="631" t="s">
        <v>166</v>
      </c>
      <c r="AN22" s="632"/>
      <c r="AO22" s="632"/>
      <c r="AP22" s="632"/>
      <c r="AQ22" s="632"/>
      <c r="AR22" s="633"/>
      <c r="AS22" s="612" t="s">
        <v>163</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1"/>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6"/>
      <c r="DK22" s="186"/>
      <c r="DL22" s="186"/>
      <c r="DM22" s="186"/>
      <c r="DN22" s="186"/>
      <c r="DO22" s="186"/>
    </row>
    <row r="23" spans="1:119" ht="18.75" customHeight="1" x14ac:dyDescent="0.15">
      <c r="A23" s="187"/>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167</v>
      </c>
      <c r="AZ23" s="427"/>
      <c r="BA23" s="427"/>
      <c r="BB23" s="427"/>
      <c r="BC23" s="427"/>
      <c r="BD23" s="427"/>
      <c r="BE23" s="427"/>
      <c r="BF23" s="427"/>
      <c r="BG23" s="427"/>
      <c r="BH23" s="427"/>
      <c r="BI23" s="427"/>
      <c r="BJ23" s="427"/>
      <c r="BK23" s="427"/>
      <c r="BL23" s="427"/>
      <c r="BM23" s="428"/>
      <c r="BN23" s="466">
        <v>29337807</v>
      </c>
      <c r="BO23" s="467"/>
      <c r="BP23" s="467"/>
      <c r="BQ23" s="467"/>
      <c r="BR23" s="467"/>
      <c r="BS23" s="467"/>
      <c r="BT23" s="467"/>
      <c r="BU23" s="468"/>
      <c r="BV23" s="466">
        <v>28614944</v>
      </c>
      <c r="BW23" s="467"/>
      <c r="BX23" s="467"/>
      <c r="BY23" s="467"/>
      <c r="BZ23" s="467"/>
      <c r="CA23" s="467"/>
      <c r="CB23" s="467"/>
      <c r="CC23" s="468"/>
      <c r="CD23" s="201"/>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6"/>
      <c r="DK23" s="186"/>
      <c r="DL23" s="186"/>
      <c r="DM23" s="186"/>
      <c r="DN23" s="186"/>
      <c r="DO23" s="186"/>
    </row>
    <row r="24" spans="1:119" ht="18.75" customHeight="1" thickBot="1" x14ac:dyDescent="0.2">
      <c r="A24" s="187"/>
      <c r="B24" s="606"/>
      <c r="C24" s="607"/>
      <c r="D24" s="608"/>
      <c r="E24" s="516" t="s">
        <v>168</v>
      </c>
      <c r="F24" s="496"/>
      <c r="G24" s="496"/>
      <c r="H24" s="496"/>
      <c r="I24" s="496"/>
      <c r="J24" s="496"/>
      <c r="K24" s="497"/>
      <c r="L24" s="517">
        <v>1</v>
      </c>
      <c r="M24" s="518"/>
      <c r="N24" s="518"/>
      <c r="O24" s="518"/>
      <c r="P24" s="560"/>
      <c r="Q24" s="517">
        <v>8690</v>
      </c>
      <c r="R24" s="518"/>
      <c r="S24" s="518"/>
      <c r="T24" s="518"/>
      <c r="U24" s="518"/>
      <c r="V24" s="560"/>
      <c r="W24" s="619"/>
      <c r="X24" s="607"/>
      <c r="Y24" s="608"/>
      <c r="Z24" s="516" t="s">
        <v>169</v>
      </c>
      <c r="AA24" s="496"/>
      <c r="AB24" s="496"/>
      <c r="AC24" s="496"/>
      <c r="AD24" s="496"/>
      <c r="AE24" s="496"/>
      <c r="AF24" s="496"/>
      <c r="AG24" s="497"/>
      <c r="AH24" s="517">
        <v>519</v>
      </c>
      <c r="AI24" s="518"/>
      <c r="AJ24" s="518"/>
      <c r="AK24" s="518"/>
      <c r="AL24" s="560"/>
      <c r="AM24" s="517">
        <v>1497834</v>
      </c>
      <c r="AN24" s="518"/>
      <c r="AO24" s="518"/>
      <c r="AP24" s="518"/>
      <c r="AQ24" s="518"/>
      <c r="AR24" s="560"/>
      <c r="AS24" s="517">
        <v>2886</v>
      </c>
      <c r="AT24" s="518"/>
      <c r="AU24" s="518"/>
      <c r="AV24" s="518"/>
      <c r="AW24" s="518"/>
      <c r="AX24" s="519"/>
      <c r="AY24" s="639" t="s">
        <v>170</v>
      </c>
      <c r="AZ24" s="640"/>
      <c r="BA24" s="640"/>
      <c r="BB24" s="640"/>
      <c r="BC24" s="640"/>
      <c r="BD24" s="640"/>
      <c r="BE24" s="640"/>
      <c r="BF24" s="640"/>
      <c r="BG24" s="640"/>
      <c r="BH24" s="640"/>
      <c r="BI24" s="640"/>
      <c r="BJ24" s="640"/>
      <c r="BK24" s="640"/>
      <c r="BL24" s="640"/>
      <c r="BM24" s="641"/>
      <c r="BN24" s="466">
        <v>26225868</v>
      </c>
      <c r="BO24" s="467"/>
      <c r="BP24" s="467"/>
      <c r="BQ24" s="467"/>
      <c r="BR24" s="467"/>
      <c r="BS24" s="467"/>
      <c r="BT24" s="467"/>
      <c r="BU24" s="468"/>
      <c r="BV24" s="466">
        <v>26004547</v>
      </c>
      <c r="BW24" s="467"/>
      <c r="BX24" s="467"/>
      <c r="BY24" s="467"/>
      <c r="BZ24" s="467"/>
      <c r="CA24" s="467"/>
      <c r="CB24" s="467"/>
      <c r="CC24" s="468"/>
      <c r="CD24" s="201"/>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6"/>
      <c r="DK24" s="186"/>
      <c r="DL24" s="186"/>
      <c r="DM24" s="186"/>
      <c r="DN24" s="186"/>
      <c r="DO24" s="186"/>
    </row>
    <row r="25" spans="1:119" s="186" customFormat="1" ht="18.75" customHeight="1" x14ac:dyDescent="0.15">
      <c r="A25" s="187"/>
      <c r="B25" s="606"/>
      <c r="C25" s="607"/>
      <c r="D25" s="608"/>
      <c r="E25" s="516" t="s">
        <v>171</v>
      </c>
      <c r="F25" s="496"/>
      <c r="G25" s="496"/>
      <c r="H25" s="496"/>
      <c r="I25" s="496"/>
      <c r="J25" s="496"/>
      <c r="K25" s="497"/>
      <c r="L25" s="517">
        <v>2</v>
      </c>
      <c r="M25" s="518"/>
      <c r="N25" s="518"/>
      <c r="O25" s="518"/>
      <c r="P25" s="560"/>
      <c r="Q25" s="517">
        <v>7060</v>
      </c>
      <c r="R25" s="518"/>
      <c r="S25" s="518"/>
      <c r="T25" s="518"/>
      <c r="U25" s="518"/>
      <c r="V25" s="560"/>
      <c r="W25" s="619"/>
      <c r="X25" s="607"/>
      <c r="Y25" s="608"/>
      <c r="Z25" s="516" t="s">
        <v>172</v>
      </c>
      <c r="AA25" s="496"/>
      <c r="AB25" s="496"/>
      <c r="AC25" s="496"/>
      <c r="AD25" s="496"/>
      <c r="AE25" s="496"/>
      <c r="AF25" s="496"/>
      <c r="AG25" s="497"/>
      <c r="AH25" s="517">
        <v>71</v>
      </c>
      <c r="AI25" s="518"/>
      <c r="AJ25" s="518"/>
      <c r="AK25" s="518"/>
      <c r="AL25" s="560"/>
      <c r="AM25" s="517">
        <v>204125</v>
      </c>
      <c r="AN25" s="518"/>
      <c r="AO25" s="518"/>
      <c r="AP25" s="518"/>
      <c r="AQ25" s="518"/>
      <c r="AR25" s="560"/>
      <c r="AS25" s="517">
        <v>2875</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1587656</v>
      </c>
      <c r="BO25" s="430"/>
      <c r="BP25" s="430"/>
      <c r="BQ25" s="430"/>
      <c r="BR25" s="430"/>
      <c r="BS25" s="430"/>
      <c r="BT25" s="430"/>
      <c r="BU25" s="431"/>
      <c r="BV25" s="429">
        <v>4480163</v>
      </c>
      <c r="BW25" s="430"/>
      <c r="BX25" s="430"/>
      <c r="BY25" s="430"/>
      <c r="BZ25" s="430"/>
      <c r="CA25" s="430"/>
      <c r="CB25" s="430"/>
      <c r="CC25" s="431"/>
      <c r="CD25" s="201"/>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6" customFormat="1" ht="18.75" customHeight="1" x14ac:dyDescent="0.15">
      <c r="A26" s="187"/>
      <c r="B26" s="606"/>
      <c r="C26" s="607"/>
      <c r="D26" s="608"/>
      <c r="E26" s="516" t="s">
        <v>174</v>
      </c>
      <c r="F26" s="496"/>
      <c r="G26" s="496"/>
      <c r="H26" s="496"/>
      <c r="I26" s="496"/>
      <c r="J26" s="496"/>
      <c r="K26" s="497"/>
      <c r="L26" s="517">
        <v>1</v>
      </c>
      <c r="M26" s="518"/>
      <c r="N26" s="518"/>
      <c r="O26" s="518"/>
      <c r="P26" s="560"/>
      <c r="Q26" s="517">
        <v>6480</v>
      </c>
      <c r="R26" s="518"/>
      <c r="S26" s="518"/>
      <c r="T26" s="518"/>
      <c r="U26" s="518"/>
      <c r="V26" s="560"/>
      <c r="W26" s="619"/>
      <c r="X26" s="607"/>
      <c r="Y26" s="608"/>
      <c r="Z26" s="516" t="s">
        <v>175</v>
      </c>
      <c r="AA26" s="629"/>
      <c r="AB26" s="629"/>
      <c r="AC26" s="629"/>
      <c r="AD26" s="629"/>
      <c r="AE26" s="629"/>
      <c r="AF26" s="629"/>
      <c r="AG26" s="630"/>
      <c r="AH26" s="517">
        <v>15</v>
      </c>
      <c r="AI26" s="518"/>
      <c r="AJ26" s="518"/>
      <c r="AK26" s="518"/>
      <c r="AL26" s="560"/>
      <c r="AM26" s="517">
        <v>43650</v>
      </c>
      <c r="AN26" s="518"/>
      <c r="AO26" s="518"/>
      <c r="AP26" s="518"/>
      <c r="AQ26" s="518"/>
      <c r="AR26" s="560"/>
      <c r="AS26" s="517">
        <v>2910</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136</v>
      </c>
      <c r="BW26" s="467"/>
      <c r="BX26" s="467"/>
      <c r="BY26" s="467"/>
      <c r="BZ26" s="467"/>
      <c r="CA26" s="467"/>
      <c r="CB26" s="467"/>
      <c r="CC26" s="468"/>
      <c r="CD26" s="201"/>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7"/>
      <c r="B27" s="606"/>
      <c r="C27" s="607"/>
      <c r="D27" s="608"/>
      <c r="E27" s="516" t="s">
        <v>177</v>
      </c>
      <c r="F27" s="496"/>
      <c r="G27" s="496"/>
      <c r="H27" s="496"/>
      <c r="I27" s="496"/>
      <c r="J27" s="496"/>
      <c r="K27" s="497"/>
      <c r="L27" s="517">
        <v>1</v>
      </c>
      <c r="M27" s="518"/>
      <c r="N27" s="518"/>
      <c r="O27" s="518"/>
      <c r="P27" s="560"/>
      <c r="Q27" s="517">
        <v>4840</v>
      </c>
      <c r="R27" s="518"/>
      <c r="S27" s="518"/>
      <c r="T27" s="518"/>
      <c r="U27" s="518"/>
      <c r="V27" s="560"/>
      <c r="W27" s="619"/>
      <c r="X27" s="607"/>
      <c r="Y27" s="608"/>
      <c r="Z27" s="516" t="s">
        <v>178</v>
      </c>
      <c r="AA27" s="496"/>
      <c r="AB27" s="496"/>
      <c r="AC27" s="496"/>
      <c r="AD27" s="496"/>
      <c r="AE27" s="496"/>
      <c r="AF27" s="496"/>
      <c r="AG27" s="497"/>
      <c r="AH27" s="517">
        <v>21</v>
      </c>
      <c r="AI27" s="518"/>
      <c r="AJ27" s="518"/>
      <c r="AK27" s="518"/>
      <c r="AL27" s="560"/>
      <c r="AM27" s="517">
        <v>65814</v>
      </c>
      <c r="AN27" s="518"/>
      <c r="AO27" s="518"/>
      <c r="AP27" s="518"/>
      <c r="AQ27" s="518"/>
      <c r="AR27" s="560"/>
      <c r="AS27" s="517">
        <v>3134</v>
      </c>
      <c r="AT27" s="518"/>
      <c r="AU27" s="518"/>
      <c r="AV27" s="518"/>
      <c r="AW27" s="518"/>
      <c r="AX27" s="519"/>
      <c r="AY27" s="561" t="s">
        <v>179</v>
      </c>
      <c r="AZ27" s="562"/>
      <c r="BA27" s="562"/>
      <c r="BB27" s="562"/>
      <c r="BC27" s="562"/>
      <c r="BD27" s="562"/>
      <c r="BE27" s="562"/>
      <c r="BF27" s="562"/>
      <c r="BG27" s="562"/>
      <c r="BH27" s="562"/>
      <c r="BI27" s="562"/>
      <c r="BJ27" s="562"/>
      <c r="BK27" s="562"/>
      <c r="BL27" s="562"/>
      <c r="BM27" s="563"/>
      <c r="BN27" s="642">
        <v>190000</v>
      </c>
      <c r="BO27" s="643"/>
      <c r="BP27" s="643"/>
      <c r="BQ27" s="643"/>
      <c r="BR27" s="643"/>
      <c r="BS27" s="643"/>
      <c r="BT27" s="643"/>
      <c r="BU27" s="644"/>
      <c r="BV27" s="642">
        <v>190000</v>
      </c>
      <c r="BW27" s="643"/>
      <c r="BX27" s="643"/>
      <c r="BY27" s="643"/>
      <c r="BZ27" s="643"/>
      <c r="CA27" s="643"/>
      <c r="CB27" s="643"/>
      <c r="CC27" s="644"/>
      <c r="CD27" s="203"/>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6"/>
      <c r="DK27" s="186"/>
      <c r="DL27" s="186"/>
      <c r="DM27" s="186"/>
      <c r="DN27" s="186"/>
      <c r="DO27" s="186"/>
    </row>
    <row r="28" spans="1:119" ht="18.75" customHeight="1" x14ac:dyDescent="0.15">
      <c r="A28" s="187"/>
      <c r="B28" s="606"/>
      <c r="C28" s="607"/>
      <c r="D28" s="608"/>
      <c r="E28" s="516" t="s">
        <v>180</v>
      </c>
      <c r="F28" s="496"/>
      <c r="G28" s="496"/>
      <c r="H28" s="496"/>
      <c r="I28" s="496"/>
      <c r="J28" s="496"/>
      <c r="K28" s="497"/>
      <c r="L28" s="517">
        <v>1</v>
      </c>
      <c r="M28" s="518"/>
      <c r="N28" s="518"/>
      <c r="O28" s="518"/>
      <c r="P28" s="560"/>
      <c r="Q28" s="517">
        <v>4260</v>
      </c>
      <c r="R28" s="518"/>
      <c r="S28" s="518"/>
      <c r="T28" s="518"/>
      <c r="U28" s="518"/>
      <c r="V28" s="560"/>
      <c r="W28" s="619"/>
      <c r="X28" s="607"/>
      <c r="Y28" s="608"/>
      <c r="Z28" s="516" t="s">
        <v>181</v>
      </c>
      <c r="AA28" s="496"/>
      <c r="AB28" s="496"/>
      <c r="AC28" s="496"/>
      <c r="AD28" s="496"/>
      <c r="AE28" s="496"/>
      <c r="AF28" s="496"/>
      <c r="AG28" s="497"/>
      <c r="AH28" s="517" t="s">
        <v>136</v>
      </c>
      <c r="AI28" s="518"/>
      <c r="AJ28" s="518"/>
      <c r="AK28" s="518"/>
      <c r="AL28" s="560"/>
      <c r="AM28" s="517" t="s">
        <v>128</v>
      </c>
      <c r="AN28" s="518"/>
      <c r="AO28" s="518"/>
      <c r="AP28" s="518"/>
      <c r="AQ28" s="518"/>
      <c r="AR28" s="560"/>
      <c r="AS28" s="517" t="s">
        <v>128</v>
      </c>
      <c r="AT28" s="518"/>
      <c r="AU28" s="518"/>
      <c r="AV28" s="518"/>
      <c r="AW28" s="518"/>
      <c r="AX28" s="519"/>
      <c r="AY28" s="645" t="s">
        <v>182</v>
      </c>
      <c r="AZ28" s="646"/>
      <c r="BA28" s="646"/>
      <c r="BB28" s="647"/>
      <c r="BC28" s="426" t="s">
        <v>48</v>
      </c>
      <c r="BD28" s="427"/>
      <c r="BE28" s="427"/>
      <c r="BF28" s="427"/>
      <c r="BG28" s="427"/>
      <c r="BH28" s="427"/>
      <c r="BI28" s="427"/>
      <c r="BJ28" s="427"/>
      <c r="BK28" s="427"/>
      <c r="BL28" s="427"/>
      <c r="BM28" s="428"/>
      <c r="BN28" s="429">
        <v>3338341</v>
      </c>
      <c r="BO28" s="430"/>
      <c r="BP28" s="430"/>
      <c r="BQ28" s="430"/>
      <c r="BR28" s="430"/>
      <c r="BS28" s="430"/>
      <c r="BT28" s="430"/>
      <c r="BU28" s="431"/>
      <c r="BV28" s="429">
        <v>3223605</v>
      </c>
      <c r="BW28" s="430"/>
      <c r="BX28" s="430"/>
      <c r="BY28" s="430"/>
      <c r="BZ28" s="430"/>
      <c r="CA28" s="430"/>
      <c r="CB28" s="430"/>
      <c r="CC28" s="431"/>
      <c r="CD28" s="201"/>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6"/>
      <c r="DK28" s="186"/>
      <c r="DL28" s="186"/>
      <c r="DM28" s="186"/>
      <c r="DN28" s="186"/>
      <c r="DO28" s="186"/>
    </row>
    <row r="29" spans="1:119" ht="18.75" customHeight="1" x14ac:dyDescent="0.15">
      <c r="A29" s="187"/>
      <c r="B29" s="606"/>
      <c r="C29" s="607"/>
      <c r="D29" s="608"/>
      <c r="E29" s="516" t="s">
        <v>183</v>
      </c>
      <c r="F29" s="496"/>
      <c r="G29" s="496"/>
      <c r="H29" s="496"/>
      <c r="I29" s="496"/>
      <c r="J29" s="496"/>
      <c r="K29" s="497"/>
      <c r="L29" s="517">
        <v>24</v>
      </c>
      <c r="M29" s="518"/>
      <c r="N29" s="518"/>
      <c r="O29" s="518"/>
      <c r="P29" s="560"/>
      <c r="Q29" s="517">
        <v>4000</v>
      </c>
      <c r="R29" s="518"/>
      <c r="S29" s="518"/>
      <c r="T29" s="518"/>
      <c r="U29" s="518"/>
      <c r="V29" s="560"/>
      <c r="W29" s="620"/>
      <c r="X29" s="621"/>
      <c r="Y29" s="622"/>
      <c r="Z29" s="516" t="s">
        <v>184</v>
      </c>
      <c r="AA29" s="496"/>
      <c r="AB29" s="496"/>
      <c r="AC29" s="496"/>
      <c r="AD29" s="496"/>
      <c r="AE29" s="496"/>
      <c r="AF29" s="496"/>
      <c r="AG29" s="497"/>
      <c r="AH29" s="517">
        <v>540</v>
      </c>
      <c r="AI29" s="518"/>
      <c r="AJ29" s="518"/>
      <c r="AK29" s="518"/>
      <c r="AL29" s="560"/>
      <c r="AM29" s="517">
        <v>1563648</v>
      </c>
      <c r="AN29" s="518"/>
      <c r="AO29" s="518"/>
      <c r="AP29" s="518"/>
      <c r="AQ29" s="518"/>
      <c r="AR29" s="560"/>
      <c r="AS29" s="517">
        <v>2896</v>
      </c>
      <c r="AT29" s="518"/>
      <c r="AU29" s="518"/>
      <c r="AV29" s="518"/>
      <c r="AW29" s="518"/>
      <c r="AX29" s="519"/>
      <c r="AY29" s="648"/>
      <c r="AZ29" s="649"/>
      <c r="BA29" s="649"/>
      <c r="BB29" s="650"/>
      <c r="BC29" s="500" t="s">
        <v>185</v>
      </c>
      <c r="BD29" s="501"/>
      <c r="BE29" s="501"/>
      <c r="BF29" s="501"/>
      <c r="BG29" s="501"/>
      <c r="BH29" s="501"/>
      <c r="BI29" s="501"/>
      <c r="BJ29" s="501"/>
      <c r="BK29" s="501"/>
      <c r="BL29" s="501"/>
      <c r="BM29" s="502"/>
      <c r="BN29" s="466">
        <v>540134</v>
      </c>
      <c r="BO29" s="467"/>
      <c r="BP29" s="467"/>
      <c r="BQ29" s="467"/>
      <c r="BR29" s="467"/>
      <c r="BS29" s="467"/>
      <c r="BT29" s="467"/>
      <c r="BU29" s="468"/>
      <c r="BV29" s="466">
        <v>539504</v>
      </c>
      <c r="BW29" s="467"/>
      <c r="BX29" s="467"/>
      <c r="BY29" s="467"/>
      <c r="BZ29" s="467"/>
      <c r="CA29" s="467"/>
      <c r="CB29" s="467"/>
      <c r="CC29" s="468"/>
      <c r="CD29" s="203"/>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6"/>
      <c r="DK29" s="186"/>
      <c r="DL29" s="186"/>
      <c r="DM29" s="186"/>
      <c r="DN29" s="186"/>
      <c r="DO29" s="186"/>
    </row>
    <row r="30" spans="1:119" ht="18.75" customHeight="1" thickBot="1" x14ac:dyDescent="0.2">
      <c r="A30" s="187"/>
      <c r="B30" s="609"/>
      <c r="C30" s="610"/>
      <c r="D30" s="611"/>
      <c r="E30" s="520"/>
      <c r="F30" s="521"/>
      <c r="G30" s="521"/>
      <c r="H30" s="521"/>
      <c r="I30" s="521"/>
      <c r="J30" s="521"/>
      <c r="K30" s="522"/>
      <c r="L30" s="623"/>
      <c r="M30" s="624"/>
      <c r="N30" s="624"/>
      <c r="O30" s="624"/>
      <c r="P30" s="625"/>
      <c r="Q30" s="623"/>
      <c r="R30" s="624"/>
      <c r="S30" s="624"/>
      <c r="T30" s="624"/>
      <c r="U30" s="624"/>
      <c r="V30" s="625"/>
      <c r="W30" s="626" t="s">
        <v>186</v>
      </c>
      <c r="X30" s="627"/>
      <c r="Y30" s="627"/>
      <c r="Z30" s="627"/>
      <c r="AA30" s="627"/>
      <c r="AB30" s="627"/>
      <c r="AC30" s="627"/>
      <c r="AD30" s="627"/>
      <c r="AE30" s="627"/>
      <c r="AF30" s="627"/>
      <c r="AG30" s="628"/>
      <c r="AH30" s="585">
        <v>95.3</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5528255</v>
      </c>
      <c r="BO30" s="643"/>
      <c r="BP30" s="643"/>
      <c r="BQ30" s="643"/>
      <c r="BR30" s="643"/>
      <c r="BS30" s="643"/>
      <c r="BT30" s="643"/>
      <c r="BU30" s="644"/>
      <c r="BV30" s="642">
        <v>5241166</v>
      </c>
      <c r="BW30" s="643"/>
      <c r="BX30" s="643"/>
      <c r="BY30" s="643"/>
      <c r="BZ30" s="643"/>
      <c r="CA30" s="643"/>
      <c r="CB30" s="643"/>
      <c r="CC30" s="6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0" t="s">
        <v>193</v>
      </c>
      <c r="D33" s="490"/>
      <c r="E33" s="455" t="s">
        <v>194</v>
      </c>
      <c r="F33" s="455"/>
      <c r="G33" s="455"/>
      <c r="H33" s="455"/>
      <c r="I33" s="455"/>
      <c r="J33" s="455"/>
      <c r="K33" s="455"/>
      <c r="L33" s="455"/>
      <c r="M33" s="455"/>
      <c r="N33" s="455"/>
      <c r="O33" s="455"/>
      <c r="P33" s="455"/>
      <c r="Q33" s="455"/>
      <c r="R33" s="455"/>
      <c r="S33" s="455"/>
      <c r="T33" s="216"/>
      <c r="U33" s="490" t="s">
        <v>195</v>
      </c>
      <c r="V33" s="490"/>
      <c r="W33" s="455" t="s">
        <v>194</v>
      </c>
      <c r="X33" s="455"/>
      <c r="Y33" s="455"/>
      <c r="Z33" s="455"/>
      <c r="AA33" s="455"/>
      <c r="AB33" s="455"/>
      <c r="AC33" s="455"/>
      <c r="AD33" s="455"/>
      <c r="AE33" s="455"/>
      <c r="AF33" s="455"/>
      <c r="AG33" s="455"/>
      <c r="AH33" s="455"/>
      <c r="AI33" s="455"/>
      <c r="AJ33" s="455"/>
      <c r="AK33" s="455"/>
      <c r="AL33" s="216"/>
      <c r="AM33" s="490" t="s">
        <v>193</v>
      </c>
      <c r="AN33" s="490"/>
      <c r="AO33" s="455" t="s">
        <v>194</v>
      </c>
      <c r="AP33" s="455"/>
      <c r="AQ33" s="455"/>
      <c r="AR33" s="455"/>
      <c r="AS33" s="455"/>
      <c r="AT33" s="455"/>
      <c r="AU33" s="455"/>
      <c r="AV33" s="455"/>
      <c r="AW33" s="455"/>
      <c r="AX33" s="455"/>
      <c r="AY33" s="455"/>
      <c r="AZ33" s="455"/>
      <c r="BA33" s="455"/>
      <c r="BB33" s="455"/>
      <c r="BC33" s="455"/>
      <c r="BD33" s="217"/>
      <c r="BE33" s="455" t="s">
        <v>196</v>
      </c>
      <c r="BF33" s="455"/>
      <c r="BG33" s="455" t="s">
        <v>197</v>
      </c>
      <c r="BH33" s="455"/>
      <c r="BI33" s="455"/>
      <c r="BJ33" s="455"/>
      <c r="BK33" s="455"/>
      <c r="BL33" s="455"/>
      <c r="BM33" s="455"/>
      <c r="BN33" s="455"/>
      <c r="BO33" s="455"/>
      <c r="BP33" s="455"/>
      <c r="BQ33" s="455"/>
      <c r="BR33" s="455"/>
      <c r="BS33" s="455"/>
      <c r="BT33" s="455"/>
      <c r="BU33" s="455"/>
      <c r="BV33" s="217"/>
      <c r="BW33" s="490" t="s">
        <v>196</v>
      </c>
      <c r="BX33" s="490"/>
      <c r="BY33" s="455" t="s">
        <v>198</v>
      </c>
      <c r="BZ33" s="455"/>
      <c r="CA33" s="455"/>
      <c r="CB33" s="455"/>
      <c r="CC33" s="455"/>
      <c r="CD33" s="455"/>
      <c r="CE33" s="455"/>
      <c r="CF33" s="455"/>
      <c r="CG33" s="455"/>
      <c r="CH33" s="455"/>
      <c r="CI33" s="455"/>
      <c r="CJ33" s="455"/>
      <c r="CK33" s="455"/>
      <c r="CL33" s="455"/>
      <c r="CM33" s="455"/>
      <c r="CN33" s="216"/>
      <c r="CO33" s="490" t="s">
        <v>195</v>
      </c>
      <c r="CP33" s="490"/>
      <c r="CQ33" s="455" t="s">
        <v>199</v>
      </c>
      <c r="CR33" s="455"/>
      <c r="CS33" s="455"/>
      <c r="CT33" s="455"/>
      <c r="CU33" s="455"/>
      <c r="CV33" s="455"/>
      <c r="CW33" s="455"/>
      <c r="CX33" s="455"/>
      <c r="CY33" s="455"/>
      <c r="CZ33" s="455"/>
      <c r="DA33" s="455"/>
      <c r="DB33" s="455"/>
      <c r="DC33" s="455"/>
      <c r="DD33" s="455"/>
      <c r="DE33" s="455"/>
      <c r="DF33" s="216"/>
      <c r="DG33" s="654" t="s">
        <v>200</v>
      </c>
      <c r="DH33" s="654"/>
      <c r="DI33" s="218"/>
      <c r="DJ33" s="186"/>
      <c r="DK33" s="186"/>
      <c r="DL33" s="186"/>
      <c r="DM33" s="186"/>
      <c r="DN33" s="186"/>
      <c r="DO33" s="186"/>
    </row>
    <row r="34" spans="1:119" ht="32.25" customHeight="1" x14ac:dyDescent="0.15">
      <c r="A34" s="187"/>
      <c r="B34" s="213"/>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4"/>
      <c r="U34" s="655">
        <f>IF(W34="","",MAX(C34:D43)+1)</f>
        <v>3</v>
      </c>
      <c r="V34" s="655"/>
      <c r="W34" s="656" t="str">
        <f>IF('各会計、関係団体の財政状況及び健全化判断比率'!B28="","",'各会計、関係団体の財政状況及び健全化判断比率'!B28)</f>
        <v>国民健康保険特別会計</v>
      </c>
      <c r="X34" s="656"/>
      <c r="Y34" s="656"/>
      <c r="Z34" s="656"/>
      <c r="AA34" s="656"/>
      <c r="AB34" s="656"/>
      <c r="AC34" s="656"/>
      <c r="AD34" s="656"/>
      <c r="AE34" s="656"/>
      <c r="AF34" s="656"/>
      <c r="AG34" s="656"/>
      <c r="AH34" s="656"/>
      <c r="AI34" s="656"/>
      <c r="AJ34" s="656"/>
      <c r="AK34" s="656"/>
      <c r="AL34" s="214"/>
      <c r="AM34" s="655">
        <f>IF(AO34="","",MAX(C34:D43,U34:V43)+1)</f>
        <v>6</v>
      </c>
      <c r="AN34" s="655"/>
      <c r="AO34" s="656" t="str">
        <f>IF('各会計、関係団体の財政状況及び健全化判断比率'!B31="","",'各会計、関係団体の財政状況及び健全化判断比率'!B31)</f>
        <v>水道事業会計</v>
      </c>
      <c r="AP34" s="656"/>
      <c r="AQ34" s="656"/>
      <c r="AR34" s="656"/>
      <c r="AS34" s="656"/>
      <c r="AT34" s="656"/>
      <c r="AU34" s="656"/>
      <c r="AV34" s="656"/>
      <c r="AW34" s="656"/>
      <c r="AX34" s="656"/>
      <c r="AY34" s="656"/>
      <c r="AZ34" s="656"/>
      <c r="BA34" s="656"/>
      <c r="BB34" s="656"/>
      <c r="BC34" s="656"/>
      <c r="BD34" s="214"/>
      <c r="BE34" s="655">
        <f>IF(BG34="","",MAX(C34:D43,U34:V43,AM34:AN43)+1)</f>
        <v>7</v>
      </c>
      <c r="BF34" s="655"/>
      <c r="BG34" s="656" t="str">
        <f>IF('各会計、関係団体の財政状況及び健全化判断比率'!B32="","",'各会計、関係団体の財政状況及び健全化判断比率'!B32)</f>
        <v>公共下水道事業特別会計</v>
      </c>
      <c r="BH34" s="656"/>
      <c r="BI34" s="656"/>
      <c r="BJ34" s="656"/>
      <c r="BK34" s="656"/>
      <c r="BL34" s="656"/>
      <c r="BM34" s="656"/>
      <c r="BN34" s="656"/>
      <c r="BO34" s="656"/>
      <c r="BP34" s="656"/>
      <c r="BQ34" s="656"/>
      <c r="BR34" s="656"/>
      <c r="BS34" s="656"/>
      <c r="BT34" s="656"/>
      <c r="BU34" s="656"/>
      <c r="BV34" s="214"/>
      <c r="BW34" s="655">
        <f>IF(BY34="","",MAX(C34:D43,U34:V43,AM34:AN43,BE34:BF43)+1)</f>
        <v>8</v>
      </c>
      <c r="BX34" s="655"/>
      <c r="BY34" s="656" t="str">
        <f>IF('各会計、関係団体の財政状況及び健全化判断比率'!B68="","",'各会計、関係団体の財政状況及び健全化判断比率'!B68)</f>
        <v>北部広域市町村圏事務組合</v>
      </c>
      <c r="BZ34" s="656"/>
      <c r="CA34" s="656"/>
      <c r="CB34" s="656"/>
      <c r="CC34" s="656"/>
      <c r="CD34" s="656"/>
      <c r="CE34" s="656"/>
      <c r="CF34" s="656"/>
      <c r="CG34" s="656"/>
      <c r="CH34" s="656"/>
      <c r="CI34" s="656"/>
      <c r="CJ34" s="656"/>
      <c r="CK34" s="656"/>
      <c r="CL34" s="656"/>
      <c r="CM34" s="656"/>
      <c r="CN34" s="214"/>
      <c r="CO34" s="655">
        <f>IF(CQ34="","",MAX(C34:D43,U34:V43,AM34:AN43,BE34:BF43,BW34:BX43)+1)</f>
        <v>13</v>
      </c>
      <c r="CP34" s="655"/>
      <c r="CQ34" s="656" t="str">
        <f>IF('各会計、関係団体の財政状況及び健全化判断比率'!BS7="","",'各会計、関係団体の財政状況及び健全化判断比率'!BS7)</f>
        <v>名護市土地開発公社</v>
      </c>
      <c r="CR34" s="656"/>
      <c r="CS34" s="656"/>
      <c r="CT34" s="656"/>
      <c r="CU34" s="656"/>
      <c r="CV34" s="656"/>
      <c r="CW34" s="656"/>
      <c r="CX34" s="656"/>
      <c r="CY34" s="656"/>
      <c r="CZ34" s="656"/>
      <c r="DA34" s="656"/>
      <c r="DB34" s="656"/>
      <c r="DC34" s="656"/>
      <c r="DD34" s="656"/>
      <c r="DE34" s="656"/>
      <c r="DF34" s="211"/>
      <c r="DG34" s="657" t="str">
        <f>IF('各会計、関係団体の財政状況及び健全化判断比率'!BR7="","",'各会計、関係団体の財政状況及び健全化判断比率'!BR7)</f>
        <v/>
      </c>
      <c r="DH34" s="657"/>
      <c r="DI34" s="218"/>
      <c r="DJ34" s="186"/>
      <c r="DK34" s="186"/>
      <c r="DL34" s="186"/>
      <c r="DM34" s="186"/>
      <c r="DN34" s="186"/>
      <c r="DO34" s="186"/>
    </row>
    <row r="35" spans="1:119" ht="32.25" customHeight="1" x14ac:dyDescent="0.15">
      <c r="A35" s="187"/>
      <c r="B35" s="213"/>
      <c r="C35" s="655">
        <f>IF(E35="","",C34+1)</f>
        <v>2</v>
      </c>
      <c r="D35" s="655"/>
      <c r="E35" s="656" t="str">
        <f>IF('各会計、関係団体の財政状況及び健全化判断比率'!B8="","",'各会計、関係団体の財政状況及び健全化判断比率'!B8)</f>
        <v>第三地区土地区画整理事業特別会計</v>
      </c>
      <c r="F35" s="656"/>
      <c r="G35" s="656"/>
      <c r="H35" s="656"/>
      <c r="I35" s="656"/>
      <c r="J35" s="656"/>
      <c r="K35" s="656"/>
      <c r="L35" s="656"/>
      <c r="M35" s="656"/>
      <c r="N35" s="656"/>
      <c r="O35" s="656"/>
      <c r="P35" s="656"/>
      <c r="Q35" s="656"/>
      <c r="R35" s="656"/>
      <c r="S35" s="656"/>
      <c r="T35" s="214"/>
      <c r="U35" s="655">
        <f>IF(W35="","",U34+1)</f>
        <v>4</v>
      </c>
      <c r="V35" s="655"/>
      <c r="W35" s="656" t="str">
        <f>IF('各会計、関係団体の財政状況及び健全化判断比率'!B29="","",'各会計、関係団体の財政状況及び健全化判断比率'!B29)</f>
        <v>介護保険特別会計</v>
      </c>
      <c r="X35" s="656"/>
      <c r="Y35" s="656"/>
      <c r="Z35" s="656"/>
      <c r="AA35" s="656"/>
      <c r="AB35" s="656"/>
      <c r="AC35" s="656"/>
      <c r="AD35" s="656"/>
      <c r="AE35" s="656"/>
      <c r="AF35" s="656"/>
      <c r="AG35" s="656"/>
      <c r="AH35" s="656"/>
      <c r="AI35" s="656"/>
      <c r="AJ35" s="656"/>
      <c r="AK35" s="656"/>
      <c r="AL35" s="214"/>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4"/>
      <c r="BE35" s="655" t="str">
        <f t="shared" ref="BE35:BE43" si="1">IF(BG35="","",BE34+1)</f>
        <v/>
      </c>
      <c r="BF35" s="655"/>
      <c r="BG35" s="656"/>
      <c r="BH35" s="656"/>
      <c r="BI35" s="656"/>
      <c r="BJ35" s="656"/>
      <c r="BK35" s="656"/>
      <c r="BL35" s="656"/>
      <c r="BM35" s="656"/>
      <c r="BN35" s="656"/>
      <c r="BO35" s="656"/>
      <c r="BP35" s="656"/>
      <c r="BQ35" s="656"/>
      <c r="BR35" s="656"/>
      <c r="BS35" s="656"/>
      <c r="BT35" s="656"/>
      <c r="BU35" s="656"/>
      <c r="BV35" s="214"/>
      <c r="BW35" s="655">
        <f t="shared" ref="BW35:BW43" si="2">IF(BY35="","",BW34+1)</f>
        <v>9</v>
      </c>
      <c r="BX35" s="655"/>
      <c r="BY35" s="656" t="str">
        <f>IF('各会計、関係団体の財政状況及び健全化判断比率'!B69="","",'各会計、関係団体の財政状況及び健全化判断比率'!B69)</f>
        <v>沖縄県市町村総合事務組合</v>
      </c>
      <c r="BZ35" s="656"/>
      <c r="CA35" s="656"/>
      <c r="CB35" s="656"/>
      <c r="CC35" s="656"/>
      <c r="CD35" s="656"/>
      <c r="CE35" s="656"/>
      <c r="CF35" s="656"/>
      <c r="CG35" s="656"/>
      <c r="CH35" s="656"/>
      <c r="CI35" s="656"/>
      <c r="CJ35" s="656"/>
      <c r="CK35" s="656"/>
      <c r="CL35" s="656"/>
      <c r="CM35" s="656"/>
      <c r="CN35" s="214"/>
      <c r="CO35" s="655">
        <f t="shared" ref="CO35:CO43" si="3">IF(CQ35="","",CO34+1)</f>
        <v>14</v>
      </c>
      <c r="CP35" s="655"/>
      <c r="CQ35" s="656" t="str">
        <f>IF('各会計、関係団体の財政状況及び健全化判断比率'!BS8="","",'各会計、関係団体の財政状況及び健全化判断比率'!BS8)</f>
        <v>名護市観光協会</v>
      </c>
      <c r="CR35" s="656"/>
      <c r="CS35" s="656"/>
      <c r="CT35" s="656"/>
      <c r="CU35" s="656"/>
      <c r="CV35" s="656"/>
      <c r="CW35" s="656"/>
      <c r="CX35" s="656"/>
      <c r="CY35" s="656"/>
      <c r="CZ35" s="656"/>
      <c r="DA35" s="656"/>
      <c r="DB35" s="656"/>
      <c r="DC35" s="656"/>
      <c r="DD35" s="656"/>
      <c r="DE35" s="656"/>
      <c r="DF35" s="211"/>
      <c r="DG35" s="657" t="str">
        <f>IF('各会計、関係団体の財政状況及び健全化判断比率'!BR8="","",'各会計、関係団体の財政状況及び健全化判断比率'!BR8)</f>
        <v/>
      </c>
      <c r="DH35" s="657"/>
      <c r="DI35" s="218"/>
      <c r="DJ35" s="186"/>
      <c r="DK35" s="186"/>
      <c r="DL35" s="186"/>
      <c r="DM35" s="186"/>
      <c r="DN35" s="186"/>
      <c r="DO35" s="186"/>
    </row>
    <row r="36" spans="1:119" ht="32.25" customHeight="1" x14ac:dyDescent="0.15">
      <c r="A36" s="187"/>
      <c r="B36" s="213"/>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4"/>
      <c r="U36" s="655">
        <f t="shared" ref="U36:U43" si="4">IF(W36="","",U35+1)</f>
        <v>5</v>
      </c>
      <c r="V36" s="655"/>
      <c r="W36" s="656" t="str">
        <f>IF('各会計、関係団体の財政状況及び健全化判断比率'!B30="","",'各会計、関係団体の財政状況及び健全化判断比率'!B30)</f>
        <v>後期高齢者医療特別会計</v>
      </c>
      <c r="X36" s="656"/>
      <c r="Y36" s="656"/>
      <c r="Z36" s="656"/>
      <c r="AA36" s="656"/>
      <c r="AB36" s="656"/>
      <c r="AC36" s="656"/>
      <c r="AD36" s="656"/>
      <c r="AE36" s="656"/>
      <c r="AF36" s="656"/>
      <c r="AG36" s="656"/>
      <c r="AH36" s="656"/>
      <c r="AI36" s="656"/>
      <c r="AJ36" s="656"/>
      <c r="AK36" s="656"/>
      <c r="AL36" s="214"/>
      <c r="AM36" s="655" t="str">
        <f t="shared" si="0"/>
        <v/>
      </c>
      <c r="AN36" s="655"/>
      <c r="AO36" s="656"/>
      <c r="AP36" s="656"/>
      <c r="AQ36" s="656"/>
      <c r="AR36" s="656"/>
      <c r="AS36" s="656"/>
      <c r="AT36" s="656"/>
      <c r="AU36" s="656"/>
      <c r="AV36" s="656"/>
      <c r="AW36" s="656"/>
      <c r="AX36" s="656"/>
      <c r="AY36" s="656"/>
      <c r="AZ36" s="656"/>
      <c r="BA36" s="656"/>
      <c r="BB36" s="656"/>
      <c r="BC36" s="656"/>
      <c r="BD36" s="214"/>
      <c r="BE36" s="655" t="str">
        <f t="shared" si="1"/>
        <v/>
      </c>
      <c r="BF36" s="655"/>
      <c r="BG36" s="656"/>
      <c r="BH36" s="656"/>
      <c r="BI36" s="656"/>
      <c r="BJ36" s="656"/>
      <c r="BK36" s="656"/>
      <c r="BL36" s="656"/>
      <c r="BM36" s="656"/>
      <c r="BN36" s="656"/>
      <c r="BO36" s="656"/>
      <c r="BP36" s="656"/>
      <c r="BQ36" s="656"/>
      <c r="BR36" s="656"/>
      <c r="BS36" s="656"/>
      <c r="BT36" s="656"/>
      <c r="BU36" s="656"/>
      <c r="BV36" s="214"/>
      <c r="BW36" s="655">
        <f t="shared" si="2"/>
        <v>10</v>
      </c>
      <c r="BX36" s="655"/>
      <c r="BY36" s="656" t="str">
        <f>IF('各会計、関係団体の財政状況及び健全化判断比率'!B70="","",'各会計、関係団体の財政状況及び健全化判断比率'!B70)</f>
        <v>沖縄県市町村自治会館管理組合</v>
      </c>
      <c r="BZ36" s="656"/>
      <c r="CA36" s="656"/>
      <c r="CB36" s="656"/>
      <c r="CC36" s="656"/>
      <c r="CD36" s="656"/>
      <c r="CE36" s="656"/>
      <c r="CF36" s="656"/>
      <c r="CG36" s="656"/>
      <c r="CH36" s="656"/>
      <c r="CI36" s="656"/>
      <c r="CJ36" s="656"/>
      <c r="CK36" s="656"/>
      <c r="CL36" s="656"/>
      <c r="CM36" s="656"/>
      <c r="CN36" s="214"/>
      <c r="CO36" s="655">
        <f t="shared" si="3"/>
        <v>15</v>
      </c>
      <c r="CP36" s="655"/>
      <c r="CQ36" s="656" t="str">
        <f>IF('各会計、関係団体の財政状況及び健全化判断比率'!BS9="","",'各会計、関係団体の財政状況及び健全化判断比率'!BS9)</f>
        <v>やんばる物産株式会社</v>
      </c>
      <c r="CR36" s="656"/>
      <c r="CS36" s="656"/>
      <c r="CT36" s="656"/>
      <c r="CU36" s="656"/>
      <c r="CV36" s="656"/>
      <c r="CW36" s="656"/>
      <c r="CX36" s="656"/>
      <c r="CY36" s="656"/>
      <c r="CZ36" s="656"/>
      <c r="DA36" s="656"/>
      <c r="DB36" s="656"/>
      <c r="DC36" s="656"/>
      <c r="DD36" s="656"/>
      <c r="DE36" s="656"/>
      <c r="DF36" s="211"/>
      <c r="DG36" s="657" t="str">
        <f>IF('各会計、関係団体の財政状況及び健全化判断比率'!BR9="","",'各会計、関係団体の財政状況及び健全化判断比率'!BR9)</f>
        <v/>
      </c>
      <c r="DH36" s="657"/>
      <c r="DI36" s="218"/>
      <c r="DJ36" s="186"/>
      <c r="DK36" s="186"/>
      <c r="DL36" s="186"/>
      <c r="DM36" s="186"/>
      <c r="DN36" s="186"/>
      <c r="DO36" s="186"/>
    </row>
    <row r="37" spans="1:119" ht="32.25" customHeight="1" x14ac:dyDescent="0.15">
      <c r="A37" s="187"/>
      <c r="B37" s="213"/>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4"/>
      <c r="U37" s="655" t="str">
        <f t="shared" si="4"/>
        <v/>
      </c>
      <c r="V37" s="655"/>
      <c r="W37" s="656"/>
      <c r="X37" s="656"/>
      <c r="Y37" s="656"/>
      <c r="Z37" s="656"/>
      <c r="AA37" s="656"/>
      <c r="AB37" s="656"/>
      <c r="AC37" s="656"/>
      <c r="AD37" s="656"/>
      <c r="AE37" s="656"/>
      <c r="AF37" s="656"/>
      <c r="AG37" s="656"/>
      <c r="AH37" s="656"/>
      <c r="AI37" s="656"/>
      <c r="AJ37" s="656"/>
      <c r="AK37" s="656"/>
      <c r="AL37" s="214"/>
      <c r="AM37" s="655" t="str">
        <f t="shared" si="0"/>
        <v/>
      </c>
      <c r="AN37" s="655"/>
      <c r="AO37" s="656"/>
      <c r="AP37" s="656"/>
      <c r="AQ37" s="656"/>
      <c r="AR37" s="656"/>
      <c r="AS37" s="656"/>
      <c r="AT37" s="656"/>
      <c r="AU37" s="656"/>
      <c r="AV37" s="656"/>
      <c r="AW37" s="656"/>
      <c r="AX37" s="656"/>
      <c r="AY37" s="656"/>
      <c r="AZ37" s="656"/>
      <c r="BA37" s="656"/>
      <c r="BB37" s="656"/>
      <c r="BC37" s="656"/>
      <c r="BD37" s="214"/>
      <c r="BE37" s="655" t="str">
        <f t="shared" si="1"/>
        <v/>
      </c>
      <c r="BF37" s="655"/>
      <c r="BG37" s="656"/>
      <c r="BH37" s="656"/>
      <c r="BI37" s="656"/>
      <c r="BJ37" s="656"/>
      <c r="BK37" s="656"/>
      <c r="BL37" s="656"/>
      <c r="BM37" s="656"/>
      <c r="BN37" s="656"/>
      <c r="BO37" s="656"/>
      <c r="BP37" s="656"/>
      <c r="BQ37" s="656"/>
      <c r="BR37" s="656"/>
      <c r="BS37" s="656"/>
      <c r="BT37" s="656"/>
      <c r="BU37" s="656"/>
      <c r="BV37" s="214"/>
      <c r="BW37" s="655">
        <f t="shared" si="2"/>
        <v>11</v>
      </c>
      <c r="BX37" s="655"/>
      <c r="BY37" s="656" t="str">
        <f>IF('各会計、関係団体の財政状況及び健全化判断比率'!B71="","",'各会計、関係団体の財政状況及び健全化判断比率'!B71)</f>
        <v>沖縄県後期高齢者医療広域連合</v>
      </c>
      <c r="BZ37" s="656"/>
      <c r="CA37" s="656"/>
      <c r="CB37" s="656"/>
      <c r="CC37" s="656"/>
      <c r="CD37" s="656"/>
      <c r="CE37" s="656"/>
      <c r="CF37" s="656"/>
      <c r="CG37" s="656"/>
      <c r="CH37" s="656"/>
      <c r="CI37" s="656"/>
      <c r="CJ37" s="656"/>
      <c r="CK37" s="656"/>
      <c r="CL37" s="656"/>
      <c r="CM37" s="656"/>
      <c r="CN37" s="214"/>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1"/>
      <c r="DG37" s="657" t="str">
        <f>IF('各会計、関係団体の財政状況及び健全化判断比率'!BR10="","",'各会計、関係団体の財政状況及び健全化判断比率'!BR10)</f>
        <v/>
      </c>
      <c r="DH37" s="657"/>
      <c r="DI37" s="218"/>
      <c r="DJ37" s="186"/>
      <c r="DK37" s="186"/>
      <c r="DL37" s="186"/>
      <c r="DM37" s="186"/>
      <c r="DN37" s="186"/>
      <c r="DO37" s="186"/>
    </row>
    <row r="38" spans="1:119" ht="32.25" customHeight="1" x14ac:dyDescent="0.15">
      <c r="A38" s="187"/>
      <c r="B38" s="213"/>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4"/>
      <c r="U38" s="655" t="str">
        <f t="shared" si="4"/>
        <v/>
      </c>
      <c r="V38" s="655"/>
      <c r="W38" s="656"/>
      <c r="X38" s="656"/>
      <c r="Y38" s="656"/>
      <c r="Z38" s="656"/>
      <c r="AA38" s="656"/>
      <c r="AB38" s="656"/>
      <c r="AC38" s="656"/>
      <c r="AD38" s="656"/>
      <c r="AE38" s="656"/>
      <c r="AF38" s="656"/>
      <c r="AG38" s="656"/>
      <c r="AH38" s="656"/>
      <c r="AI38" s="656"/>
      <c r="AJ38" s="656"/>
      <c r="AK38" s="656"/>
      <c r="AL38" s="214"/>
      <c r="AM38" s="655" t="str">
        <f t="shared" si="0"/>
        <v/>
      </c>
      <c r="AN38" s="655"/>
      <c r="AO38" s="656"/>
      <c r="AP38" s="656"/>
      <c r="AQ38" s="656"/>
      <c r="AR38" s="656"/>
      <c r="AS38" s="656"/>
      <c r="AT38" s="656"/>
      <c r="AU38" s="656"/>
      <c r="AV38" s="656"/>
      <c r="AW38" s="656"/>
      <c r="AX38" s="656"/>
      <c r="AY38" s="656"/>
      <c r="AZ38" s="656"/>
      <c r="BA38" s="656"/>
      <c r="BB38" s="656"/>
      <c r="BC38" s="656"/>
      <c r="BD38" s="214"/>
      <c r="BE38" s="655" t="str">
        <f t="shared" si="1"/>
        <v/>
      </c>
      <c r="BF38" s="655"/>
      <c r="BG38" s="656"/>
      <c r="BH38" s="656"/>
      <c r="BI38" s="656"/>
      <c r="BJ38" s="656"/>
      <c r="BK38" s="656"/>
      <c r="BL38" s="656"/>
      <c r="BM38" s="656"/>
      <c r="BN38" s="656"/>
      <c r="BO38" s="656"/>
      <c r="BP38" s="656"/>
      <c r="BQ38" s="656"/>
      <c r="BR38" s="656"/>
      <c r="BS38" s="656"/>
      <c r="BT38" s="656"/>
      <c r="BU38" s="656"/>
      <c r="BV38" s="214"/>
      <c r="BW38" s="655">
        <f t="shared" si="2"/>
        <v>12</v>
      </c>
      <c r="BX38" s="655"/>
      <c r="BY38" s="656" t="str">
        <f>IF('各会計、関係団体の財政状況及び健全化判断比率'!B72="","",'各会計、関係団体の財政状況及び健全化判断比率'!B72)</f>
        <v>沖縄県後期高齢者医療広域連合（事業勘定）</v>
      </c>
      <c r="BZ38" s="656"/>
      <c r="CA38" s="656"/>
      <c r="CB38" s="656"/>
      <c r="CC38" s="656"/>
      <c r="CD38" s="656"/>
      <c r="CE38" s="656"/>
      <c r="CF38" s="656"/>
      <c r="CG38" s="656"/>
      <c r="CH38" s="656"/>
      <c r="CI38" s="656"/>
      <c r="CJ38" s="656"/>
      <c r="CK38" s="656"/>
      <c r="CL38" s="656"/>
      <c r="CM38" s="656"/>
      <c r="CN38" s="214"/>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1"/>
      <c r="DG38" s="657" t="str">
        <f>IF('各会計、関係団体の財政状況及び健全化判断比率'!BR11="","",'各会計、関係団体の財政状況及び健全化判断比率'!BR11)</f>
        <v/>
      </c>
      <c r="DH38" s="657"/>
      <c r="DI38" s="218"/>
      <c r="DJ38" s="186"/>
      <c r="DK38" s="186"/>
      <c r="DL38" s="186"/>
      <c r="DM38" s="186"/>
      <c r="DN38" s="186"/>
      <c r="DO38" s="186"/>
    </row>
    <row r="39" spans="1:119" ht="32.25" customHeight="1" x14ac:dyDescent="0.15">
      <c r="A39" s="187"/>
      <c r="B39" s="213"/>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4"/>
      <c r="U39" s="655" t="str">
        <f t="shared" si="4"/>
        <v/>
      </c>
      <c r="V39" s="655"/>
      <c r="W39" s="656"/>
      <c r="X39" s="656"/>
      <c r="Y39" s="656"/>
      <c r="Z39" s="656"/>
      <c r="AA39" s="656"/>
      <c r="AB39" s="656"/>
      <c r="AC39" s="656"/>
      <c r="AD39" s="656"/>
      <c r="AE39" s="656"/>
      <c r="AF39" s="656"/>
      <c r="AG39" s="656"/>
      <c r="AH39" s="656"/>
      <c r="AI39" s="656"/>
      <c r="AJ39" s="656"/>
      <c r="AK39" s="656"/>
      <c r="AL39" s="214"/>
      <c r="AM39" s="655" t="str">
        <f t="shared" si="0"/>
        <v/>
      </c>
      <c r="AN39" s="655"/>
      <c r="AO39" s="656"/>
      <c r="AP39" s="656"/>
      <c r="AQ39" s="656"/>
      <c r="AR39" s="656"/>
      <c r="AS39" s="656"/>
      <c r="AT39" s="656"/>
      <c r="AU39" s="656"/>
      <c r="AV39" s="656"/>
      <c r="AW39" s="656"/>
      <c r="AX39" s="656"/>
      <c r="AY39" s="656"/>
      <c r="AZ39" s="656"/>
      <c r="BA39" s="656"/>
      <c r="BB39" s="656"/>
      <c r="BC39" s="656"/>
      <c r="BD39" s="214"/>
      <c r="BE39" s="655" t="str">
        <f t="shared" si="1"/>
        <v/>
      </c>
      <c r="BF39" s="655"/>
      <c r="BG39" s="656"/>
      <c r="BH39" s="656"/>
      <c r="BI39" s="656"/>
      <c r="BJ39" s="656"/>
      <c r="BK39" s="656"/>
      <c r="BL39" s="656"/>
      <c r="BM39" s="656"/>
      <c r="BN39" s="656"/>
      <c r="BO39" s="656"/>
      <c r="BP39" s="656"/>
      <c r="BQ39" s="656"/>
      <c r="BR39" s="656"/>
      <c r="BS39" s="656"/>
      <c r="BT39" s="656"/>
      <c r="BU39" s="656"/>
      <c r="BV39" s="214"/>
      <c r="BW39" s="655" t="str">
        <f t="shared" si="2"/>
        <v/>
      </c>
      <c r="BX39" s="655"/>
      <c r="BY39" s="656" t="str">
        <f>IF('各会計、関係団体の財政状況及び健全化判断比率'!B73="","",'各会計、関係団体の財政状況及び健全化判断比率'!B73)</f>
        <v/>
      </c>
      <c r="BZ39" s="656"/>
      <c r="CA39" s="656"/>
      <c r="CB39" s="656"/>
      <c r="CC39" s="656"/>
      <c r="CD39" s="656"/>
      <c r="CE39" s="656"/>
      <c r="CF39" s="656"/>
      <c r="CG39" s="656"/>
      <c r="CH39" s="656"/>
      <c r="CI39" s="656"/>
      <c r="CJ39" s="656"/>
      <c r="CK39" s="656"/>
      <c r="CL39" s="656"/>
      <c r="CM39" s="656"/>
      <c r="CN39" s="214"/>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1"/>
      <c r="DG39" s="657" t="str">
        <f>IF('各会計、関係団体の財政状況及び健全化判断比率'!BR12="","",'各会計、関係団体の財政状況及び健全化判断比率'!BR12)</f>
        <v/>
      </c>
      <c r="DH39" s="657"/>
      <c r="DI39" s="218"/>
      <c r="DJ39" s="186"/>
      <c r="DK39" s="186"/>
      <c r="DL39" s="186"/>
      <c r="DM39" s="186"/>
      <c r="DN39" s="186"/>
      <c r="DO39" s="186"/>
    </row>
    <row r="40" spans="1:119" ht="32.25" customHeight="1" x14ac:dyDescent="0.15">
      <c r="A40" s="187"/>
      <c r="B40" s="213"/>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4"/>
      <c r="U40" s="655" t="str">
        <f t="shared" si="4"/>
        <v/>
      </c>
      <c r="V40" s="655"/>
      <c r="W40" s="656"/>
      <c r="X40" s="656"/>
      <c r="Y40" s="656"/>
      <c r="Z40" s="656"/>
      <c r="AA40" s="656"/>
      <c r="AB40" s="656"/>
      <c r="AC40" s="656"/>
      <c r="AD40" s="656"/>
      <c r="AE40" s="656"/>
      <c r="AF40" s="656"/>
      <c r="AG40" s="656"/>
      <c r="AH40" s="656"/>
      <c r="AI40" s="656"/>
      <c r="AJ40" s="656"/>
      <c r="AK40" s="656"/>
      <c r="AL40" s="214"/>
      <c r="AM40" s="655" t="str">
        <f t="shared" si="0"/>
        <v/>
      </c>
      <c r="AN40" s="655"/>
      <c r="AO40" s="656"/>
      <c r="AP40" s="656"/>
      <c r="AQ40" s="656"/>
      <c r="AR40" s="656"/>
      <c r="AS40" s="656"/>
      <c r="AT40" s="656"/>
      <c r="AU40" s="656"/>
      <c r="AV40" s="656"/>
      <c r="AW40" s="656"/>
      <c r="AX40" s="656"/>
      <c r="AY40" s="656"/>
      <c r="AZ40" s="656"/>
      <c r="BA40" s="656"/>
      <c r="BB40" s="656"/>
      <c r="BC40" s="656"/>
      <c r="BD40" s="214"/>
      <c r="BE40" s="655" t="str">
        <f t="shared" si="1"/>
        <v/>
      </c>
      <c r="BF40" s="655"/>
      <c r="BG40" s="656"/>
      <c r="BH40" s="656"/>
      <c r="BI40" s="656"/>
      <c r="BJ40" s="656"/>
      <c r="BK40" s="656"/>
      <c r="BL40" s="656"/>
      <c r="BM40" s="656"/>
      <c r="BN40" s="656"/>
      <c r="BO40" s="656"/>
      <c r="BP40" s="656"/>
      <c r="BQ40" s="656"/>
      <c r="BR40" s="656"/>
      <c r="BS40" s="656"/>
      <c r="BT40" s="656"/>
      <c r="BU40" s="656"/>
      <c r="BV40" s="214"/>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4"/>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1"/>
      <c r="DG40" s="657" t="str">
        <f>IF('各会計、関係団体の財政状況及び健全化判断比率'!BR13="","",'各会計、関係団体の財政状況及び健全化判断比率'!BR13)</f>
        <v/>
      </c>
      <c r="DH40" s="657"/>
      <c r="DI40" s="218"/>
      <c r="DJ40" s="186"/>
      <c r="DK40" s="186"/>
      <c r="DL40" s="186"/>
      <c r="DM40" s="186"/>
      <c r="DN40" s="186"/>
      <c r="DO40" s="186"/>
    </row>
    <row r="41" spans="1:119" ht="32.25" customHeight="1" x14ac:dyDescent="0.15">
      <c r="A41" s="187"/>
      <c r="B41" s="213"/>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4"/>
      <c r="U41" s="655" t="str">
        <f t="shared" si="4"/>
        <v/>
      </c>
      <c r="V41" s="655"/>
      <c r="W41" s="656"/>
      <c r="X41" s="656"/>
      <c r="Y41" s="656"/>
      <c r="Z41" s="656"/>
      <c r="AA41" s="656"/>
      <c r="AB41" s="656"/>
      <c r="AC41" s="656"/>
      <c r="AD41" s="656"/>
      <c r="AE41" s="656"/>
      <c r="AF41" s="656"/>
      <c r="AG41" s="656"/>
      <c r="AH41" s="656"/>
      <c r="AI41" s="656"/>
      <c r="AJ41" s="656"/>
      <c r="AK41" s="656"/>
      <c r="AL41" s="214"/>
      <c r="AM41" s="655" t="str">
        <f t="shared" si="0"/>
        <v/>
      </c>
      <c r="AN41" s="655"/>
      <c r="AO41" s="656"/>
      <c r="AP41" s="656"/>
      <c r="AQ41" s="656"/>
      <c r="AR41" s="656"/>
      <c r="AS41" s="656"/>
      <c r="AT41" s="656"/>
      <c r="AU41" s="656"/>
      <c r="AV41" s="656"/>
      <c r="AW41" s="656"/>
      <c r="AX41" s="656"/>
      <c r="AY41" s="656"/>
      <c r="AZ41" s="656"/>
      <c r="BA41" s="656"/>
      <c r="BB41" s="656"/>
      <c r="BC41" s="656"/>
      <c r="BD41" s="214"/>
      <c r="BE41" s="655" t="str">
        <f t="shared" si="1"/>
        <v/>
      </c>
      <c r="BF41" s="655"/>
      <c r="BG41" s="656"/>
      <c r="BH41" s="656"/>
      <c r="BI41" s="656"/>
      <c r="BJ41" s="656"/>
      <c r="BK41" s="656"/>
      <c r="BL41" s="656"/>
      <c r="BM41" s="656"/>
      <c r="BN41" s="656"/>
      <c r="BO41" s="656"/>
      <c r="BP41" s="656"/>
      <c r="BQ41" s="656"/>
      <c r="BR41" s="656"/>
      <c r="BS41" s="656"/>
      <c r="BT41" s="656"/>
      <c r="BU41" s="656"/>
      <c r="BV41" s="214"/>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4"/>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1"/>
      <c r="DG41" s="657" t="str">
        <f>IF('各会計、関係団体の財政状況及び健全化判断比率'!BR14="","",'各会計、関係団体の財政状況及び健全化判断比率'!BR14)</f>
        <v/>
      </c>
      <c r="DH41" s="657"/>
      <c r="DI41" s="218"/>
      <c r="DJ41" s="186"/>
      <c r="DK41" s="186"/>
      <c r="DL41" s="186"/>
      <c r="DM41" s="186"/>
      <c r="DN41" s="186"/>
      <c r="DO41" s="186"/>
    </row>
    <row r="42" spans="1:119" ht="32.25" customHeight="1" x14ac:dyDescent="0.15">
      <c r="A42" s="186"/>
      <c r="B42" s="213"/>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4"/>
      <c r="U42" s="655" t="str">
        <f t="shared" si="4"/>
        <v/>
      </c>
      <c r="V42" s="655"/>
      <c r="W42" s="656"/>
      <c r="X42" s="656"/>
      <c r="Y42" s="656"/>
      <c r="Z42" s="656"/>
      <c r="AA42" s="656"/>
      <c r="AB42" s="656"/>
      <c r="AC42" s="656"/>
      <c r="AD42" s="656"/>
      <c r="AE42" s="656"/>
      <c r="AF42" s="656"/>
      <c r="AG42" s="656"/>
      <c r="AH42" s="656"/>
      <c r="AI42" s="656"/>
      <c r="AJ42" s="656"/>
      <c r="AK42" s="656"/>
      <c r="AL42" s="214"/>
      <c r="AM42" s="655" t="str">
        <f t="shared" si="0"/>
        <v/>
      </c>
      <c r="AN42" s="655"/>
      <c r="AO42" s="656"/>
      <c r="AP42" s="656"/>
      <c r="AQ42" s="656"/>
      <c r="AR42" s="656"/>
      <c r="AS42" s="656"/>
      <c r="AT42" s="656"/>
      <c r="AU42" s="656"/>
      <c r="AV42" s="656"/>
      <c r="AW42" s="656"/>
      <c r="AX42" s="656"/>
      <c r="AY42" s="656"/>
      <c r="AZ42" s="656"/>
      <c r="BA42" s="656"/>
      <c r="BB42" s="656"/>
      <c r="BC42" s="656"/>
      <c r="BD42" s="214"/>
      <c r="BE42" s="655" t="str">
        <f t="shared" si="1"/>
        <v/>
      </c>
      <c r="BF42" s="655"/>
      <c r="BG42" s="656"/>
      <c r="BH42" s="656"/>
      <c r="BI42" s="656"/>
      <c r="BJ42" s="656"/>
      <c r="BK42" s="656"/>
      <c r="BL42" s="656"/>
      <c r="BM42" s="656"/>
      <c r="BN42" s="656"/>
      <c r="BO42" s="656"/>
      <c r="BP42" s="656"/>
      <c r="BQ42" s="656"/>
      <c r="BR42" s="656"/>
      <c r="BS42" s="656"/>
      <c r="BT42" s="656"/>
      <c r="BU42" s="656"/>
      <c r="BV42" s="214"/>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4"/>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1"/>
      <c r="DG42" s="657" t="str">
        <f>IF('各会計、関係団体の財政状況及び健全化判断比率'!BR15="","",'各会計、関係団体の財政状況及び健全化判断比率'!BR15)</f>
        <v/>
      </c>
      <c r="DH42" s="657"/>
      <c r="DI42" s="218"/>
      <c r="DJ42" s="186"/>
      <c r="DK42" s="186"/>
      <c r="DL42" s="186"/>
      <c r="DM42" s="186"/>
      <c r="DN42" s="186"/>
      <c r="DO42" s="186"/>
    </row>
    <row r="43" spans="1:119" ht="32.25" customHeight="1" x14ac:dyDescent="0.15">
      <c r="A43" s="186"/>
      <c r="B43" s="213"/>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4"/>
      <c r="U43" s="655" t="str">
        <f t="shared" si="4"/>
        <v/>
      </c>
      <c r="V43" s="655"/>
      <c r="W43" s="656"/>
      <c r="X43" s="656"/>
      <c r="Y43" s="656"/>
      <c r="Z43" s="656"/>
      <c r="AA43" s="656"/>
      <c r="AB43" s="656"/>
      <c r="AC43" s="656"/>
      <c r="AD43" s="656"/>
      <c r="AE43" s="656"/>
      <c r="AF43" s="656"/>
      <c r="AG43" s="656"/>
      <c r="AH43" s="656"/>
      <c r="AI43" s="656"/>
      <c r="AJ43" s="656"/>
      <c r="AK43" s="656"/>
      <c r="AL43" s="214"/>
      <c r="AM43" s="655" t="str">
        <f t="shared" si="0"/>
        <v/>
      </c>
      <c r="AN43" s="655"/>
      <c r="AO43" s="656"/>
      <c r="AP43" s="656"/>
      <c r="AQ43" s="656"/>
      <c r="AR43" s="656"/>
      <c r="AS43" s="656"/>
      <c r="AT43" s="656"/>
      <c r="AU43" s="656"/>
      <c r="AV43" s="656"/>
      <c r="AW43" s="656"/>
      <c r="AX43" s="656"/>
      <c r="AY43" s="656"/>
      <c r="AZ43" s="656"/>
      <c r="BA43" s="656"/>
      <c r="BB43" s="656"/>
      <c r="BC43" s="656"/>
      <c r="BD43" s="214"/>
      <c r="BE43" s="655" t="str">
        <f t="shared" si="1"/>
        <v/>
      </c>
      <c r="BF43" s="655"/>
      <c r="BG43" s="656"/>
      <c r="BH43" s="656"/>
      <c r="BI43" s="656"/>
      <c r="BJ43" s="656"/>
      <c r="BK43" s="656"/>
      <c r="BL43" s="656"/>
      <c r="BM43" s="656"/>
      <c r="BN43" s="656"/>
      <c r="BO43" s="656"/>
      <c r="BP43" s="656"/>
      <c r="BQ43" s="656"/>
      <c r="BR43" s="656"/>
      <c r="BS43" s="656"/>
      <c r="BT43" s="656"/>
      <c r="BU43" s="656"/>
      <c r="BV43" s="214"/>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4"/>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1"/>
      <c r="DG43" s="657" t="str">
        <f>IF('各会計、関係団体の財政状況及び健全化判断比率'!BR16="","",'各会計、関係団体の財政状況及び健全化判断比率'!BR16)</f>
        <v/>
      </c>
      <c r="DH43" s="657"/>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O7pH+k7Rik3JKA7FhPOqgAz9RwsK3FEfpp0qMw1TkS2Z9oSt4PfOc/lwNL19l6eq5/9axKwbI9UGlhLxQIwiuw==" saltValue="dBnxKHabV8WFI+maIbfE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BG18" sqref="BG18:CB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7" t="s">
        <v>576</v>
      </c>
      <c r="D34" s="1247"/>
      <c r="E34" s="1248"/>
      <c r="F34" s="32" t="s">
        <v>577</v>
      </c>
      <c r="G34" s="33" t="s">
        <v>578</v>
      </c>
      <c r="H34" s="33" t="s">
        <v>579</v>
      </c>
      <c r="I34" s="33" t="s">
        <v>580</v>
      </c>
      <c r="J34" s="34" t="s">
        <v>581</v>
      </c>
      <c r="K34" s="22"/>
      <c r="L34" s="22"/>
      <c r="M34" s="22"/>
      <c r="N34" s="22"/>
      <c r="O34" s="22"/>
      <c r="P34" s="22"/>
    </row>
    <row r="35" spans="1:16" ht="39" customHeight="1" x14ac:dyDescent="0.15">
      <c r="A35" s="22"/>
      <c r="B35" s="35"/>
      <c r="C35" s="1241" t="s">
        <v>582</v>
      </c>
      <c r="D35" s="1242"/>
      <c r="E35" s="1243"/>
      <c r="F35" s="36">
        <v>7.47</v>
      </c>
      <c r="G35" s="37">
        <v>9</v>
      </c>
      <c r="H35" s="37">
        <v>8.82</v>
      </c>
      <c r="I35" s="37">
        <v>9.24</v>
      </c>
      <c r="J35" s="38">
        <v>10.8</v>
      </c>
      <c r="K35" s="22"/>
      <c r="L35" s="22"/>
      <c r="M35" s="22"/>
      <c r="N35" s="22"/>
      <c r="O35" s="22"/>
      <c r="P35" s="22"/>
    </row>
    <row r="36" spans="1:16" ht="39" customHeight="1" x14ac:dyDescent="0.15">
      <c r="A36" s="22"/>
      <c r="B36" s="35"/>
      <c r="C36" s="1241" t="s">
        <v>583</v>
      </c>
      <c r="D36" s="1242"/>
      <c r="E36" s="1243"/>
      <c r="F36" s="36">
        <v>5.48</v>
      </c>
      <c r="G36" s="37">
        <v>6.74</v>
      </c>
      <c r="H36" s="37">
        <v>6.94</v>
      </c>
      <c r="I36" s="37">
        <v>7.72</v>
      </c>
      <c r="J36" s="38">
        <v>5.78</v>
      </c>
      <c r="K36" s="22"/>
      <c r="L36" s="22"/>
      <c r="M36" s="22"/>
      <c r="N36" s="22"/>
      <c r="O36" s="22"/>
      <c r="P36" s="22"/>
    </row>
    <row r="37" spans="1:16" ht="39" customHeight="1" x14ac:dyDescent="0.15">
      <c r="A37" s="22"/>
      <c r="B37" s="35"/>
      <c r="C37" s="1241" t="s">
        <v>584</v>
      </c>
      <c r="D37" s="1242"/>
      <c r="E37" s="1243"/>
      <c r="F37" s="36">
        <v>0.23</v>
      </c>
      <c r="G37" s="37">
        <v>0.28000000000000003</v>
      </c>
      <c r="H37" s="37">
        <v>0.25</v>
      </c>
      <c r="I37" s="37">
        <v>0.31</v>
      </c>
      <c r="J37" s="38">
        <v>0.65</v>
      </c>
      <c r="K37" s="22"/>
      <c r="L37" s="22"/>
      <c r="M37" s="22"/>
      <c r="N37" s="22"/>
      <c r="O37" s="22"/>
      <c r="P37" s="22"/>
    </row>
    <row r="38" spans="1:16" ht="39" customHeight="1" x14ac:dyDescent="0.15">
      <c r="A38" s="22"/>
      <c r="B38" s="35"/>
      <c r="C38" s="1241" t="s">
        <v>585</v>
      </c>
      <c r="D38" s="1242"/>
      <c r="E38" s="1243"/>
      <c r="F38" s="36">
        <v>0.59</v>
      </c>
      <c r="G38" s="37">
        <v>0.41</v>
      </c>
      <c r="H38" s="37">
        <v>0.15</v>
      </c>
      <c r="I38" s="37">
        <v>0.78</v>
      </c>
      <c r="J38" s="38">
        <v>0.21</v>
      </c>
      <c r="K38" s="22"/>
      <c r="L38" s="22"/>
      <c r="M38" s="22"/>
      <c r="N38" s="22"/>
      <c r="O38" s="22"/>
      <c r="P38" s="22"/>
    </row>
    <row r="39" spans="1:16" ht="39" customHeight="1" x14ac:dyDescent="0.15">
      <c r="A39" s="22"/>
      <c r="B39" s="35"/>
      <c r="C39" s="1241" t="s">
        <v>586</v>
      </c>
      <c r="D39" s="1242"/>
      <c r="E39" s="1243"/>
      <c r="F39" s="36">
        <v>0</v>
      </c>
      <c r="G39" s="37">
        <v>0.01</v>
      </c>
      <c r="H39" s="37">
        <v>0</v>
      </c>
      <c r="I39" s="37">
        <v>0</v>
      </c>
      <c r="J39" s="38">
        <v>0</v>
      </c>
      <c r="K39" s="22"/>
      <c r="L39" s="22"/>
      <c r="M39" s="22"/>
      <c r="N39" s="22"/>
      <c r="O39" s="22"/>
      <c r="P39" s="22"/>
    </row>
    <row r="40" spans="1:16" ht="39" customHeight="1" x14ac:dyDescent="0.15">
      <c r="A40" s="22"/>
      <c r="B40" s="35"/>
      <c r="C40" s="1241" t="s">
        <v>587</v>
      </c>
      <c r="D40" s="1242"/>
      <c r="E40" s="1243"/>
      <c r="F40" s="36">
        <v>0.17</v>
      </c>
      <c r="G40" s="37">
        <v>0.65</v>
      </c>
      <c r="H40" s="37">
        <v>0.04</v>
      </c>
      <c r="I40" s="37">
        <v>0.02</v>
      </c>
      <c r="J40" s="38">
        <v>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588</v>
      </c>
      <c r="D42" s="1242"/>
      <c r="E42" s="1243"/>
      <c r="F42" s="36" t="s">
        <v>526</v>
      </c>
      <c r="G42" s="37" t="s">
        <v>526</v>
      </c>
      <c r="H42" s="37" t="s">
        <v>526</v>
      </c>
      <c r="I42" s="37" t="s">
        <v>526</v>
      </c>
      <c r="J42" s="38" t="s">
        <v>526</v>
      </c>
      <c r="K42" s="22"/>
      <c r="L42" s="22"/>
      <c r="M42" s="22"/>
      <c r="N42" s="22"/>
      <c r="O42" s="22"/>
      <c r="P42" s="22"/>
    </row>
    <row r="43" spans="1:16" ht="39" customHeight="1" thickBot="1" x14ac:dyDescent="0.2">
      <c r="A43" s="22"/>
      <c r="B43" s="40"/>
      <c r="C43" s="1244" t="s">
        <v>589</v>
      </c>
      <c r="D43" s="1245"/>
      <c r="E43" s="1246"/>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EYGXPcDPLR00g6DKhLkKDzAeJoSVQNXFrT3072wZIlrHbx2nvQji2+jHCxA/X8KDkn5Xw3Y0pp5ZEsHRh6zw==" saltValue="SYHIxnOBhwCt2LmwAxDM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5" zoomScaleSheetLayoutView="55" workbookViewId="0">
      <selection activeCell="BG18" sqref="BG18:CB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2173</v>
      </c>
      <c r="L45" s="60">
        <v>2218</v>
      </c>
      <c r="M45" s="60">
        <v>2237</v>
      </c>
      <c r="N45" s="60">
        <v>2272</v>
      </c>
      <c r="O45" s="61">
        <v>2275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526</v>
      </c>
      <c r="L46" s="64" t="s">
        <v>526</v>
      </c>
      <c r="M46" s="64" t="s">
        <v>526</v>
      </c>
      <c r="N46" s="64" t="s">
        <v>526</v>
      </c>
      <c r="O46" s="65" t="s">
        <v>526</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526</v>
      </c>
      <c r="L47" s="64" t="s">
        <v>526</v>
      </c>
      <c r="M47" s="64" t="s">
        <v>526</v>
      </c>
      <c r="N47" s="64" t="s">
        <v>526</v>
      </c>
      <c r="O47" s="65" t="s">
        <v>526</v>
      </c>
      <c r="P47" s="48"/>
      <c r="Q47" s="48"/>
      <c r="R47" s="48"/>
      <c r="S47" s="48"/>
      <c r="T47" s="48"/>
      <c r="U47" s="48"/>
    </row>
    <row r="48" spans="1:21" ht="30.75" customHeight="1" x14ac:dyDescent="0.15">
      <c r="A48" s="48"/>
      <c r="B48" s="1251"/>
      <c r="C48" s="1252"/>
      <c r="D48" s="62"/>
      <c r="E48" s="1257" t="s">
        <v>15</v>
      </c>
      <c r="F48" s="1257"/>
      <c r="G48" s="1257"/>
      <c r="H48" s="1257"/>
      <c r="I48" s="1257"/>
      <c r="J48" s="1258"/>
      <c r="K48" s="63">
        <v>239</v>
      </c>
      <c r="L48" s="64">
        <v>231</v>
      </c>
      <c r="M48" s="64">
        <v>195</v>
      </c>
      <c r="N48" s="64">
        <v>215</v>
      </c>
      <c r="O48" s="65">
        <v>208</v>
      </c>
      <c r="P48" s="48"/>
      <c r="Q48" s="48"/>
      <c r="R48" s="48"/>
      <c r="S48" s="48"/>
      <c r="T48" s="48"/>
      <c r="U48" s="48"/>
    </row>
    <row r="49" spans="1:21" ht="30.75" customHeight="1" x14ac:dyDescent="0.15">
      <c r="A49" s="48"/>
      <c r="B49" s="1251"/>
      <c r="C49" s="1252"/>
      <c r="D49" s="62"/>
      <c r="E49" s="1257" t="s">
        <v>16</v>
      </c>
      <c r="F49" s="1257"/>
      <c r="G49" s="1257"/>
      <c r="H49" s="1257"/>
      <c r="I49" s="1257"/>
      <c r="J49" s="1258"/>
      <c r="K49" s="63">
        <v>19</v>
      </c>
      <c r="L49" s="64">
        <v>14</v>
      </c>
      <c r="M49" s="64">
        <v>26</v>
      </c>
      <c r="N49" s="64">
        <v>25</v>
      </c>
      <c r="O49" s="65">
        <v>18</v>
      </c>
      <c r="P49" s="48"/>
      <c r="Q49" s="48"/>
      <c r="R49" s="48"/>
      <c r="S49" s="48"/>
      <c r="T49" s="48"/>
      <c r="U49" s="48"/>
    </row>
    <row r="50" spans="1:21" ht="30.75" customHeight="1" x14ac:dyDescent="0.15">
      <c r="A50" s="48"/>
      <c r="B50" s="1251"/>
      <c r="C50" s="1252"/>
      <c r="D50" s="62"/>
      <c r="E50" s="1257" t="s">
        <v>17</v>
      </c>
      <c r="F50" s="1257"/>
      <c r="G50" s="1257"/>
      <c r="H50" s="1257"/>
      <c r="I50" s="1257"/>
      <c r="J50" s="1258"/>
      <c r="K50" s="63">
        <v>43</v>
      </c>
      <c r="L50" s="64">
        <v>43</v>
      </c>
      <c r="M50" s="64">
        <v>43</v>
      </c>
      <c r="N50" s="64">
        <v>43</v>
      </c>
      <c r="O50" s="65">
        <v>43</v>
      </c>
      <c r="P50" s="48"/>
      <c r="Q50" s="48"/>
      <c r="R50" s="48"/>
      <c r="S50" s="48"/>
      <c r="T50" s="48"/>
      <c r="U50" s="48"/>
    </row>
    <row r="51" spans="1:21" ht="30.75" customHeight="1" x14ac:dyDescent="0.15">
      <c r="A51" s="48"/>
      <c r="B51" s="1253"/>
      <c r="C51" s="1254"/>
      <c r="D51" s="66"/>
      <c r="E51" s="1257" t="s">
        <v>18</v>
      </c>
      <c r="F51" s="1257"/>
      <c r="G51" s="1257"/>
      <c r="H51" s="1257"/>
      <c r="I51" s="1257"/>
      <c r="J51" s="1258"/>
      <c r="K51" s="63">
        <v>4</v>
      </c>
      <c r="L51" s="64">
        <v>0</v>
      </c>
      <c r="M51" s="64">
        <v>1</v>
      </c>
      <c r="N51" s="64">
        <v>1</v>
      </c>
      <c r="O51" s="65">
        <v>1</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1625</v>
      </c>
      <c r="L52" s="64">
        <v>1664</v>
      </c>
      <c r="M52" s="64">
        <v>1660</v>
      </c>
      <c r="N52" s="64">
        <v>1717</v>
      </c>
      <c r="O52" s="65">
        <v>1720</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853</v>
      </c>
      <c r="L53" s="69">
        <v>842</v>
      </c>
      <c r="M53" s="69">
        <v>842</v>
      </c>
      <c r="N53" s="69">
        <v>839</v>
      </c>
      <c r="O53" s="70">
        <v>825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lKj+omGHAohaxtmainehUgi0MJkO6vYgoVJOuf9t+r1D6pqQkNSlEYCou9tb/gRXbT8OTRr/Qdq7k3GUzh7w==" saltValue="0x+EJSnF0w4Bd4GNI72w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4" zoomScale="77" zoomScaleNormal="77" zoomScaleSheetLayoutView="100" workbookViewId="0">
      <selection activeCell="BG18" sqref="BG18:CB1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5" t="s">
        <v>30</v>
      </c>
      <c r="C41" s="1276"/>
      <c r="D41" s="102"/>
      <c r="E41" s="1281" t="s">
        <v>31</v>
      </c>
      <c r="F41" s="1281"/>
      <c r="G41" s="1281"/>
      <c r="H41" s="1282"/>
      <c r="I41" s="103">
        <v>26420</v>
      </c>
      <c r="J41" s="104">
        <v>27534</v>
      </c>
      <c r="K41" s="104">
        <v>28186</v>
      </c>
      <c r="L41" s="104">
        <v>28615</v>
      </c>
      <c r="M41" s="105">
        <v>29338</v>
      </c>
    </row>
    <row r="42" spans="2:13" ht="27.75" customHeight="1" x14ac:dyDescent="0.15">
      <c r="B42" s="1277"/>
      <c r="C42" s="1278"/>
      <c r="D42" s="106"/>
      <c r="E42" s="1283" t="s">
        <v>32</v>
      </c>
      <c r="F42" s="1283"/>
      <c r="G42" s="1283"/>
      <c r="H42" s="1284"/>
      <c r="I42" s="107">
        <v>340</v>
      </c>
      <c r="J42" s="108">
        <v>298</v>
      </c>
      <c r="K42" s="108">
        <v>255</v>
      </c>
      <c r="L42" s="108">
        <v>213</v>
      </c>
      <c r="M42" s="109">
        <v>170</v>
      </c>
    </row>
    <row r="43" spans="2:13" ht="27.75" customHeight="1" x14ac:dyDescent="0.15">
      <c r="B43" s="1277"/>
      <c r="C43" s="1278"/>
      <c r="D43" s="106"/>
      <c r="E43" s="1283" t="s">
        <v>33</v>
      </c>
      <c r="F43" s="1283"/>
      <c r="G43" s="1283"/>
      <c r="H43" s="1284"/>
      <c r="I43" s="107">
        <v>2850</v>
      </c>
      <c r="J43" s="108">
        <v>2847</v>
      </c>
      <c r="K43" s="108">
        <v>2630</v>
      </c>
      <c r="L43" s="108">
        <v>2455</v>
      </c>
      <c r="M43" s="109">
        <v>2364</v>
      </c>
    </row>
    <row r="44" spans="2:13" ht="27.75" customHeight="1" x14ac:dyDescent="0.15">
      <c r="B44" s="1277"/>
      <c r="C44" s="1278"/>
      <c r="D44" s="106"/>
      <c r="E44" s="1283" t="s">
        <v>34</v>
      </c>
      <c r="F44" s="1283"/>
      <c r="G44" s="1283"/>
      <c r="H44" s="1284"/>
      <c r="I44" s="107">
        <v>91</v>
      </c>
      <c r="J44" s="108">
        <v>77</v>
      </c>
      <c r="K44" s="108">
        <v>62</v>
      </c>
      <c r="L44" s="108">
        <v>49</v>
      </c>
      <c r="M44" s="109">
        <v>41</v>
      </c>
    </row>
    <row r="45" spans="2:13" ht="27.75" customHeight="1" x14ac:dyDescent="0.15">
      <c r="B45" s="1277"/>
      <c r="C45" s="1278"/>
      <c r="D45" s="106"/>
      <c r="E45" s="1283" t="s">
        <v>35</v>
      </c>
      <c r="F45" s="1283"/>
      <c r="G45" s="1283"/>
      <c r="H45" s="1284"/>
      <c r="I45" s="107">
        <v>931</v>
      </c>
      <c r="J45" s="108">
        <v>734</v>
      </c>
      <c r="K45" s="108">
        <v>644</v>
      </c>
      <c r="L45" s="108">
        <v>552</v>
      </c>
      <c r="M45" s="109">
        <v>411</v>
      </c>
    </row>
    <row r="46" spans="2:13" ht="27.75" customHeight="1" x14ac:dyDescent="0.15">
      <c r="B46" s="1277"/>
      <c r="C46" s="1278"/>
      <c r="D46" s="110"/>
      <c r="E46" s="1283" t="s">
        <v>36</v>
      </c>
      <c r="F46" s="1283"/>
      <c r="G46" s="1283"/>
      <c r="H46" s="1284"/>
      <c r="I46" s="107" t="s">
        <v>526</v>
      </c>
      <c r="J46" s="108" t="s">
        <v>526</v>
      </c>
      <c r="K46" s="108" t="s">
        <v>526</v>
      </c>
      <c r="L46" s="108" t="s">
        <v>526</v>
      </c>
      <c r="M46" s="109" t="s">
        <v>526</v>
      </c>
    </row>
    <row r="47" spans="2:13" ht="27.75" customHeight="1" x14ac:dyDescent="0.15">
      <c r="B47" s="1277"/>
      <c r="C47" s="1278"/>
      <c r="D47" s="111"/>
      <c r="E47" s="1285" t="s">
        <v>37</v>
      </c>
      <c r="F47" s="1286"/>
      <c r="G47" s="1286"/>
      <c r="H47" s="1287"/>
      <c r="I47" s="107" t="s">
        <v>526</v>
      </c>
      <c r="J47" s="108" t="s">
        <v>526</v>
      </c>
      <c r="K47" s="108" t="s">
        <v>526</v>
      </c>
      <c r="L47" s="108" t="s">
        <v>526</v>
      </c>
      <c r="M47" s="109" t="s">
        <v>526</v>
      </c>
    </row>
    <row r="48" spans="2:13" ht="27.75" customHeight="1" x14ac:dyDescent="0.15">
      <c r="B48" s="1277"/>
      <c r="C48" s="1278"/>
      <c r="D48" s="106"/>
      <c r="E48" s="1283" t="s">
        <v>38</v>
      </c>
      <c r="F48" s="1283"/>
      <c r="G48" s="1283"/>
      <c r="H48" s="1284"/>
      <c r="I48" s="107" t="s">
        <v>526</v>
      </c>
      <c r="J48" s="108" t="s">
        <v>526</v>
      </c>
      <c r="K48" s="108" t="s">
        <v>526</v>
      </c>
      <c r="L48" s="108" t="s">
        <v>526</v>
      </c>
      <c r="M48" s="109" t="s">
        <v>526</v>
      </c>
    </row>
    <row r="49" spans="2:13" ht="27.75" customHeight="1" x14ac:dyDescent="0.15">
      <c r="B49" s="1279"/>
      <c r="C49" s="1280"/>
      <c r="D49" s="106"/>
      <c r="E49" s="1283" t="s">
        <v>39</v>
      </c>
      <c r="F49" s="1283"/>
      <c r="G49" s="1283"/>
      <c r="H49" s="1284"/>
      <c r="I49" s="107" t="s">
        <v>526</v>
      </c>
      <c r="J49" s="108" t="s">
        <v>526</v>
      </c>
      <c r="K49" s="108" t="s">
        <v>526</v>
      </c>
      <c r="L49" s="108" t="s">
        <v>526</v>
      </c>
      <c r="M49" s="109" t="s">
        <v>526</v>
      </c>
    </row>
    <row r="50" spans="2:13" ht="27.75" customHeight="1" x14ac:dyDescent="0.15">
      <c r="B50" s="1288" t="s">
        <v>40</v>
      </c>
      <c r="C50" s="1289"/>
      <c r="D50" s="112"/>
      <c r="E50" s="1283" t="s">
        <v>41</v>
      </c>
      <c r="F50" s="1283"/>
      <c r="G50" s="1283"/>
      <c r="H50" s="1284"/>
      <c r="I50" s="107">
        <v>6541</v>
      </c>
      <c r="J50" s="108">
        <v>7065</v>
      </c>
      <c r="K50" s="108">
        <v>6636</v>
      </c>
      <c r="L50" s="108">
        <v>6452</v>
      </c>
      <c r="M50" s="109">
        <v>6881</v>
      </c>
    </row>
    <row r="51" spans="2:13" ht="27.75" customHeight="1" x14ac:dyDescent="0.15">
      <c r="B51" s="1277"/>
      <c r="C51" s="1278"/>
      <c r="D51" s="106"/>
      <c r="E51" s="1283" t="s">
        <v>42</v>
      </c>
      <c r="F51" s="1283"/>
      <c r="G51" s="1283"/>
      <c r="H51" s="1284"/>
      <c r="I51" s="107">
        <v>2338</v>
      </c>
      <c r="J51" s="108">
        <v>2272</v>
      </c>
      <c r="K51" s="108">
        <v>2236</v>
      </c>
      <c r="L51" s="108">
        <v>2183</v>
      </c>
      <c r="M51" s="109">
        <v>2175</v>
      </c>
    </row>
    <row r="52" spans="2:13" ht="27.75" customHeight="1" x14ac:dyDescent="0.15">
      <c r="B52" s="1279"/>
      <c r="C52" s="1280"/>
      <c r="D52" s="106"/>
      <c r="E52" s="1283" t="s">
        <v>43</v>
      </c>
      <c r="F52" s="1283"/>
      <c r="G52" s="1283"/>
      <c r="H52" s="1284"/>
      <c r="I52" s="107">
        <v>18563</v>
      </c>
      <c r="J52" s="108">
        <v>18341</v>
      </c>
      <c r="K52" s="108">
        <v>18654</v>
      </c>
      <c r="L52" s="108">
        <v>18398</v>
      </c>
      <c r="M52" s="109">
        <v>18062</v>
      </c>
    </row>
    <row r="53" spans="2:13" ht="27.75" customHeight="1" thickBot="1" x14ac:dyDescent="0.2">
      <c r="B53" s="1290" t="s">
        <v>44</v>
      </c>
      <c r="C53" s="1291"/>
      <c r="D53" s="113"/>
      <c r="E53" s="1292" t="s">
        <v>45</v>
      </c>
      <c r="F53" s="1292"/>
      <c r="G53" s="1292"/>
      <c r="H53" s="1293"/>
      <c r="I53" s="114">
        <v>3190</v>
      </c>
      <c r="J53" s="115">
        <v>3812</v>
      </c>
      <c r="K53" s="115">
        <v>4252</v>
      </c>
      <c r="L53" s="115">
        <v>4851</v>
      </c>
      <c r="M53" s="116">
        <v>5207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3o+6Ar1YYTpLubCo+y7P6Uz91r9KED3zA7F/51v2R9dutoo2ULRbl6aIqjk8dD0JSnv/hrYpSVM9izsWWDzog==" saltValue="2AaJokvtDLqFJCypfszP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BG18" sqref="BG18:CB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2" t="s">
        <v>48</v>
      </c>
      <c r="D55" s="1302"/>
      <c r="E55" s="1303"/>
      <c r="F55" s="128">
        <v>3363</v>
      </c>
      <c r="G55" s="128">
        <v>3224</v>
      </c>
      <c r="H55" s="129">
        <v>3338</v>
      </c>
    </row>
    <row r="56" spans="2:8" ht="52.5" customHeight="1" x14ac:dyDescent="0.15">
      <c r="B56" s="130"/>
      <c r="C56" s="1304" t="s">
        <v>49</v>
      </c>
      <c r="D56" s="1304"/>
      <c r="E56" s="1305"/>
      <c r="F56" s="131">
        <v>539</v>
      </c>
      <c r="G56" s="131">
        <v>540</v>
      </c>
      <c r="H56" s="132">
        <v>540</v>
      </c>
    </row>
    <row r="57" spans="2:8" ht="53.25" customHeight="1" x14ac:dyDescent="0.15">
      <c r="B57" s="130"/>
      <c r="C57" s="1306" t="s">
        <v>50</v>
      </c>
      <c r="D57" s="1306"/>
      <c r="E57" s="1307"/>
      <c r="F57" s="133">
        <v>2898</v>
      </c>
      <c r="G57" s="133">
        <v>5241</v>
      </c>
      <c r="H57" s="134">
        <v>5528</v>
      </c>
    </row>
    <row r="58" spans="2:8" ht="45.75" customHeight="1" x14ac:dyDescent="0.15">
      <c r="B58" s="135"/>
      <c r="C58" s="1294" t="s">
        <v>605</v>
      </c>
      <c r="D58" s="1295"/>
      <c r="E58" s="1296"/>
      <c r="F58" s="136">
        <v>361</v>
      </c>
      <c r="G58" s="136">
        <v>2764</v>
      </c>
      <c r="H58" s="137">
        <v>2815</v>
      </c>
    </row>
    <row r="59" spans="2:8" ht="45.75" customHeight="1" x14ac:dyDescent="0.15">
      <c r="B59" s="135"/>
      <c r="C59" s="1294" t="s">
        <v>606</v>
      </c>
      <c r="D59" s="1295"/>
      <c r="E59" s="1296"/>
      <c r="F59" s="136">
        <v>1755</v>
      </c>
      <c r="G59" s="136">
        <v>1700</v>
      </c>
      <c r="H59" s="137">
        <v>1994</v>
      </c>
    </row>
    <row r="60" spans="2:8" ht="45.75" customHeight="1" x14ac:dyDescent="0.15">
      <c r="B60" s="135"/>
      <c r="C60" s="1294" t="s">
        <v>607</v>
      </c>
      <c r="D60" s="1295"/>
      <c r="E60" s="1296"/>
      <c r="F60" s="136">
        <v>329</v>
      </c>
      <c r="G60" s="136">
        <v>329</v>
      </c>
      <c r="H60" s="137">
        <v>330</v>
      </c>
    </row>
    <row r="61" spans="2:8" ht="45.75" customHeight="1" x14ac:dyDescent="0.15">
      <c r="B61" s="135"/>
      <c r="C61" s="1294" t="s">
        <v>608</v>
      </c>
      <c r="D61" s="1295"/>
      <c r="E61" s="1296"/>
      <c r="F61" s="136">
        <v>270</v>
      </c>
      <c r="G61" s="136">
        <v>266</v>
      </c>
      <c r="H61" s="137">
        <v>252</v>
      </c>
    </row>
    <row r="62" spans="2:8" ht="45.75" customHeight="1" thickBot="1" x14ac:dyDescent="0.2">
      <c r="B62" s="138"/>
      <c r="C62" s="1297" t="s">
        <v>609</v>
      </c>
      <c r="D62" s="1298"/>
      <c r="E62" s="1299"/>
      <c r="F62" s="139">
        <v>50</v>
      </c>
      <c r="G62" s="139">
        <v>53</v>
      </c>
      <c r="H62" s="140">
        <v>60</v>
      </c>
    </row>
    <row r="63" spans="2:8" ht="52.5" customHeight="1" thickBot="1" x14ac:dyDescent="0.2">
      <c r="B63" s="141"/>
      <c r="C63" s="1300" t="s">
        <v>51</v>
      </c>
      <c r="D63" s="1300"/>
      <c r="E63" s="1301"/>
      <c r="F63" s="142">
        <v>6800</v>
      </c>
      <c r="G63" s="142">
        <v>9004</v>
      </c>
      <c r="H63" s="143">
        <v>9407</v>
      </c>
    </row>
    <row r="64" spans="2:8" ht="15" customHeight="1" x14ac:dyDescent="0.15"/>
  </sheetData>
  <sheetProtection algorithmName="SHA-512" hashValue="cZmZJTY6MxhVxtK6M/qo/8yr+sSh4UQp+ih4t1XCs4wLgHLsY+BU86Fvysc/E+g58IdIVe+8/QaqIfL95WpOxg==" saltValue="b6it4soRBQiau2yLZy5U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tabSelected="1" topLeftCell="L43" zoomScaleNormal="100" zoomScaleSheetLayoutView="55" workbookViewId="0">
      <selection activeCell="AN70" sqref="AN7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ustomWidth="1"/>
    <col min="111" max="115" width="12.625" style="386" hidden="1" customWidth="1"/>
    <col min="116" max="349" width="8.625" style="386" hidden="1" customWidth="1"/>
    <col min="350" max="355" width="14.875" style="386" hidden="1" customWidth="1"/>
    <col min="356" max="357" width="15.875" style="386" hidden="1" customWidth="1"/>
    <col min="358" max="363" width="16.125" style="386" hidden="1" customWidth="1"/>
    <col min="364" max="364" width="6.125" style="386" hidden="1" customWidth="1"/>
    <col min="365" max="365" width="3" style="386" hidden="1" customWidth="1"/>
    <col min="366" max="605" width="8.625" style="386" hidden="1" customWidth="1"/>
    <col min="606" max="611" width="14.875" style="386" hidden="1" customWidth="1"/>
    <col min="612" max="613" width="15.875" style="386" hidden="1" customWidth="1"/>
    <col min="614" max="619" width="16.125" style="386" hidden="1" customWidth="1"/>
    <col min="620" max="620" width="6.125" style="386" hidden="1" customWidth="1"/>
    <col min="621" max="621" width="3" style="386" hidden="1" customWidth="1"/>
    <col min="622" max="861" width="8.625" style="386" hidden="1" customWidth="1"/>
    <col min="862" max="867" width="14.875" style="386" hidden="1" customWidth="1"/>
    <col min="868" max="869" width="15.875" style="386" hidden="1" customWidth="1"/>
    <col min="870" max="875" width="16.125" style="386" hidden="1" customWidth="1"/>
    <col min="876" max="876" width="6.125" style="386" hidden="1" customWidth="1"/>
    <col min="877" max="877" width="3" style="386" hidden="1" customWidth="1"/>
    <col min="878" max="1117" width="8.625" style="386" hidden="1" customWidth="1"/>
    <col min="1118" max="1123" width="14.875" style="386" hidden="1" customWidth="1"/>
    <col min="1124" max="1125" width="15.875" style="386" hidden="1" customWidth="1"/>
    <col min="1126" max="1131" width="16.125" style="386" hidden="1" customWidth="1"/>
    <col min="1132" max="1132" width="6.125" style="386" hidden="1" customWidth="1"/>
    <col min="1133" max="1133" width="3" style="386" hidden="1" customWidth="1"/>
    <col min="1134" max="1373" width="8.625" style="386" hidden="1" customWidth="1"/>
    <col min="1374" max="1379" width="14.875" style="386" hidden="1" customWidth="1"/>
    <col min="1380" max="1381" width="15.875" style="386" hidden="1" customWidth="1"/>
    <col min="1382" max="1387" width="16.125" style="386" hidden="1" customWidth="1"/>
    <col min="1388" max="1388" width="6.125" style="386" hidden="1" customWidth="1"/>
    <col min="1389" max="1389" width="3" style="386" hidden="1" customWidth="1"/>
    <col min="1390" max="1629" width="8.625" style="386" hidden="1" customWidth="1"/>
    <col min="1630" max="1635" width="14.875" style="386" hidden="1" customWidth="1"/>
    <col min="1636" max="1637" width="15.875" style="386" hidden="1" customWidth="1"/>
    <col min="1638" max="1643" width="16.125" style="386" hidden="1" customWidth="1"/>
    <col min="1644" max="1644" width="6.125" style="386" hidden="1" customWidth="1"/>
    <col min="1645" max="1645" width="3" style="386" hidden="1" customWidth="1"/>
    <col min="1646" max="1885" width="8.625" style="386" hidden="1" customWidth="1"/>
    <col min="1886" max="1891" width="14.875" style="386" hidden="1" customWidth="1"/>
    <col min="1892" max="1893" width="15.875" style="386" hidden="1" customWidth="1"/>
    <col min="1894" max="1899" width="16.125" style="386" hidden="1" customWidth="1"/>
    <col min="1900" max="1900" width="6.125" style="386" hidden="1" customWidth="1"/>
    <col min="1901" max="1901" width="3" style="386" hidden="1" customWidth="1"/>
    <col min="1902" max="2141" width="8.625" style="386" hidden="1" customWidth="1"/>
    <col min="2142" max="2147" width="14.875" style="386" hidden="1" customWidth="1"/>
    <col min="2148" max="2149" width="15.875" style="386" hidden="1" customWidth="1"/>
    <col min="2150" max="2155" width="16.125" style="386" hidden="1" customWidth="1"/>
    <col min="2156" max="2156" width="6.125" style="386" hidden="1" customWidth="1"/>
    <col min="2157" max="2157" width="3" style="386" hidden="1" customWidth="1"/>
    <col min="2158" max="2397" width="8.625" style="386" hidden="1" customWidth="1"/>
    <col min="2398" max="2403" width="14.875" style="386" hidden="1" customWidth="1"/>
    <col min="2404" max="2405" width="15.875" style="386" hidden="1" customWidth="1"/>
    <col min="2406" max="2411" width="16.125" style="386" hidden="1" customWidth="1"/>
    <col min="2412" max="2412" width="6.125" style="386" hidden="1" customWidth="1"/>
    <col min="2413" max="2413" width="3" style="386" hidden="1" customWidth="1"/>
    <col min="2414" max="2653" width="8.625" style="386" hidden="1" customWidth="1"/>
    <col min="2654" max="2659" width="14.875" style="386" hidden="1" customWidth="1"/>
    <col min="2660" max="2661" width="15.875" style="386" hidden="1" customWidth="1"/>
    <col min="2662" max="2667" width="16.125" style="386" hidden="1" customWidth="1"/>
    <col min="2668" max="2668" width="6.125" style="386" hidden="1" customWidth="1"/>
    <col min="2669" max="2669" width="3" style="386" hidden="1" customWidth="1"/>
    <col min="2670" max="2909" width="8.625" style="386" hidden="1" customWidth="1"/>
    <col min="2910" max="2915" width="14.875" style="386" hidden="1" customWidth="1"/>
    <col min="2916" max="2917" width="15.875" style="386" hidden="1" customWidth="1"/>
    <col min="2918" max="2923" width="16.125" style="386" hidden="1" customWidth="1"/>
    <col min="2924" max="2924" width="6.125" style="386" hidden="1" customWidth="1"/>
    <col min="2925" max="2925" width="3" style="386" hidden="1" customWidth="1"/>
    <col min="2926" max="3165" width="8.625" style="386" hidden="1" customWidth="1"/>
    <col min="3166" max="3171" width="14.875" style="386" hidden="1" customWidth="1"/>
    <col min="3172" max="3173" width="15.875" style="386" hidden="1" customWidth="1"/>
    <col min="3174" max="3179" width="16.125" style="386" hidden="1" customWidth="1"/>
    <col min="3180" max="3180" width="6.125" style="386" hidden="1" customWidth="1"/>
    <col min="3181" max="3181" width="3" style="386" hidden="1" customWidth="1"/>
    <col min="3182" max="3421" width="8.625" style="386" hidden="1" customWidth="1"/>
    <col min="3422" max="3427" width="14.875" style="386" hidden="1" customWidth="1"/>
    <col min="3428" max="3429" width="15.875" style="386" hidden="1" customWidth="1"/>
    <col min="3430" max="3435" width="16.125" style="386" hidden="1" customWidth="1"/>
    <col min="3436" max="3436" width="6.125" style="386" hidden="1" customWidth="1"/>
    <col min="3437" max="3437" width="3" style="386" hidden="1" customWidth="1"/>
    <col min="3438" max="3677" width="8.625" style="386" hidden="1" customWidth="1"/>
    <col min="3678" max="3683" width="14.875" style="386" hidden="1" customWidth="1"/>
    <col min="3684" max="3685" width="15.875" style="386" hidden="1" customWidth="1"/>
    <col min="3686" max="3691" width="16.125" style="386" hidden="1" customWidth="1"/>
    <col min="3692" max="3692" width="6.125" style="386" hidden="1" customWidth="1"/>
    <col min="3693" max="3693" width="3" style="386" hidden="1" customWidth="1"/>
    <col min="3694" max="3933" width="8.625" style="386" hidden="1" customWidth="1"/>
    <col min="3934" max="3939" width="14.875" style="386" hidden="1" customWidth="1"/>
    <col min="3940" max="3941" width="15.875" style="386" hidden="1" customWidth="1"/>
    <col min="3942" max="3947" width="16.125" style="386" hidden="1" customWidth="1"/>
    <col min="3948" max="3948" width="6.125" style="386" hidden="1" customWidth="1"/>
    <col min="3949" max="3949" width="3" style="386" hidden="1" customWidth="1"/>
    <col min="3950" max="4189" width="8.625" style="386" hidden="1" customWidth="1"/>
    <col min="4190" max="4195" width="14.875" style="386" hidden="1" customWidth="1"/>
    <col min="4196" max="4197" width="15.875" style="386" hidden="1" customWidth="1"/>
    <col min="4198" max="4203" width="16.125" style="386" hidden="1" customWidth="1"/>
    <col min="4204" max="4204" width="6.125" style="386" hidden="1" customWidth="1"/>
    <col min="4205" max="4205" width="3" style="386" hidden="1" customWidth="1"/>
    <col min="4206" max="4445" width="8.625" style="386" hidden="1" customWidth="1"/>
    <col min="4446" max="4451" width="14.875" style="386" hidden="1" customWidth="1"/>
    <col min="4452" max="4453" width="15.875" style="386" hidden="1" customWidth="1"/>
    <col min="4454" max="4459" width="16.125" style="386" hidden="1" customWidth="1"/>
    <col min="4460" max="4460" width="6.125" style="386" hidden="1" customWidth="1"/>
    <col min="4461" max="4461" width="3" style="386" hidden="1" customWidth="1"/>
    <col min="4462" max="4701" width="8.625" style="386" hidden="1" customWidth="1"/>
    <col min="4702" max="4707" width="14.875" style="386" hidden="1" customWidth="1"/>
    <col min="4708" max="4709" width="15.875" style="386" hidden="1" customWidth="1"/>
    <col min="4710" max="4715" width="16.125" style="386" hidden="1" customWidth="1"/>
    <col min="4716" max="4716" width="6.125" style="386" hidden="1" customWidth="1"/>
    <col min="4717" max="4717" width="3" style="386" hidden="1" customWidth="1"/>
    <col min="4718" max="4957" width="8.625" style="386" hidden="1" customWidth="1"/>
    <col min="4958" max="4963" width="14.875" style="386" hidden="1" customWidth="1"/>
    <col min="4964" max="4965" width="15.875" style="386" hidden="1" customWidth="1"/>
    <col min="4966" max="4971" width="16.125" style="386" hidden="1" customWidth="1"/>
    <col min="4972" max="4972" width="6.125" style="386" hidden="1" customWidth="1"/>
    <col min="4973" max="4973" width="3" style="386" hidden="1" customWidth="1"/>
    <col min="4974" max="5213" width="8.625" style="386" hidden="1" customWidth="1"/>
    <col min="5214" max="5219" width="14.875" style="386" hidden="1" customWidth="1"/>
    <col min="5220" max="5221" width="15.875" style="386" hidden="1" customWidth="1"/>
    <col min="5222" max="5227" width="16.125" style="386" hidden="1" customWidth="1"/>
    <col min="5228" max="5228" width="6.125" style="386" hidden="1" customWidth="1"/>
    <col min="5229" max="5229" width="3" style="386" hidden="1" customWidth="1"/>
    <col min="5230" max="5469" width="8.625" style="386" hidden="1" customWidth="1"/>
    <col min="5470" max="5475" width="14.875" style="386" hidden="1" customWidth="1"/>
    <col min="5476" max="5477" width="15.875" style="386" hidden="1" customWidth="1"/>
    <col min="5478" max="5483" width="16.125" style="386" hidden="1" customWidth="1"/>
    <col min="5484" max="5484" width="6.125" style="386" hidden="1" customWidth="1"/>
    <col min="5485" max="5485" width="3" style="386" hidden="1" customWidth="1"/>
    <col min="5486" max="5725" width="8.625" style="386" hidden="1" customWidth="1"/>
    <col min="5726" max="5731" width="14.875" style="386" hidden="1" customWidth="1"/>
    <col min="5732" max="5733" width="15.875" style="386" hidden="1" customWidth="1"/>
    <col min="5734" max="5739" width="16.125" style="386" hidden="1" customWidth="1"/>
    <col min="5740" max="5740" width="6.125" style="386" hidden="1" customWidth="1"/>
    <col min="5741" max="5741" width="3" style="386" hidden="1" customWidth="1"/>
    <col min="5742" max="5981" width="8.625" style="386" hidden="1" customWidth="1"/>
    <col min="5982" max="5987" width="14.875" style="386" hidden="1" customWidth="1"/>
    <col min="5988" max="5989" width="15.875" style="386" hidden="1" customWidth="1"/>
    <col min="5990" max="5995" width="16.125" style="386" hidden="1" customWidth="1"/>
    <col min="5996" max="5996" width="6.125" style="386" hidden="1" customWidth="1"/>
    <col min="5997" max="5997" width="3" style="386" hidden="1" customWidth="1"/>
    <col min="5998" max="6237" width="8.625" style="386" hidden="1" customWidth="1"/>
    <col min="6238" max="6243" width="14.875" style="386" hidden="1" customWidth="1"/>
    <col min="6244" max="6245" width="15.875" style="386" hidden="1" customWidth="1"/>
    <col min="6246" max="6251" width="16.125" style="386" hidden="1" customWidth="1"/>
    <col min="6252" max="6252" width="6.125" style="386" hidden="1" customWidth="1"/>
    <col min="6253" max="6253" width="3" style="386" hidden="1" customWidth="1"/>
    <col min="6254" max="6493" width="8.625" style="386" hidden="1" customWidth="1"/>
    <col min="6494" max="6499" width="14.875" style="386" hidden="1" customWidth="1"/>
    <col min="6500" max="6501" width="15.875" style="386" hidden="1" customWidth="1"/>
    <col min="6502" max="6507" width="16.125" style="386" hidden="1" customWidth="1"/>
    <col min="6508" max="6508" width="6.125" style="386" hidden="1" customWidth="1"/>
    <col min="6509" max="6509" width="3" style="386" hidden="1" customWidth="1"/>
    <col min="6510" max="6749" width="8.625" style="386" hidden="1" customWidth="1"/>
    <col min="6750" max="6755" width="14.875" style="386" hidden="1" customWidth="1"/>
    <col min="6756" max="6757" width="15.875" style="386" hidden="1" customWidth="1"/>
    <col min="6758" max="6763" width="16.125" style="386" hidden="1" customWidth="1"/>
    <col min="6764" max="6764" width="6.125" style="386" hidden="1" customWidth="1"/>
    <col min="6765" max="6765" width="3" style="386" hidden="1" customWidth="1"/>
    <col min="6766" max="7005" width="8.625" style="386" hidden="1" customWidth="1"/>
    <col min="7006" max="7011" width="14.875" style="386" hidden="1" customWidth="1"/>
    <col min="7012" max="7013" width="15.875" style="386" hidden="1" customWidth="1"/>
    <col min="7014" max="7019" width="16.125" style="386" hidden="1" customWidth="1"/>
    <col min="7020" max="7020" width="6.125" style="386" hidden="1" customWidth="1"/>
    <col min="7021" max="7021" width="3" style="386" hidden="1" customWidth="1"/>
    <col min="7022" max="7261" width="8.625" style="386" hidden="1" customWidth="1"/>
    <col min="7262" max="7267" width="14.875" style="386" hidden="1" customWidth="1"/>
    <col min="7268" max="7269" width="15.875" style="386" hidden="1" customWidth="1"/>
    <col min="7270" max="7275" width="16.125" style="386" hidden="1" customWidth="1"/>
    <col min="7276" max="7276" width="6.125" style="386" hidden="1" customWidth="1"/>
    <col min="7277" max="7277" width="3" style="386" hidden="1" customWidth="1"/>
    <col min="7278" max="7517" width="8.625" style="386" hidden="1" customWidth="1"/>
    <col min="7518" max="7523" width="14.875" style="386" hidden="1" customWidth="1"/>
    <col min="7524" max="7525" width="15.875" style="386" hidden="1" customWidth="1"/>
    <col min="7526" max="7531" width="16.125" style="386" hidden="1" customWidth="1"/>
    <col min="7532" max="7532" width="6.125" style="386" hidden="1" customWidth="1"/>
    <col min="7533" max="7533" width="3" style="386" hidden="1" customWidth="1"/>
    <col min="7534" max="7773" width="8.625" style="386" hidden="1" customWidth="1"/>
    <col min="7774" max="7779" width="14.875" style="386" hidden="1" customWidth="1"/>
    <col min="7780" max="7781" width="15.875" style="386" hidden="1" customWidth="1"/>
    <col min="7782" max="7787" width="16.125" style="386" hidden="1" customWidth="1"/>
    <col min="7788" max="7788" width="6.125" style="386" hidden="1" customWidth="1"/>
    <col min="7789" max="7789" width="3" style="386" hidden="1" customWidth="1"/>
    <col min="7790" max="8029" width="8.625" style="386" hidden="1" customWidth="1"/>
    <col min="8030" max="8035" width="14.875" style="386" hidden="1" customWidth="1"/>
    <col min="8036" max="8037" width="15.875" style="386" hidden="1" customWidth="1"/>
    <col min="8038" max="8043" width="16.125" style="386" hidden="1" customWidth="1"/>
    <col min="8044" max="8044" width="6.125" style="386" hidden="1" customWidth="1"/>
    <col min="8045" max="8045" width="3" style="386" hidden="1" customWidth="1"/>
    <col min="8046" max="8285" width="8.625" style="386" hidden="1" customWidth="1"/>
    <col min="8286" max="8291" width="14.875" style="386" hidden="1" customWidth="1"/>
    <col min="8292" max="8293" width="15.875" style="386" hidden="1" customWidth="1"/>
    <col min="8294" max="8299" width="16.125" style="386" hidden="1" customWidth="1"/>
    <col min="8300" max="8300" width="6.125" style="386" hidden="1" customWidth="1"/>
    <col min="8301" max="8301" width="3" style="386" hidden="1" customWidth="1"/>
    <col min="8302" max="8541" width="8.625" style="386" hidden="1" customWidth="1"/>
    <col min="8542" max="8547" width="14.875" style="386" hidden="1" customWidth="1"/>
    <col min="8548" max="8549" width="15.875" style="386" hidden="1" customWidth="1"/>
    <col min="8550" max="8555" width="16.125" style="386" hidden="1" customWidth="1"/>
    <col min="8556" max="8556" width="6.125" style="386" hidden="1" customWidth="1"/>
    <col min="8557" max="8557" width="3" style="386" hidden="1" customWidth="1"/>
    <col min="8558" max="8797" width="8.625" style="386" hidden="1" customWidth="1"/>
    <col min="8798" max="8803" width="14.875" style="386" hidden="1" customWidth="1"/>
    <col min="8804" max="8805" width="15.875" style="386" hidden="1" customWidth="1"/>
    <col min="8806" max="8811" width="16.125" style="386" hidden="1" customWidth="1"/>
    <col min="8812" max="8812" width="6.125" style="386" hidden="1" customWidth="1"/>
    <col min="8813" max="8813" width="3" style="386" hidden="1" customWidth="1"/>
    <col min="8814" max="9053" width="8.625" style="386" hidden="1" customWidth="1"/>
    <col min="9054" max="9059" width="14.875" style="386" hidden="1" customWidth="1"/>
    <col min="9060" max="9061" width="15.875" style="386" hidden="1" customWidth="1"/>
    <col min="9062" max="9067" width="16.125" style="386" hidden="1" customWidth="1"/>
    <col min="9068" max="9068" width="6.125" style="386" hidden="1" customWidth="1"/>
    <col min="9069" max="9069" width="3" style="386" hidden="1" customWidth="1"/>
    <col min="9070" max="9309" width="8.625" style="386" hidden="1" customWidth="1"/>
    <col min="9310" max="9315" width="14.875" style="386" hidden="1" customWidth="1"/>
    <col min="9316" max="9317" width="15.875" style="386" hidden="1" customWidth="1"/>
    <col min="9318" max="9323" width="16.125" style="386" hidden="1" customWidth="1"/>
    <col min="9324" max="9324" width="6.125" style="386" hidden="1" customWidth="1"/>
    <col min="9325" max="9325" width="3" style="386" hidden="1" customWidth="1"/>
    <col min="9326" max="9565" width="8.625" style="386" hidden="1" customWidth="1"/>
    <col min="9566" max="9571" width="14.875" style="386" hidden="1" customWidth="1"/>
    <col min="9572" max="9573" width="15.875" style="386" hidden="1" customWidth="1"/>
    <col min="9574" max="9579" width="16.125" style="386" hidden="1" customWidth="1"/>
    <col min="9580" max="9580" width="6.125" style="386" hidden="1" customWidth="1"/>
    <col min="9581" max="9581" width="3" style="386" hidden="1" customWidth="1"/>
    <col min="9582" max="9821" width="8.625" style="386" hidden="1" customWidth="1"/>
    <col min="9822" max="9827" width="14.875" style="386" hidden="1" customWidth="1"/>
    <col min="9828" max="9829" width="15.875" style="386" hidden="1" customWidth="1"/>
    <col min="9830" max="9835" width="16.125" style="386" hidden="1" customWidth="1"/>
    <col min="9836" max="9836" width="6.125" style="386" hidden="1" customWidth="1"/>
    <col min="9837" max="9837" width="3" style="386" hidden="1" customWidth="1"/>
    <col min="9838" max="10077" width="8.625" style="386" hidden="1" customWidth="1"/>
    <col min="10078" max="10083" width="14.875" style="386" hidden="1" customWidth="1"/>
    <col min="10084" max="10085" width="15.875" style="386" hidden="1" customWidth="1"/>
    <col min="10086" max="10091" width="16.125" style="386" hidden="1" customWidth="1"/>
    <col min="10092" max="10092" width="6.125" style="386" hidden="1" customWidth="1"/>
    <col min="10093" max="10093" width="3" style="386" hidden="1" customWidth="1"/>
    <col min="10094" max="10333" width="8.625" style="386" hidden="1" customWidth="1"/>
    <col min="10334" max="10339" width="14.875" style="386" hidden="1" customWidth="1"/>
    <col min="10340" max="10341" width="15.875" style="386" hidden="1" customWidth="1"/>
    <col min="10342" max="10347" width="16.125" style="386" hidden="1" customWidth="1"/>
    <col min="10348" max="10348" width="6.125" style="386" hidden="1" customWidth="1"/>
    <col min="10349" max="10349" width="3" style="386" hidden="1" customWidth="1"/>
    <col min="10350" max="10589" width="8.625" style="386" hidden="1" customWidth="1"/>
    <col min="10590" max="10595" width="14.875" style="386" hidden="1" customWidth="1"/>
    <col min="10596" max="10597" width="15.875" style="386" hidden="1" customWidth="1"/>
    <col min="10598" max="10603" width="16.125" style="386" hidden="1" customWidth="1"/>
    <col min="10604" max="10604" width="6.125" style="386" hidden="1" customWidth="1"/>
    <col min="10605" max="10605" width="3" style="386" hidden="1" customWidth="1"/>
    <col min="10606" max="10845" width="8.625" style="386" hidden="1" customWidth="1"/>
    <col min="10846" max="10851" width="14.875" style="386" hidden="1" customWidth="1"/>
    <col min="10852" max="10853" width="15.875" style="386" hidden="1" customWidth="1"/>
    <col min="10854" max="10859" width="16.125" style="386" hidden="1" customWidth="1"/>
    <col min="10860" max="10860" width="6.125" style="386" hidden="1" customWidth="1"/>
    <col min="10861" max="10861" width="3" style="386" hidden="1" customWidth="1"/>
    <col min="10862" max="11101" width="8.625" style="386" hidden="1" customWidth="1"/>
    <col min="11102" max="11107" width="14.875" style="386" hidden="1" customWidth="1"/>
    <col min="11108" max="11109" width="15.875" style="386" hidden="1" customWidth="1"/>
    <col min="11110" max="11115" width="16.125" style="386" hidden="1" customWidth="1"/>
    <col min="11116" max="11116" width="6.125" style="386" hidden="1" customWidth="1"/>
    <col min="11117" max="11117" width="3" style="386" hidden="1" customWidth="1"/>
    <col min="11118" max="11357" width="8.625" style="386" hidden="1" customWidth="1"/>
    <col min="11358" max="11363" width="14.875" style="386" hidden="1" customWidth="1"/>
    <col min="11364" max="11365" width="15.875" style="386" hidden="1" customWidth="1"/>
    <col min="11366" max="11371" width="16.125" style="386" hidden="1" customWidth="1"/>
    <col min="11372" max="11372" width="6.125" style="386" hidden="1" customWidth="1"/>
    <col min="11373" max="11373" width="3" style="386" hidden="1" customWidth="1"/>
    <col min="11374" max="11613" width="8.625" style="386" hidden="1" customWidth="1"/>
    <col min="11614" max="11619" width="14.875" style="386" hidden="1" customWidth="1"/>
    <col min="11620" max="11621" width="15.875" style="386" hidden="1" customWidth="1"/>
    <col min="11622" max="11627" width="16.125" style="386" hidden="1" customWidth="1"/>
    <col min="11628" max="11628" width="6.125" style="386" hidden="1" customWidth="1"/>
    <col min="11629" max="11629" width="3" style="386" hidden="1" customWidth="1"/>
    <col min="11630" max="11869" width="8.625" style="386" hidden="1" customWidth="1"/>
    <col min="11870" max="11875" width="14.875" style="386" hidden="1" customWidth="1"/>
    <col min="11876" max="11877" width="15.875" style="386" hidden="1" customWidth="1"/>
    <col min="11878" max="11883" width="16.125" style="386" hidden="1" customWidth="1"/>
    <col min="11884" max="11884" width="6.125" style="386" hidden="1" customWidth="1"/>
    <col min="11885" max="11885" width="3" style="386" hidden="1" customWidth="1"/>
    <col min="11886" max="12125" width="8.625" style="386" hidden="1" customWidth="1"/>
    <col min="12126" max="12131" width="14.875" style="386" hidden="1" customWidth="1"/>
    <col min="12132" max="12133" width="15.875" style="386" hidden="1" customWidth="1"/>
    <col min="12134" max="12139" width="16.125" style="386" hidden="1" customWidth="1"/>
    <col min="12140" max="12140" width="6.125" style="386" hidden="1" customWidth="1"/>
    <col min="12141" max="12141" width="3" style="386" hidden="1" customWidth="1"/>
    <col min="12142" max="12381" width="8.625" style="386" hidden="1" customWidth="1"/>
    <col min="12382" max="12387" width="14.875" style="386" hidden="1" customWidth="1"/>
    <col min="12388" max="12389" width="15.875" style="386" hidden="1" customWidth="1"/>
    <col min="12390" max="12395" width="16.125" style="386" hidden="1" customWidth="1"/>
    <col min="12396" max="12396" width="6.125" style="386" hidden="1" customWidth="1"/>
    <col min="12397" max="12397" width="3" style="386" hidden="1" customWidth="1"/>
    <col min="12398" max="12637" width="8.625" style="386" hidden="1" customWidth="1"/>
    <col min="12638" max="12643" width="14.875" style="386" hidden="1" customWidth="1"/>
    <col min="12644" max="12645" width="15.875" style="386" hidden="1" customWidth="1"/>
    <col min="12646" max="12651" width="16.125" style="386" hidden="1" customWidth="1"/>
    <col min="12652" max="12652" width="6.125" style="386" hidden="1" customWidth="1"/>
    <col min="12653" max="12653" width="3" style="386" hidden="1" customWidth="1"/>
    <col min="12654" max="12893" width="8.625" style="386" hidden="1" customWidth="1"/>
    <col min="12894" max="12899" width="14.875" style="386" hidden="1" customWidth="1"/>
    <col min="12900" max="12901" width="15.875" style="386" hidden="1" customWidth="1"/>
    <col min="12902" max="12907" width="16.125" style="386" hidden="1" customWidth="1"/>
    <col min="12908" max="12908" width="6.125" style="386" hidden="1" customWidth="1"/>
    <col min="12909" max="12909" width="3" style="386" hidden="1" customWidth="1"/>
    <col min="12910" max="13149" width="8.625" style="386" hidden="1" customWidth="1"/>
    <col min="13150" max="13155" width="14.875" style="386" hidden="1" customWidth="1"/>
    <col min="13156" max="13157" width="15.875" style="386" hidden="1" customWidth="1"/>
    <col min="13158" max="13163" width="16.125" style="386" hidden="1" customWidth="1"/>
    <col min="13164" max="13164" width="6.125" style="386" hidden="1" customWidth="1"/>
    <col min="13165" max="13165" width="3" style="386" hidden="1" customWidth="1"/>
    <col min="13166" max="13405" width="8.625" style="386" hidden="1" customWidth="1"/>
    <col min="13406" max="13411" width="14.875" style="386" hidden="1" customWidth="1"/>
    <col min="13412" max="13413" width="15.875" style="386" hidden="1" customWidth="1"/>
    <col min="13414" max="13419" width="16.125" style="386" hidden="1" customWidth="1"/>
    <col min="13420" max="13420" width="6.125" style="386" hidden="1" customWidth="1"/>
    <col min="13421" max="13421" width="3" style="386" hidden="1" customWidth="1"/>
    <col min="13422" max="13661" width="8.625" style="386" hidden="1" customWidth="1"/>
    <col min="13662" max="13667" width="14.875" style="386" hidden="1" customWidth="1"/>
    <col min="13668" max="13669" width="15.875" style="386" hidden="1" customWidth="1"/>
    <col min="13670" max="13675" width="16.125" style="386" hidden="1" customWidth="1"/>
    <col min="13676" max="13676" width="6.125" style="386" hidden="1" customWidth="1"/>
    <col min="13677" max="13677" width="3" style="386" hidden="1" customWidth="1"/>
    <col min="13678" max="13917" width="8.625" style="386" hidden="1" customWidth="1"/>
    <col min="13918" max="13923" width="14.875" style="386" hidden="1" customWidth="1"/>
    <col min="13924" max="13925" width="15.875" style="386" hidden="1" customWidth="1"/>
    <col min="13926" max="13931" width="16.125" style="386" hidden="1" customWidth="1"/>
    <col min="13932" max="13932" width="6.125" style="386" hidden="1" customWidth="1"/>
    <col min="13933" max="13933" width="3" style="386" hidden="1" customWidth="1"/>
    <col min="13934" max="14173" width="8.625" style="386" hidden="1" customWidth="1"/>
    <col min="14174" max="14179" width="14.875" style="386" hidden="1" customWidth="1"/>
    <col min="14180" max="14181" width="15.875" style="386" hidden="1" customWidth="1"/>
    <col min="14182" max="14187" width="16.125" style="386" hidden="1" customWidth="1"/>
    <col min="14188" max="14188" width="6.125" style="386" hidden="1" customWidth="1"/>
    <col min="14189" max="14189" width="3" style="386" hidden="1" customWidth="1"/>
    <col min="14190" max="14429" width="8.625" style="386" hidden="1" customWidth="1"/>
    <col min="14430" max="14435" width="14.875" style="386" hidden="1" customWidth="1"/>
    <col min="14436" max="14437" width="15.875" style="386" hidden="1" customWidth="1"/>
    <col min="14438" max="14443" width="16.125" style="386" hidden="1" customWidth="1"/>
    <col min="14444" max="14444" width="6.125" style="386" hidden="1" customWidth="1"/>
    <col min="14445" max="14445" width="3" style="386" hidden="1" customWidth="1"/>
    <col min="14446" max="14685" width="8.625" style="386" hidden="1" customWidth="1"/>
    <col min="14686" max="14691" width="14.875" style="386" hidden="1" customWidth="1"/>
    <col min="14692" max="14693" width="15.875" style="386" hidden="1" customWidth="1"/>
    <col min="14694" max="14699" width="16.125" style="386" hidden="1" customWidth="1"/>
    <col min="14700" max="14700" width="6.125" style="386" hidden="1" customWidth="1"/>
    <col min="14701" max="14701" width="3" style="386" hidden="1" customWidth="1"/>
    <col min="14702" max="14941" width="8.625" style="386" hidden="1" customWidth="1"/>
    <col min="14942" max="14947" width="14.875" style="386" hidden="1" customWidth="1"/>
    <col min="14948" max="14949" width="15.875" style="386" hidden="1" customWidth="1"/>
    <col min="14950" max="14955" width="16.125" style="386" hidden="1" customWidth="1"/>
    <col min="14956" max="14956" width="6.125" style="386" hidden="1" customWidth="1"/>
    <col min="14957" max="14957" width="3" style="386" hidden="1" customWidth="1"/>
    <col min="14958" max="15197" width="8.625" style="386" hidden="1" customWidth="1"/>
    <col min="15198" max="15203" width="14.875" style="386" hidden="1" customWidth="1"/>
    <col min="15204" max="15205" width="15.875" style="386" hidden="1" customWidth="1"/>
    <col min="15206" max="15211" width="16.125" style="386" hidden="1" customWidth="1"/>
    <col min="15212" max="15212" width="6.125" style="386" hidden="1" customWidth="1"/>
    <col min="15213" max="15213" width="3" style="386" hidden="1" customWidth="1"/>
    <col min="15214" max="15453" width="8.625" style="386" hidden="1" customWidth="1"/>
    <col min="15454" max="15459" width="14.875" style="386" hidden="1" customWidth="1"/>
    <col min="15460" max="15461" width="15.875" style="386" hidden="1" customWidth="1"/>
    <col min="15462" max="15467" width="16.125" style="386" hidden="1" customWidth="1"/>
    <col min="15468" max="15468" width="6.125" style="386" hidden="1" customWidth="1"/>
    <col min="15469" max="15469" width="3" style="386" hidden="1" customWidth="1"/>
    <col min="15470" max="15709" width="8.625" style="386" hidden="1" customWidth="1"/>
    <col min="15710" max="15715" width="14.875" style="386" hidden="1" customWidth="1"/>
    <col min="15716" max="15717" width="15.875" style="386" hidden="1" customWidth="1"/>
    <col min="15718" max="15723" width="16.125" style="386" hidden="1" customWidth="1"/>
    <col min="15724" max="15724" width="6.125" style="386" hidden="1" customWidth="1"/>
    <col min="15725" max="15725" width="3" style="386" hidden="1" customWidth="1"/>
    <col min="15726" max="15965" width="8.625" style="386" hidden="1" customWidth="1"/>
    <col min="15966" max="15971" width="14.875" style="386" hidden="1" customWidth="1"/>
    <col min="15972" max="15973" width="15.875" style="386" hidden="1" customWidth="1"/>
    <col min="15974" max="15979" width="16.125" style="386" hidden="1" customWidth="1"/>
    <col min="15980" max="15980" width="6.125" style="386" hidden="1" customWidth="1"/>
    <col min="15981" max="15981" width="3" style="386" hidden="1" customWidth="1"/>
    <col min="15982" max="16221" width="8.625" style="386" hidden="1" customWidth="1"/>
    <col min="16222" max="16227" width="14.875" style="386" hidden="1" customWidth="1"/>
    <col min="16228" max="16229" width="15.875" style="386" hidden="1" customWidth="1"/>
    <col min="16230" max="16235" width="16.125" style="386" hidden="1" customWidth="1"/>
    <col min="16236" max="16236" width="6.125" style="386" hidden="1" customWidth="1"/>
    <col min="16237" max="16237" width="3" style="386" hidden="1" customWidth="1"/>
    <col min="16238" max="16384" width="8.625" style="386" hidden="1" customWidth="1"/>
  </cols>
  <sheetData>
    <row r="1" spans="1:143" ht="42.75" customHeight="1" x14ac:dyDescent="0.15">
      <c r="A1" s="422"/>
      <c r="B1" s="421"/>
      <c r="DD1" s="386"/>
      <c r="DE1" s="386"/>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6"/>
      <c r="DE2" s="386"/>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6"/>
      <c r="DE3" s="386"/>
    </row>
    <row r="4" spans="1:143" s="291"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6"/>
      <c r="MM21" s="417"/>
    </row>
    <row r="22" spans="1:351" ht="17.25" x14ac:dyDescent="0.15">
      <c r="B22" s="387"/>
      <c r="MM22" s="417"/>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6"/>
      <c r="DD40" s="406"/>
      <c r="DE40" s="386"/>
    </row>
    <row r="41" spans="2:109" ht="17.25" x14ac:dyDescent="0.15">
      <c r="B41" s="416" t="s">
        <v>618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7"/>
      <c r="G42" s="403"/>
      <c r="I42" s="402"/>
      <c r="J42" s="402"/>
      <c r="K42" s="402"/>
      <c r="AM42" s="403"/>
      <c r="AN42" s="403" t="s">
        <v>615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614</v>
      </c>
    </row>
    <row r="50" spans="1:109" ht="13.5" x14ac:dyDescent="0.15">
      <c r="B50" s="387"/>
      <c r="G50" s="1312"/>
      <c r="H50" s="1312"/>
      <c r="I50" s="1312"/>
      <c r="J50" s="1312"/>
      <c r="K50" s="396"/>
      <c r="L50" s="396"/>
      <c r="M50" s="395"/>
      <c r="N50" s="39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567</v>
      </c>
      <c r="BQ50" s="1308"/>
      <c r="BR50" s="1308"/>
      <c r="BS50" s="1308"/>
      <c r="BT50" s="1308"/>
      <c r="BU50" s="1308"/>
      <c r="BV50" s="1308"/>
      <c r="BW50" s="1308"/>
      <c r="BX50" s="1308" t="s">
        <v>568</v>
      </c>
      <c r="BY50" s="1308"/>
      <c r="BZ50" s="1308"/>
      <c r="CA50" s="1308"/>
      <c r="CB50" s="1308"/>
      <c r="CC50" s="1308"/>
      <c r="CD50" s="1308"/>
      <c r="CE50" s="1308"/>
      <c r="CF50" s="1308" t="s">
        <v>569</v>
      </c>
      <c r="CG50" s="1308"/>
      <c r="CH50" s="1308"/>
      <c r="CI50" s="1308"/>
      <c r="CJ50" s="1308"/>
      <c r="CK50" s="1308"/>
      <c r="CL50" s="1308"/>
      <c r="CM50" s="1308"/>
      <c r="CN50" s="1308" t="s">
        <v>570</v>
      </c>
      <c r="CO50" s="1308"/>
      <c r="CP50" s="1308"/>
      <c r="CQ50" s="1308"/>
      <c r="CR50" s="1308"/>
      <c r="CS50" s="1308"/>
      <c r="CT50" s="1308"/>
      <c r="CU50" s="1308"/>
      <c r="CV50" s="1308" t="s">
        <v>571</v>
      </c>
      <c r="CW50" s="1308"/>
      <c r="CX50" s="1308"/>
      <c r="CY50" s="1308"/>
      <c r="CZ50" s="1308"/>
      <c r="DA50" s="1308"/>
      <c r="DB50" s="1308"/>
      <c r="DC50" s="1308"/>
    </row>
    <row r="51" spans="1:109" ht="13.5" customHeight="1" x14ac:dyDescent="0.15">
      <c r="B51" s="387"/>
      <c r="G51" s="1326"/>
      <c r="H51" s="1326"/>
      <c r="I51" s="1327"/>
      <c r="J51" s="1327"/>
      <c r="K51" s="1313"/>
      <c r="L51" s="1313"/>
      <c r="M51" s="1313"/>
      <c r="N51" s="1313"/>
      <c r="AM51" s="394"/>
      <c r="AN51" s="1309" t="s">
        <v>613</v>
      </c>
      <c r="AO51" s="1309"/>
      <c r="AP51" s="1309"/>
      <c r="AQ51" s="1309"/>
      <c r="AR51" s="1309"/>
      <c r="AS51" s="1309"/>
      <c r="AT51" s="1309"/>
      <c r="AU51" s="1309"/>
      <c r="AV51" s="1309"/>
      <c r="AW51" s="1309"/>
      <c r="AX51" s="1309"/>
      <c r="AY51" s="1309"/>
      <c r="AZ51" s="1309"/>
      <c r="BA51" s="1309"/>
      <c r="BB51" s="1309" t="s">
        <v>611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26.8</v>
      </c>
      <c r="BY51" s="1311"/>
      <c r="BZ51" s="1311"/>
      <c r="CA51" s="1311"/>
      <c r="CB51" s="1311"/>
      <c r="CC51" s="1311"/>
      <c r="CD51" s="1311"/>
      <c r="CE51" s="1311"/>
      <c r="CF51" s="1311">
        <v>29.6</v>
      </c>
      <c r="CG51" s="1311"/>
      <c r="CH51" s="1311"/>
      <c r="CI51" s="1311"/>
      <c r="CJ51" s="1311"/>
      <c r="CK51" s="1311"/>
      <c r="CL51" s="1311"/>
      <c r="CM51" s="1311"/>
      <c r="CN51" s="1311">
        <v>33.6</v>
      </c>
      <c r="CO51" s="1311"/>
      <c r="CP51" s="1311"/>
      <c r="CQ51" s="1311"/>
      <c r="CR51" s="1311"/>
      <c r="CS51" s="1311"/>
      <c r="CT51" s="1311"/>
      <c r="CU51" s="1311"/>
      <c r="CV51" s="1311">
        <v>35</v>
      </c>
      <c r="CW51" s="1311"/>
      <c r="CX51" s="1311"/>
      <c r="CY51" s="1311"/>
      <c r="CZ51" s="1311"/>
      <c r="DA51" s="1311"/>
      <c r="DB51" s="1311"/>
      <c r="DC51" s="1311"/>
    </row>
    <row r="52" spans="1:109" ht="13.5" x14ac:dyDescent="0.15">
      <c r="B52" s="387"/>
      <c r="G52" s="1326"/>
      <c r="H52" s="1326"/>
      <c r="I52" s="1327"/>
      <c r="J52" s="1327"/>
      <c r="K52" s="1313"/>
      <c r="L52" s="1313"/>
      <c r="M52" s="1313"/>
      <c r="N52" s="1313"/>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26"/>
      <c r="H53" s="1326"/>
      <c r="I53" s="1312"/>
      <c r="J53" s="1312"/>
      <c r="K53" s="1313"/>
      <c r="L53" s="1313"/>
      <c r="M53" s="1313"/>
      <c r="N53" s="1313"/>
      <c r="AM53" s="394"/>
      <c r="AN53" s="1309"/>
      <c r="AO53" s="1309"/>
      <c r="AP53" s="1309"/>
      <c r="AQ53" s="1309"/>
      <c r="AR53" s="1309"/>
      <c r="AS53" s="1309"/>
      <c r="AT53" s="1309"/>
      <c r="AU53" s="1309"/>
      <c r="AV53" s="1309"/>
      <c r="AW53" s="1309"/>
      <c r="AX53" s="1309"/>
      <c r="AY53" s="1309"/>
      <c r="AZ53" s="1309"/>
      <c r="BA53" s="1309"/>
      <c r="BB53" s="1309" t="s">
        <v>617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64.7</v>
      </c>
      <c r="BY53" s="1311"/>
      <c r="BZ53" s="1311"/>
      <c r="CA53" s="1311"/>
      <c r="CB53" s="1311"/>
      <c r="CC53" s="1311"/>
      <c r="CD53" s="1311"/>
      <c r="CE53" s="1311"/>
      <c r="CF53" s="1311">
        <v>66.099999999999994</v>
      </c>
      <c r="CG53" s="1311"/>
      <c r="CH53" s="1311"/>
      <c r="CI53" s="1311"/>
      <c r="CJ53" s="1311"/>
      <c r="CK53" s="1311"/>
      <c r="CL53" s="1311"/>
      <c r="CM53" s="1311"/>
      <c r="CN53" s="1311">
        <v>67.5</v>
      </c>
      <c r="CO53" s="1311"/>
      <c r="CP53" s="1311"/>
      <c r="CQ53" s="1311"/>
      <c r="CR53" s="1311"/>
      <c r="CS53" s="1311"/>
      <c r="CT53" s="1311"/>
      <c r="CU53" s="1311"/>
      <c r="CV53" s="1311">
        <v>69.7</v>
      </c>
      <c r="CW53" s="1311"/>
      <c r="CX53" s="1311"/>
      <c r="CY53" s="1311"/>
      <c r="CZ53" s="1311"/>
      <c r="DA53" s="1311"/>
      <c r="DB53" s="1311"/>
      <c r="DC53" s="1311"/>
    </row>
    <row r="54" spans="1:109" ht="13.5" x14ac:dyDescent="0.15">
      <c r="A54" s="402"/>
      <c r="B54" s="387"/>
      <c r="G54" s="1326"/>
      <c r="H54" s="1326"/>
      <c r="I54" s="1312"/>
      <c r="J54" s="1312"/>
      <c r="K54" s="1313"/>
      <c r="L54" s="1313"/>
      <c r="M54" s="1313"/>
      <c r="N54" s="1313"/>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12"/>
      <c r="H55" s="1312"/>
      <c r="I55" s="1312"/>
      <c r="J55" s="1312"/>
      <c r="K55" s="1313"/>
      <c r="L55" s="1313"/>
      <c r="M55" s="1313"/>
      <c r="N55" s="1313"/>
      <c r="AN55" s="1308" t="s">
        <v>612</v>
      </c>
      <c r="AO55" s="1308"/>
      <c r="AP55" s="1308"/>
      <c r="AQ55" s="1308"/>
      <c r="AR55" s="1308"/>
      <c r="AS55" s="1308"/>
      <c r="AT55" s="1308"/>
      <c r="AU55" s="1308"/>
      <c r="AV55" s="1308"/>
      <c r="AW55" s="1308"/>
      <c r="AX55" s="1308"/>
      <c r="AY55" s="1308"/>
      <c r="AZ55" s="1308"/>
      <c r="BA55" s="1308"/>
      <c r="BB55" s="1309" t="s">
        <v>611</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ht="13.5" x14ac:dyDescent="0.15">
      <c r="A56" s="402"/>
      <c r="B56" s="387"/>
      <c r="G56" s="1312"/>
      <c r="H56" s="1312"/>
      <c r="I56" s="1312"/>
      <c r="J56" s="1312"/>
      <c r="K56" s="1313"/>
      <c r="L56" s="1313"/>
      <c r="M56" s="1313"/>
      <c r="N56" s="1313"/>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7"/>
      <c r="G57" s="1312"/>
      <c r="H57" s="1312"/>
      <c r="I57" s="1328"/>
      <c r="J57" s="1328"/>
      <c r="K57" s="1313"/>
      <c r="L57" s="1313"/>
      <c r="M57" s="1313"/>
      <c r="N57" s="1313"/>
      <c r="AM57" s="386"/>
      <c r="AN57" s="1308"/>
      <c r="AO57" s="1308"/>
      <c r="AP57" s="1308"/>
      <c r="AQ57" s="1308"/>
      <c r="AR57" s="1308"/>
      <c r="AS57" s="1308"/>
      <c r="AT57" s="1308"/>
      <c r="AU57" s="1308"/>
      <c r="AV57" s="1308"/>
      <c r="AW57" s="1308"/>
      <c r="AX57" s="1308"/>
      <c r="AY57" s="1308"/>
      <c r="AZ57" s="1308"/>
      <c r="BA57" s="1308"/>
      <c r="BB57" s="1309" t="s">
        <v>617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12"/>
      <c r="DE57" s="407"/>
    </row>
    <row r="58" spans="1:109" s="402" customFormat="1" ht="13.5" x14ac:dyDescent="0.15">
      <c r="A58" s="386"/>
      <c r="B58" s="407"/>
      <c r="G58" s="1312"/>
      <c r="H58" s="1312"/>
      <c r="I58" s="1328"/>
      <c r="J58" s="1328"/>
      <c r="K58" s="1313"/>
      <c r="L58" s="1313"/>
      <c r="M58" s="1313"/>
      <c r="N58" s="1313"/>
      <c r="AM58" s="386"/>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2"/>
      <c r="DE58" s="407"/>
    </row>
    <row r="59" spans="1:109" s="402" customFormat="1" ht="13.5" x14ac:dyDescent="0.15">
      <c r="A59" s="386"/>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2" customFormat="1" ht="13.5" x14ac:dyDescent="0.15">
      <c r="A60" s="386"/>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2" customFormat="1" ht="13.5" x14ac:dyDescent="0.15">
      <c r="A61" s="386"/>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6"/>
    </row>
    <row r="63" spans="1:109" ht="17.25" x14ac:dyDescent="0.15">
      <c r="B63" s="405" t="s">
        <v>616</v>
      </c>
    </row>
    <row r="64" spans="1:109" ht="13.5" x14ac:dyDescent="0.15">
      <c r="B64" s="387"/>
      <c r="G64" s="403"/>
      <c r="N64" s="404"/>
      <c r="AM64" s="403"/>
      <c r="AN64" s="403" t="s">
        <v>615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30" t="s">
        <v>622</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5" x14ac:dyDescent="0.15">
      <c r="B66" s="38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5" x14ac:dyDescent="0.15">
      <c r="B67" s="38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5" x14ac:dyDescent="0.15">
      <c r="B68" s="38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5" x14ac:dyDescent="0.15">
      <c r="B69" s="38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614</v>
      </c>
    </row>
    <row r="72" spans="2:107" ht="13.5" x14ac:dyDescent="0.15">
      <c r="B72" s="387"/>
      <c r="G72" s="1312"/>
      <c r="H72" s="1312"/>
      <c r="I72" s="1312"/>
      <c r="J72" s="1312"/>
      <c r="K72" s="396"/>
      <c r="L72" s="396"/>
      <c r="M72" s="395"/>
      <c r="N72" s="39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567</v>
      </c>
      <c r="BQ72" s="1308"/>
      <c r="BR72" s="1308"/>
      <c r="BS72" s="1308"/>
      <c r="BT72" s="1308"/>
      <c r="BU72" s="1308"/>
      <c r="BV72" s="1308"/>
      <c r="BW72" s="1308"/>
      <c r="BX72" s="1308" t="s">
        <v>568</v>
      </c>
      <c r="BY72" s="1308"/>
      <c r="BZ72" s="1308"/>
      <c r="CA72" s="1308"/>
      <c r="CB72" s="1308"/>
      <c r="CC72" s="1308"/>
      <c r="CD72" s="1308"/>
      <c r="CE72" s="1308"/>
      <c r="CF72" s="1308" t="s">
        <v>569</v>
      </c>
      <c r="CG72" s="1308"/>
      <c r="CH72" s="1308"/>
      <c r="CI72" s="1308"/>
      <c r="CJ72" s="1308"/>
      <c r="CK72" s="1308"/>
      <c r="CL72" s="1308"/>
      <c r="CM72" s="1308"/>
      <c r="CN72" s="1308" t="s">
        <v>570</v>
      </c>
      <c r="CO72" s="1308"/>
      <c r="CP72" s="1308"/>
      <c r="CQ72" s="1308"/>
      <c r="CR72" s="1308"/>
      <c r="CS72" s="1308"/>
      <c r="CT72" s="1308"/>
      <c r="CU72" s="1308"/>
      <c r="CV72" s="1308" t="s">
        <v>571</v>
      </c>
      <c r="CW72" s="1308"/>
      <c r="CX72" s="1308"/>
      <c r="CY72" s="1308"/>
      <c r="CZ72" s="1308"/>
      <c r="DA72" s="1308"/>
      <c r="DB72" s="1308"/>
      <c r="DC72" s="1308"/>
    </row>
    <row r="73" spans="2:107" ht="13.5" x14ac:dyDescent="0.15">
      <c r="B73" s="387"/>
      <c r="G73" s="1326"/>
      <c r="H73" s="1326"/>
      <c r="I73" s="1326"/>
      <c r="J73" s="1326"/>
      <c r="K73" s="1329"/>
      <c r="L73" s="1329"/>
      <c r="M73" s="1329"/>
      <c r="N73" s="1329"/>
      <c r="AM73" s="394"/>
      <c r="AN73" s="1309" t="s">
        <v>613</v>
      </c>
      <c r="AO73" s="1309"/>
      <c r="AP73" s="1309"/>
      <c r="AQ73" s="1309"/>
      <c r="AR73" s="1309"/>
      <c r="AS73" s="1309"/>
      <c r="AT73" s="1309"/>
      <c r="AU73" s="1309"/>
      <c r="AV73" s="1309"/>
      <c r="AW73" s="1309"/>
      <c r="AX73" s="1309"/>
      <c r="AY73" s="1309"/>
      <c r="AZ73" s="1309"/>
      <c r="BA73" s="1309"/>
      <c r="BB73" s="1309" t="s">
        <v>611</v>
      </c>
      <c r="BC73" s="1309"/>
      <c r="BD73" s="1309"/>
      <c r="BE73" s="1309"/>
      <c r="BF73" s="1309"/>
      <c r="BG73" s="1309"/>
      <c r="BH73" s="1309"/>
      <c r="BI73" s="1309"/>
      <c r="BJ73" s="1309"/>
      <c r="BK73" s="1309"/>
      <c r="BL73" s="1309"/>
      <c r="BM73" s="1309"/>
      <c r="BN73" s="1309"/>
      <c r="BO73" s="1309"/>
      <c r="BP73" s="1311">
        <v>22.6</v>
      </c>
      <c r="BQ73" s="1311"/>
      <c r="BR73" s="1311"/>
      <c r="BS73" s="1311"/>
      <c r="BT73" s="1311"/>
      <c r="BU73" s="1311"/>
      <c r="BV73" s="1311"/>
      <c r="BW73" s="1311"/>
      <c r="BX73" s="1311">
        <v>26.8</v>
      </c>
      <c r="BY73" s="1311"/>
      <c r="BZ73" s="1311"/>
      <c r="CA73" s="1311"/>
      <c r="CB73" s="1311"/>
      <c r="CC73" s="1311"/>
      <c r="CD73" s="1311"/>
      <c r="CE73" s="1311"/>
      <c r="CF73" s="1311">
        <v>29.6</v>
      </c>
      <c r="CG73" s="1311"/>
      <c r="CH73" s="1311"/>
      <c r="CI73" s="1311"/>
      <c r="CJ73" s="1311"/>
      <c r="CK73" s="1311"/>
      <c r="CL73" s="1311"/>
      <c r="CM73" s="1311"/>
      <c r="CN73" s="1311">
        <v>33.6</v>
      </c>
      <c r="CO73" s="1311"/>
      <c r="CP73" s="1311"/>
      <c r="CQ73" s="1311"/>
      <c r="CR73" s="1311"/>
      <c r="CS73" s="1311"/>
      <c r="CT73" s="1311"/>
      <c r="CU73" s="1311"/>
      <c r="CV73" s="1311">
        <v>35</v>
      </c>
      <c r="CW73" s="1311"/>
      <c r="CX73" s="1311"/>
      <c r="CY73" s="1311"/>
      <c r="CZ73" s="1311"/>
      <c r="DA73" s="1311"/>
      <c r="DB73" s="1311"/>
      <c r="DC73" s="1311"/>
    </row>
    <row r="74" spans="2:107" ht="13.5" x14ac:dyDescent="0.15">
      <c r="B74" s="387"/>
      <c r="G74" s="1326"/>
      <c r="H74" s="1326"/>
      <c r="I74" s="1326"/>
      <c r="J74" s="1326"/>
      <c r="K74" s="1329"/>
      <c r="L74" s="1329"/>
      <c r="M74" s="1329"/>
      <c r="N74" s="1329"/>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26"/>
      <c r="H75" s="1326"/>
      <c r="I75" s="1312"/>
      <c r="J75" s="1312"/>
      <c r="K75" s="1313"/>
      <c r="L75" s="1313"/>
      <c r="M75" s="1313"/>
      <c r="N75" s="1313"/>
      <c r="AM75" s="394"/>
      <c r="AN75" s="1309"/>
      <c r="AO75" s="1309"/>
      <c r="AP75" s="1309"/>
      <c r="AQ75" s="1309"/>
      <c r="AR75" s="1309"/>
      <c r="AS75" s="1309"/>
      <c r="AT75" s="1309"/>
      <c r="AU75" s="1309"/>
      <c r="AV75" s="1309"/>
      <c r="AW75" s="1309"/>
      <c r="AX75" s="1309"/>
      <c r="AY75" s="1309"/>
      <c r="AZ75" s="1309"/>
      <c r="BA75" s="1309"/>
      <c r="BB75" s="1309" t="s">
        <v>610</v>
      </c>
      <c r="BC75" s="1309"/>
      <c r="BD75" s="1309"/>
      <c r="BE75" s="1309"/>
      <c r="BF75" s="1309"/>
      <c r="BG75" s="1309"/>
      <c r="BH75" s="1309"/>
      <c r="BI75" s="1309"/>
      <c r="BJ75" s="1309"/>
      <c r="BK75" s="1309"/>
      <c r="BL75" s="1309"/>
      <c r="BM75" s="1309"/>
      <c r="BN75" s="1309"/>
      <c r="BO75" s="1309"/>
      <c r="BP75" s="1311">
        <v>6.3</v>
      </c>
      <c r="BQ75" s="1311"/>
      <c r="BR75" s="1311"/>
      <c r="BS75" s="1311"/>
      <c r="BT75" s="1311"/>
      <c r="BU75" s="1311"/>
      <c r="BV75" s="1311"/>
      <c r="BW75" s="1311"/>
      <c r="BX75" s="1311">
        <v>6.1</v>
      </c>
      <c r="BY75" s="1311"/>
      <c r="BZ75" s="1311"/>
      <c r="CA75" s="1311"/>
      <c r="CB75" s="1311"/>
      <c r="CC75" s="1311"/>
      <c r="CD75" s="1311"/>
      <c r="CE75" s="1311"/>
      <c r="CF75" s="1311">
        <v>5.9</v>
      </c>
      <c r="CG75" s="1311"/>
      <c r="CH75" s="1311"/>
      <c r="CI75" s="1311"/>
      <c r="CJ75" s="1311"/>
      <c r="CK75" s="1311"/>
      <c r="CL75" s="1311"/>
      <c r="CM75" s="1311"/>
      <c r="CN75" s="1311">
        <v>5.8</v>
      </c>
      <c r="CO75" s="1311"/>
      <c r="CP75" s="1311"/>
      <c r="CQ75" s="1311"/>
      <c r="CR75" s="1311"/>
      <c r="CS75" s="1311"/>
      <c r="CT75" s="1311"/>
      <c r="CU75" s="1311"/>
      <c r="CV75" s="1311">
        <v>5.7</v>
      </c>
      <c r="CW75" s="1311"/>
      <c r="CX75" s="1311"/>
      <c r="CY75" s="1311"/>
      <c r="CZ75" s="1311"/>
      <c r="DA75" s="1311"/>
      <c r="DB75" s="1311"/>
      <c r="DC75" s="1311"/>
    </row>
    <row r="76" spans="2:107" ht="13.5" x14ac:dyDescent="0.15">
      <c r="B76" s="387"/>
      <c r="G76" s="1326"/>
      <c r="H76" s="1326"/>
      <c r="I76" s="1312"/>
      <c r="J76" s="1312"/>
      <c r="K76" s="1313"/>
      <c r="L76" s="1313"/>
      <c r="M76" s="1313"/>
      <c r="N76" s="1313"/>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12"/>
      <c r="H77" s="1312"/>
      <c r="I77" s="1312"/>
      <c r="J77" s="1312"/>
      <c r="K77" s="1329"/>
      <c r="L77" s="1329"/>
      <c r="M77" s="1329"/>
      <c r="N77" s="1329"/>
      <c r="AN77" s="1308" t="s">
        <v>612</v>
      </c>
      <c r="AO77" s="1308"/>
      <c r="AP77" s="1308"/>
      <c r="AQ77" s="1308"/>
      <c r="AR77" s="1308"/>
      <c r="AS77" s="1308"/>
      <c r="AT77" s="1308"/>
      <c r="AU77" s="1308"/>
      <c r="AV77" s="1308"/>
      <c r="AW77" s="1308"/>
      <c r="AX77" s="1308"/>
      <c r="AY77" s="1308"/>
      <c r="AZ77" s="1308"/>
      <c r="BA77" s="1308"/>
      <c r="BB77" s="1309" t="s">
        <v>611</v>
      </c>
      <c r="BC77" s="1309"/>
      <c r="BD77" s="1309"/>
      <c r="BE77" s="1309"/>
      <c r="BF77" s="1309"/>
      <c r="BG77" s="1309"/>
      <c r="BH77" s="1309"/>
      <c r="BI77" s="1309"/>
      <c r="BJ77" s="1309"/>
      <c r="BK77" s="1309"/>
      <c r="BL77" s="1309"/>
      <c r="BM77" s="1309"/>
      <c r="BN77" s="1309"/>
      <c r="BO77" s="1309"/>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ht="13.5" x14ac:dyDescent="0.15">
      <c r="B78" s="387"/>
      <c r="G78" s="1312"/>
      <c r="H78" s="1312"/>
      <c r="I78" s="1312"/>
      <c r="J78" s="1312"/>
      <c r="K78" s="1329"/>
      <c r="L78" s="1329"/>
      <c r="M78" s="1329"/>
      <c r="N78" s="1329"/>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12"/>
      <c r="H79" s="1312"/>
      <c r="I79" s="1328"/>
      <c r="J79" s="1328"/>
      <c r="K79" s="1339"/>
      <c r="L79" s="1339"/>
      <c r="M79" s="1339"/>
      <c r="N79" s="1339"/>
      <c r="AN79" s="1308"/>
      <c r="AO79" s="1308"/>
      <c r="AP79" s="1308"/>
      <c r="AQ79" s="1308"/>
      <c r="AR79" s="1308"/>
      <c r="AS79" s="1308"/>
      <c r="AT79" s="1308"/>
      <c r="AU79" s="1308"/>
      <c r="AV79" s="1308"/>
      <c r="AW79" s="1308"/>
      <c r="AX79" s="1308"/>
      <c r="AY79" s="1308"/>
      <c r="AZ79" s="1308"/>
      <c r="BA79" s="1308"/>
      <c r="BB79" s="1309" t="s">
        <v>610</v>
      </c>
      <c r="BC79" s="1309"/>
      <c r="BD79" s="1309"/>
      <c r="BE79" s="1309"/>
      <c r="BF79" s="1309"/>
      <c r="BG79" s="1309"/>
      <c r="BH79" s="1309"/>
      <c r="BI79" s="1309"/>
      <c r="BJ79" s="1309"/>
      <c r="BK79" s="1309"/>
      <c r="BL79" s="1309"/>
      <c r="BM79" s="1309"/>
      <c r="BN79" s="1309"/>
      <c r="BO79" s="1309"/>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ht="13.5" x14ac:dyDescent="0.15">
      <c r="B80" s="387"/>
      <c r="G80" s="1312"/>
      <c r="H80" s="1312"/>
      <c r="I80" s="1328"/>
      <c r="J80" s="1328"/>
      <c r="K80" s="1339"/>
      <c r="L80" s="1339"/>
      <c r="M80" s="1339"/>
      <c r="N80" s="1339"/>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Ur8yZBel6aZULXzKXP0CKnW8Epev9Vgdb7LaLuE8AZf7Yf3J/8pZvTJ39kqxudm8RNj+uoJKbJLhoxbFBsyQfg==" saltValue="6jk6N4mY8FciwKkBw9+l+A==" spinCount="100000" sheet="1" objects="1" scenarios="1" formatCells="0"/>
  <mergeCells count="112">
    <mergeCell ref="I79:J80"/>
    <mergeCell ref="K79:K80"/>
    <mergeCell ref="L79:L80"/>
    <mergeCell ref="M79:M80"/>
    <mergeCell ref="N79:N80"/>
    <mergeCell ref="CV79:DC80"/>
    <mergeCell ref="CV75:DC76"/>
    <mergeCell ref="G77:H80"/>
    <mergeCell ref="I77:J78"/>
    <mergeCell ref="K77:K78"/>
    <mergeCell ref="L77:L78"/>
    <mergeCell ref="M77:M78"/>
    <mergeCell ref="N77:N78"/>
    <mergeCell ref="AN77:BA80"/>
    <mergeCell ref="BB77:BO78"/>
    <mergeCell ref="BB79:BO80"/>
    <mergeCell ref="BP79:BW80"/>
    <mergeCell ref="BX79:CE80"/>
    <mergeCell ref="CF79:CM80"/>
    <mergeCell ref="CN79:CU80"/>
    <mergeCell ref="AN65:DC69"/>
    <mergeCell ref="AN73:BA76"/>
    <mergeCell ref="BB73:BO74"/>
    <mergeCell ref="BP73:BW74"/>
    <mergeCell ref="BX73:CE74"/>
    <mergeCell ref="BP77:BW78"/>
    <mergeCell ref="BX77:CE78"/>
    <mergeCell ref="CF77:CM78"/>
    <mergeCell ref="CN77:CU78"/>
    <mergeCell ref="CV77:DC78"/>
    <mergeCell ref="CV73:DC74"/>
    <mergeCell ref="I75:J76"/>
    <mergeCell ref="K75:K76"/>
    <mergeCell ref="L75:L76"/>
    <mergeCell ref="M75:M76"/>
    <mergeCell ref="N75:N76"/>
    <mergeCell ref="BB75:BO76"/>
    <mergeCell ref="BP75:BW76"/>
    <mergeCell ref="G73:H76"/>
    <mergeCell ref="I73:J74"/>
    <mergeCell ref="K73:K74"/>
    <mergeCell ref="L73:L74"/>
    <mergeCell ref="M73:M74"/>
    <mergeCell ref="N73:N74"/>
    <mergeCell ref="BX57:CE58"/>
    <mergeCell ref="CF57:CM58"/>
    <mergeCell ref="BX75:CE76"/>
    <mergeCell ref="CF75:CM76"/>
    <mergeCell ref="CN75:CU76"/>
    <mergeCell ref="BX55:CE56"/>
    <mergeCell ref="CF55:CM56"/>
    <mergeCell ref="CN55:CU56"/>
    <mergeCell ref="CN57:CU58"/>
    <mergeCell ref="CF73:CM74"/>
    <mergeCell ref="CN73:CU74"/>
    <mergeCell ref="CV51:DC52"/>
    <mergeCell ref="I53:J54"/>
    <mergeCell ref="K53:K54"/>
    <mergeCell ref="L53:L54"/>
    <mergeCell ref="M53:M54"/>
    <mergeCell ref="N53:N54"/>
    <mergeCell ref="CV57:DC58"/>
    <mergeCell ref="AN43:DC47"/>
    <mergeCell ref="G51:H54"/>
    <mergeCell ref="I51:J52"/>
    <mergeCell ref="K51:K52"/>
    <mergeCell ref="L51:L52"/>
    <mergeCell ref="M51:M52"/>
    <mergeCell ref="N51:N52"/>
    <mergeCell ref="AN51:BA54"/>
    <mergeCell ref="BB51:BO52"/>
    <mergeCell ref="CV55:DC56"/>
    <mergeCell ref="I57:J58"/>
    <mergeCell ref="K57:K58"/>
    <mergeCell ref="L57:L58"/>
    <mergeCell ref="M57:M58"/>
    <mergeCell ref="N57:N58"/>
    <mergeCell ref="BB57:BO58"/>
    <mergeCell ref="BP57:BW58"/>
    <mergeCell ref="CN50:CU50"/>
    <mergeCell ref="CV50:DC50"/>
    <mergeCell ref="G72:J72"/>
    <mergeCell ref="AN72:BO72"/>
    <mergeCell ref="BP72:BW72"/>
    <mergeCell ref="BX72:CE72"/>
    <mergeCell ref="CF72:CM72"/>
    <mergeCell ref="CN72:CU72"/>
    <mergeCell ref="CV72:DC72"/>
    <mergeCell ref="CV53:DC54"/>
    <mergeCell ref="BB53:BO54"/>
    <mergeCell ref="BP53:BW54"/>
    <mergeCell ref="BX53:CE54"/>
    <mergeCell ref="CF53:CM54"/>
    <mergeCell ref="CN53:CU54"/>
    <mergeCell ref="G50:J50"/>
    <mergeCell ref="AN50:BO50"/>
    <mergeCell ref="BP50:BW50"/>
    <mergeCell ref="BX50:CE50"/>
    <mergeCell ref="CF50:CM50"/>
    <mergeCell ref="BP51:BW52"/>
    <mergeCell ref="BX51:CE52"/>
    <mergeCell ref="CF51:CM52"/>
    <mergeCell ref="CN51:CU52"/>
    <mergeCell ref="AN55:BA58"/>
    <mergeCell ref="BB55:BO56"/>
    <mergeCell ref="BP55:BW56"/>
    <mergeCell ref="G55:H58"/>
    <mergeCell ref="I55:J56"/>
    <mergeCell ref="K55:K56"/>
    <mergeCell ref="L55:L56"/>
    <mergeCell ref="M55:M56"/>
    <mergeCell ref="N55:N5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06" zoomScaleSheetLayoutView="70" workbookViewId="0">
      <selection activeCell="BN18" sqref="BN18:BU18"/>
    </sheetView>
  </sheetViews>
  <sheetFormatPr defaultColWidth="0" defaultRowHeight="13.5" customHeight="1" zeroHeight="1" x14ac:dyDescent="0.15"/>
  <cols>
    <col min="1" max="34" width="2.5" style="292" customWidth="1"/>
    <col min="35" max="122" width="2.5" style="291" customWidth="1"/>
    <col min="123" max="123" width="2.5" style="291" hidden="1" customWidth="1"/>
    <col min="124"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r4ZIq/wqMgeduO3qb9P5lSMsr/vkiQoRVdSATLMN88pTNaOErsR/XFGqlZT+Ymtnk+dU90JflHXRwpAfvEsl5A==" saltValue="fnfo8O4gusNImpaNuOIJmA=="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43" zoomScaleSheetLayoutView="55" workbookViewId="0">
      <selection activeCell="BN18" sqref="BN18:BU18"/>
    </sheetView>
  </sheetViews>
  <sheetFormatPr defaultColWidth="0" defaultRowHeight="13.5" customHeight="1" zeroHeight="1" x14ac:dyDescent="0.15"/>
  <cols>
    <col min="1" max="34" width="2.5" style="292" customWidth="1"/>
    <col min="35" max="122" width="2.5" style="291" customWidth="1"/>
    <col min="123" max="123" width="2.5" style="291" hidden="1" customWidth="1"/>
    <col min="124"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AhcgbVDBEqXJqdClf2Piv1bWwIMx4TyKMczpyY1dfraCQ/5p72rdu7wqVE1hyJCBdM7WQt1X0w5lL4wgf6x+Kw==" saltValue="8oqkYis/dsdU9F64Ry0eeg=="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198211</v>
      </c>
      <c r="E3" s="162"/>
      <c r="F3" s="163">
        <v>92247</v>
      </c>
      <c r="G3" s="164"/>
      <c r="H3" s="165"/>
    </row>
    <row r="4" spans="1:8" x14ac:dyDescent="0.15">
      <c r="A4" s="166"/>
      <c r="B4" s="167"/>
      <c r="C4" s="168"/>
      <c r="D4" s="169">
        <v>33930</v>
      </c>
      <c r="E4" s="170"/>
      <c r="F4" s="171">
        <v>37204</v>
      </c>
      <c r="G4" s="172"/>
      <c r="H4" s="173"/>
    </row>
    <row r="5" spans="1:8" x14ac:dyDescent="0.15">
      <c r="A5" s="154" t="s">
        <v>559</v>
      </c>
      <c r="B5" s="159"/>
      <c r="C5" s="160"/>
      <c r="D5" s="161">
        <v>142908</v>
      </c>
      <c r="E5" s="162"/>
      <c r="F5" s="163">
        <v>67319</v>
      </c>
      <c r="G5" s="164"/>
      <c r="H5" s="165"/>
    </row>
    <row r="6" spans="1:8" x14ac:dyDescent="0.15">
      <c r="A6" s="166"/>
      <c r="B6" s="167"/>
      <c r="C6" s="168"/>
      <c r="D6" s="169">
        <v>38142</v>
      </c>
      <c r="E6" s="170"/>
      <c r="F6" s="171">
        <v>38101</v>
      </c>
      <c r="G6" s="172"/>
      <c r="H6" s="173"/>
    </row>
    <row r="7" spans="1:8" x14ac:dyDescent="0.15">
      <c r="A7" s="154" t="s">
        <v>560</v>
      </c>
      <c r="B7" s="159"/>
      <c r="C7" s="160"/>
      <c r="D7" s="161">
        <v>143168</v>
      </c>
      <c r="E7" s="162"/>
      <c r="F7" s="163">
        <v>70615</v>
      </c>
      <c r="G7" s="164"/>
      <c r="H7" s="165"/>
    </row>
    <row r="8" spans="1:8" x14ac:dyDescent="0.15">
      <c r="A8" s="166"/>
      <c r="B8" s="167"/>
      <c r="C8" s="168"/>
      <c r="D8" s="169">
        <v>21820</v>
      </c>
      <c r="E8" s="170"/>
      <c r="F8" s="171">
        <v>37382</v>
      </c>
      <c r="G8" s="172"/>
      <c r="H8" s="173"/>
    </row>
    <row r="9" spans="1:8" x14ac:dyDescent="0.15">
      <c r="A9" s="154" t="s">
        <v>561</v>
      </c>
      <c r="B9" s="159"/>
      <c r="C9" s="160"/>
      <c r="D9" s="161">
        <v>128154</v>
      </c>
      <c r="E9" s="162"/>
      <c r="F9" s="163">
        <v>69185</v>
      </c>
      <c r="G9" s="164"/>
      <c r="H9" s="165"/>
    </row>
    <row r="10" spans="1:8" x14ac:dyDescent="0.15">
      <c r="A10" s="166"/>
      <c r="B10" s="167"/>
      <c r="C10" s="168"/>
      <c r="D10" s="169">
        <v>55142</v>
      </c>
      <c r="E10" s="170"/>
      <c r="F10" s="171">
        <v>38519</v>
      </c>
      <c r="G10" s="172"/>
      <c r="H10" s="173"/>
    </row>
    <row r="11" spans="1:8" x14ac:dyDescent="0.15">
      <c r="A11" s="154" t="s">
        <v>562</v>
      </c>
      <c r="B11" s="159"/>
      <c r="C11" s="160"/>
      <c r="D11" s="161">
        <v>131293</v>
      </c>
      <c r="E11" s="162"/>
      <c r="F11" s="163">
        <v>70166</v>
      </c>
      <c r="G11" s="164"/>
      <c r="H11" s="165"/>
    </row>
    <row r="12" spans="1:8" x14ac:dyDescent="0.15">
      <c r="A12" s="166"/>
      <c r="B12" s="167"/>
      <c r="C12" s="174"/>
      <c r="D12" s="169">
        <v>39873</v>
      </c>
      <c r="E12" s="170"/>
      <c r="F12" s="171">
        <v>36115</v>
      </c>
      <c r="G12" s="172"/>
      <c r="H12" s="173"/>
    </row>
    <row r="13" spans="1:8" x14ac:dyDescent="0.15">
      <c r="A13" s="154"/>
      <c r="B13" s="159"/>
      <c r="C13" s="175"/>
      <c r="D13" s="176">
        <v>148747</v>
      </c>
      <c r="E13" s="177"/>
      <c r="F13" s="178">
        <v>73906</v>
      </c>
      <c r="G13" s="179"/>
      <c r="H13" s="165"/>
    </row>
    <row r="14" spans="1:8" x14ac:dyDescent="0.15">
      <c r="A14" s="166"/>
      <c r="B14" s="167"/>
      <c r="C14" s="168"/>
      <c r="D14" s="169">
        <v>37781</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5.59</v>
      </c>
      <c r="C19" s="180">
        <f>ROUND(VALUE(SUBSTITUTE(実質収支比率等に係る経年分析!G$48,"▲","-")),2)</f>
        <v>6.85</v>
      </c>
      <c r="D19" s="180">
        <f>ROUND(VALUE(SUBSTITUTE(実質収支比率等に係る経年分析!H$48,"▲","-")),2)</f>
        <v>7.07</v>
      </c>
      <c r="E19" s="180">
        <f>ROUND(VALUE(SUBSTITUTE(実質収支比率等に係る経年分析!I$48,"▲","-")),2)</f>
        <v>7.75</v>
      </c>
      <c r="F19" s="180">
        <f>ROUND(VALUE(SUBSTITUTE(実質収支比率等に係る経年分析!J$48,"▲","-")),2)</f>
        <v>5.79</v>
      </c>
    </row>
    <row r="20" spans="1:11" x14ac:dyDescent="0.15">
      <c r="A20" s="180" t="s">
        <v>55</v>
      </c>
      <c r="B20" s="180">
        <f>ROUND(VALUE(SUBSTITUTE(実質収支比率等に係る経年分析!F$47,"▲","-")),2)</f>
        <v>22.35</v>
      </c>
      <c r="C20" s="180">
        <f>ROUND(VALUE(SUBSTITUTE(実質収支比率等に係る経年分析!G$47,"▲","-")),2)</f>
        <v>25.28</v>
      </c>
      <c r="D20" s="180">
        <f>ROUND(VALUE(SUBSTITUTE(実質収支比率等に係る経年分析!H$47,"▲","-")),2)</f>
        <v>21.25</v>
      </c>
      <c r="E20" s="180">
        <f>ROUND(VALUE(SUBSTITUTE(実質収支比率等に係る経年分析!I$47,"▲","-")),2)</f>
        <v>20.190000000000001</v>
      </c>
      <c r="F20" s="180">
        <f>ROUND(VALUE(SUBSTITUTE(実質収支比率等に係る経年分析!J$47,"▲","-")),2)</f>
        <v>20.37</v>
      </c>
    </row>
    <row r="21" spans="1:11" x14ac:dyDescent="0.15">
      <c r="A21" s="180" t="s">
        <v>56</v>
      </c>
      <c r="B21" s="180">
        <f>IF(ISNUMBER(VALUE(SUBSTITUTE(実質収支比率等に係る経年分析!F$49,"▲","-"))),ROUND(VALUE(SUBSTITUTE(実質収支比率等に係る経年分析!F$49,"▲","-")),2),NA())</f>
        <v>-4.8099999999999996</v>
      </c>
      <c r="C21" s="180">
        <f>IF(ISNUMBER(VALUE(SUBSTITUTE(実質収支比率等に係る経年分析!G$49,"▲","-"))),ROUND(VALUE(SUBSTITUTE(実質収支比率等に係る経年分析!G$49,"▲","-")),2),NA())</f>
        <v>4.47</v>
      </c>
      <c r="D21" s="180">
        <f>IF(ISNUMBER(VALUE(SUBSTITUTE(実質収支比率等に係る経年分析!H$49,"▲","-"))),ROUND(VALUE(SUBSTITUTE(実質収支比率等に係る経年分析!H$49,"▲","-")),2),NA())</f>
        <v>-3.57</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第三地区土地区画整理事業特別会計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3.19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5.01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3.28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2.48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1625</v>
      </c>
      <c r="E42" s="182"/>
      <c r="F42" s="182"/>
      <c r="G42" s="182">
        <f>'実質公債費比率（分子）の構造'!L$52</f>
        <v>1664</v>
      </c>
      <c r="H42" s="182"/>
      <c r="I42" s="182"/>
      <c r="J42" s="182">
        <f>'実質公債費比率（分子）の構造'!M$52</f>
        <v>1660</v>
      </c>
      <c r="K42" s="182"/>
      <c r="L42" s="182"/>
      <c r="M42" s="182">
        <f>'実質公債費比率（分子）の構造'!N$52</f>
        <v>1717</v>
      </c>
      <c r="N42" s="182"/>
      <c r="O42" s="182"/>
      <c r="P42" s="182">
        <f>'実質公債費比率（分子）の構造'!O$52</f>
        <v>1720</v>
      </c>
    </row>
    <row r="43" spans="1:16" x14ac:dyDescent="0.15">
      <c r="A43" s="182" t="s">
        <v>64</v>
      </c>
      <c r="B43" s="182">
        <f>'実質公債費比率（分子）の構造'!K$51</f>
        <v>4</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43</v>
      </c>
      <c r="C44" s="182"/>
      <c r="D44" s="182"/>
      <c r="E44" s="182">
        <f>'実質公債費比率（分子）の構造'!L$50</f>
        <v>43</v>
      </c>
      <c r="F44" s="182"/>
      <c r="G44" s="182"/>
      <c r="H44" s="182">
        <f>'実質公債費比率（分子）の構造'!M$50</f>
        <v>43</v>
      </c>
      <c r="I44" s="182"/>
      <c r="J44" s="182"/>
      <c r="K44" s="182">
        <f>'実質公債費比率（分子）の構造'!N$50</f>
        <v>43</v>
      </c>
      <c r="L44" s="182"/>
      <c r="M44" s="182"/>
      <c r="N44" s="182">
        <f>'実質公債費比率（分子）の構造'!O$50</f>
        <v>43</v>
      </c>
      <c r="O44" s="182"/>
      <c r="P44" s="182"/>
    </row>
    <row r="45" spans="1:16" x14ac:dyDescent="0.15">
      <c r="A45" s="182" t="s">
        <v>66</v>
      </c>
      <c r="B45" s="182">
        <f>'実質公債費比率（分子）の構造'!K$49</f>
        <v>19</v>
      </c>
      <c r="C45" s="182"/>
      <c r="D45" s="182"/>
      <c r="E45" s="182">
        <f>'実質公債費比率（分子）の構造'!L$49</f>
        <v>14</v>
      </c>
      <c r="F45" s="182"/>
      <c r="G45" s="182"/>
      <c r="H45" s="182">
        <f>'実質公債費比率（分子）の構造'!M$49</f>
        <v>26</v>
      </c>
      <c r="I45" s="182"/>
      <c r="J45" s="182"/>
      <c r="K45" s="182">
        <f>'実質公債費比率（分子）の構造'!N$49</f>
        <v>25</v>
      </c>
      <c r="L45" s="182"/>
      <c r="M45" s="182"/>
      <c r="N45" s="182">
        <f>'実質公債費比率（分子）の構造'!O$49</f>
        <v>18</v>
      </c>
      <c r="O45" s="182"/>
      <c r="P45" s="182"/>
    </row>
    <row r="46" spans="1:16" x14ac:dyDescent="0.15">
      <c r="A46" s="182" t="s">
        <v>67</v>
      </c>
      <c r="B46" s="182">
        <f>'実質公債費比率（分子）の構造'!K$48</f>
        <v>239</v>
      </c>
      <c r="C46" s="182"/>
      <c r="D46" s="182"/>
      <c r="E46" s="182">
        <f>'実質公債費比率（分子）の構造'!L$48</f>
        <v>231</v>
      </c>
      <c r="F46" s="182"/>
      <c r="G46" s="182"/>
      <c r="H46" s="182">
        <f>'実質公債費比率（分子）の構造'!M$48</f>
        <v>195</v>
      </c>
      <c r="I46" s="182"/>
      <c r="J46" s="182"/>
      <c r="K46" s="182">
        <f>'実質公債費比率（分子）の構造'!N$48</f>
        <v>215</v>
      </c>
      <c r="L46" s="182"/>
      <c r="M46" s="182"/>
      <c r="N46" s="182">
        <f>'実質公債費比率（分子）の構造'!O$48</f>
        <v>208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2173</v>
      </c>
      <c r="C49" s="182"/>
      <c r="D49" s="182"/>
      <c r="E49" s="182">
        <f>'実質公債費比率（分子）の構造'!L$45</f>
        <v>2218</v>
      </c>
      <c r="F49" s="182"/>
      <c r="G49" s="182"/>
      <c r="H49" s="182">
        <f>'実質公債費比率（分子）の構造'!M$45</f>
        <v>2237</v>
      </c>
      <c r="I49" s="182"/>
      <c r="J49" s="182"/>
      <c r="K49" s="182">
        <f>'実質公債費比率（分子）の構造'!N$45</f>
        <v>2272</v>
      </c>
      <c r="L49" s="182"/>
      <c r="M49" s="182"/>
      <c r="N49" s="182">
        <f>'実質公債費比率（分子）の構造'!O$45</f>
        <v>2275</v>
      </c>
      <c r="O49" s="182"/>
      <c r="P49" s="182"/>
    </row>
    <row r="50" spans="1:16" x14ac:dyDescent="0.15">
      <c r="A50" s="182" t="s">
        <v>71</v>
      </c>
      <c r="B50" s="182" t="e">
        <f>NA()</f>
        <v>#N/A</v>
      </c>
      <c r="C50" s="182">
        <f>IF(ISNUMBER('実質公債費比率（分子）の構造'!K$53),'実質公債費比率（分子）の構造'!K$53,NA())</f>
        <v>853</v>
      </c>
      <c r="D50" s="182" t="e">
        <f>NA()</f>
        <v>#N/A</v>
      </c>
      <c r="E50" s="182" t="e">
        <f>NA()</f>
        <v>#N/A</v>
      </c>
      <c r="F50" s="182">
        <f>IF(ISNUMBER('実質公債費比率（分子）の構造'!L$53),'実質公債費比率（分子）の構造'!L$53,NA())</f>
        <v>842</v>
      </c>
      <c r="G50" s="182" t="e">
        <f>NA()</f>
        <v>#N/A</v>
      </c>
      <c r="H50" s="182" t="e">
        <f>NA()</f>
        <v>#N/A</v>
      </c>
      <c r="I50" s="182">
        <f>IF(ISNUMBER('実質公債費比率（分子）の構造'!M$53),'実質公債費比率（分子）の構造'!M$53,NA())</f>
        <v>842</v>
      </c>
      <c r="J50" s="182" t="e">
        <f>NA()</f>
        <v>#N/A</v>
      </c>
      <c r="K50" s="182" t="e">
        <f>NA()</f>
        <v>#N/A</v>
      </c>
      <c r="L50" s="182">
        <f>IF(ISNUMBER('実質公債費比率（分子）の構造'!N$53),'実質公債費比率（分子）の構造'!N$53,NA())</f>
        <v>839</v>
      </c>
      <c r="M50" s="182" t="e">
        <f>NA()</f>
        <v>#N/A</v>
      </c>
      <c r="N50" s="182" t="e">
        <f>NA()</f>
        <v>#N/A</v>
      </c>
      <c r="O50" s="182">
        <f>IF(ISNUMBER('実質公債費比率（分子）の構造'!O$53),'実質公債費比率（分子）の構造'!O$53,NA())</f>
        <v>825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18563</v>
      </c>
      <c r="E56" s="181"/>
      <c r="F56" s="181"/>
      <c r="G56" s="181">
        <f>'将来負担比率（分子）の構造'!J$52</f>
        <v>18341</v>
      </c>
      <c r="H56" s="181"/>
      <c r="I56" s="181"/>
      <c r="J56" s="181">
        <f>'将来負担比率（分子）の構造'!K$52</f>
        <v>18654</v>
      </c>
      <c r="K56" s="181"/>
      <c r="L56" s="181"/>
      <c r="M56" s="181">
        <f>'将来負担比率（分子）の構造'!L$52</f>
        <v>18398</v>
      </c>
      <c r="N56" s="181"/>
      <c r="O56" s="181"/>
      <c r="P56" s="181">
        <f>'将来負担比率（分子）の構造'!M$52</f>
        <v>18062</v>
      </c>
    </row>
    <row r="57" spans="1:16" x14ac:dyDescent="0.15">
      <c r="A57" s="181" t="s">
        <v>42</v>
      </c>
      <c r="B57" s="181"/>
      <c r="C57" s="181"/>
      <c r="D57" s="181">
        <f>'将来負担比率（分子）の構造'!I$51</f>
        <v>2338</v>
      </c>
      <c r="E57" s="181"/>
      <c r="F57" s="181"/>
      <c r="G57" s="181">
        <f>'将来負担比率（分子）の構造'!J$51</f>
        <v>2272</v>
      </c>
      <c r="H57" s="181"/>
      <c r="I57" s="181"/>
      <c r="J57" s="181">
        <f>'将来負担比率（分子）の構造'!K$51</f>
        <v>2236</v>
      </c>
      <c r="K57" s="181"/>
      <c r="L57" s="181"/>
      <c r="M57" s="181">
        <f>'将来負担比率（分子）の構造'!L$51</f>
        <v>2183</v>
      </c>
      <c r="N57" s="181"/>
      <c r="O57" s="181"/>
      <c r="P57" s="181">
        <f>'将来負担比率（分子）の構造'!M$51</f>
        <v>2175</v>
      </c>
    </row>
    <row r="58" spans="1:16" x14ac:dyDescent="0.15">
      <c r="A58" s="181" t="s">
        <v>41</v>
      </c>
      <c r="B58" s="181"/>
      <c r="C58" s="181"/>
      <c r="D58" s="181">
        <f>'将来負担比率（分子）の構造'!I$50</f>
        <v>6541</v>
      </c>
      <c r="E58" s="181"/>
      <c r="F58" s="181"/>
      <c r="G58" s="181">
        <f>'将来負担比率（分子）の構造'!J$50</f>
        <v>7065</v>
      </c>
      <c r="H58" s="181"/>
      <c r="I58" s="181"/>
      <c r="J58" s="181">
        <f>'将来負担比率（分子）の構造'!K$50</f>
        <v>6636</v>
      </c>
      <c r="K58" s="181"/>
      <c r="L58" s="181"/>
      <c r="M58" s="181">
        <f>'将来負担比率（分子）の構造'!L$50</f>
        <v>6452</v>
      </c>
      <c r="N58" s="181"/>
      <c r="O58" s="181"/>
      <c r="P58" s="181">
        <f>'将来負担比率（分子）の構造'!M$50</f>
        <v>6881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931</v>
      </c>
      <c r="C62" s="181"/>
      <c r="D62" s="181"/>
      <c r="E62" s="181">
        <f>'将来負担比率（分子）の構造'!J$45</f>
        <v>734</v>
      </c>
      <c r="F62" s="181"/>
      <c r="G62" s="181"/>
      <c r="H62" s="181">
        <f>'将来負担比率（分子）の構造'!K$45</f>
        <v>644</v>
      </c>
      <c r="I62" s="181"/>
      <c r="J62" s="181"/>
      <c r="K62" s="181">
        <f>'将来負担比率（分子）の構造'!L$45</f>
        <v>552</v>
      </c>
      <c r="L62" s="181"/>
      <c r="M62" s="181"/>
      <c r="N62" s="181">
        <f>'将来負担比率（分子）の構造'!M$45</f>
        <v>411</v>
      </c>
      <c r="O62" s="181"/>
      <c r="P62" s="181"/>
    </row>
    <row r="63" spans="1:16" x14ac:dyDescent="0.15">
      <c r="A63" s="181" t="s">
        <v>34</v>
      </c>
      <c r="B63" s="181">
        <f>'将来負担比率（分子）の構造'!I$44</f>
        <v>91</v>
      </c>
      <c r="C63" s="181"/>
      <c r="D63" s="181"/>
      <c r="E63" s="181">
        <f>'将来負担比率（分子）の構造'!J$44</f>
        <v>77</v>
      </c>
      <c r="F63" s="181"/>
      <c r="G63" s="181"/>
      <c r="H63" s="181">
        <f>'将来負担比率（分子）の構造'!K$44</f>
        <v>62</v>
      </c>
      <c r="I63" s="181"/>
      <c r="J63" s="181"/>
      <c r="K63" s="181">
        <f>'将来負担比率（分子）の構造'!L$44</f>
        <v>49</v>
      </c>
      <c r="L63" s="181"/>
      <c r="M63" s="181"/>
      <c r="N63" s="181">
        <f>'将来負担比率（分子）の構造'!M$44</f>
        <v>41</v>
      </c>
      <c r="O63" s="181"/>
      <c r="P63" s="181"/>
    </row>
    <row r="64" spans="1:16" x14ac:dyDescent="0.15">
      <c r="A64" s="181" t="s">
        <v>33</v>
      </c>
      <c r="B64" s="181">
        <f>'将来負担比率（分子）の構造'!I$43</f>
        <v>2850</v>
      </c>
      <c r="C64" s="181"/>
      <c r="D64" s="181"/>
      <c r="E64" s="181">
        <f>'将来負担比率（分子）の構造'!J$43</f>
        <v>2847</v>
      </c>
      <c r="F64" s="181"/>
      <c r="G64" s="181"/>
      <c r="H64" s="181">
        <f>'将来負担比率（分子）の構造'!K$43</f>
        <v>2630</v>
      </c>
      <c r="I64" s="181"/>
      <c r="J64" s="181"/>
      <c r="K64" s="181">
        <f>'将来負担比率（分子）の構造'!L$43</f>
        <v>2455</v>
      </c>
      <c r="L64" s="181"/>
      <c r="M64" s="181"/>
      <c r="N64" s="181">
        <f>'将来負担比率（分子）の構造'!M$43</f>
        <v>2364</v>
      </c>
      <c r="O64" s="181"/>
      <c r="P64" s="181"/>
    </row>
    <row r="65" spans="1:16" x14ac:dyDescent="0.15">
      <c r="A65" s="181" t="s">
        <v>32</v>
      </c>
      <c r="B65" s="181">
        <f>'将来負担比率（分子）の構造'!I$42</f>
        <v>340</v>
      </c>
      <c r="C65" s="181"/>
      <c r="D65" s="181"/>
      <c r="E65" s="181">
        <f>'将来負担比率（分子）の構造'!J$42</f>
        <v>298</v>
      </c>
      <c r="F65" s="181"/>
      <c r="G65" s="181"/>
      <c r="H65" s="181">
        <f>'将来負担比率（分子）の構造'!K$42</f>
        <v>255</v>
      </c>
      <c r="I65" s="181"/>
      <c r="J65" s="181"/>
      <c r="K65" s="181">
        <f>'将来負担比率（分子）の構造'!L$42</f>
        <v>213</v>
      </c>
      <c r="L65" s="181"/>
      <c r="M65" s="181"/>
      <c r="N65" s="181">
        <f>'将来負担比率（分子）の構造'!M$42</f>
        <v>170</v>
      </c>
      <c r="O65" s="181"/>
      <c r="P65" s="181"/>
    </row>
    <row r="66" spans="1:16" x14ac:dyDescent="0.15">
      <c r="A66" s="181" t="s">
        <v>31</v>
      </c>
      <c r="B66" s="181">
        <f>'将来負担比率（分子）の構造'!I$41</f>
        <v>26420</v>
      </c>
      <c r="C66" s="181"/>
      <c r="D66" s="181"/>
      <c r="E66" s="181">
        <f>'将来負担比率（分子）の構造'!J$41</f>
        <v>27534</v>
      </c>
      <c r="F66" s="181"/>
      <c r="G66" s="181"/>
      <c r="H66" s="181">
        <f>'将来負担比率（分子）の構造'!K$41</f>
        <v>28186</v>
      </c>
      <c r="I66" s="181"/>
      <c r="J66" s="181"/>
      <c r="K66" s="181">
        <f>'将来負担比率（分子）の構造'!L$41</f>
        <v>28615</v>
      </c>
      <c r="L66" s="181"/>
      <c r="M66" s="181"/>
      <c r="N66" s="181">
        <f>'将来負担比率（分子）の構造'!M$41</f>
        <v>29338</v>
      </c>
      <c r="O66" s="181"/>
      <c r="P66" s="181"/>
    </row>
    <row r="67" spans="1:16" x14ac:dyDescent="0.15">
      <c r="A67" s="181" t="s">
        <v>75</v>
      </c>
      <c r="B67" s="181" t="e">
        <f>NA()</f>
        <v>#N/A</v>
      </c>
      <c r="C67" s="181">
        <f>IF(ISNUMBER('将来負担比率（分子）の構造'!I$53), IF('将来負担比率（分子）の構造'!I$53 &lt; 0, 0, '将来負担比率（分子）の構造'!I$53), NA())</f>
        <v>3190</v>
      </c>
      <c r="D67" s="181" t="e">
        <f>NA()</f>
        <v>#N/A</v>
      </c>
      <c r="E67" s="181" t="e">
        <f>NA()</f>
        <v>#N/A</v>
      </c>
      <c r="F67" s="181">
        <f>IF(ISNUMBER('将来負担比率（分子）の構造'!J$53), IF('将来負担比率（分子）の構造'!J$53 &lt; 0, 0, '将来負担比率（分子）の構造'!J$53), NA())</f>
        <v>3812</v>
      </c>
      <c r="G67" s="181" t="e">
        <f>NA()</f>
        <v>#N/A</v>
      </c>
      <c r="H67" s="181" t="e">
        <f>NA()</f>
        <v>#N/A</v>
      </c>
      <c r="I67" s="181">
        <f>IF(ISNUMBER('将来負担比率（分子）の構造'!K$53), IF('将来負担比率（分子）の構造'!K$53 &lt; 0, 0, '将来負担比率（分子）の構造'!K$53), NA())</f>
        <v>4252</v>
      </c>
      <c r="J67" s="181" t="e">
        <f>NA()</f>
        <v>#N/A</v>
      </c>
      <c r="K67" s="181" t="e">
        <f>NA()</f>
        <v>#N/A</v>
      </c>
      <c r="L67" s="181">
        <f>IF(ISNUMBER('将来負担比率（分子）の構造'!L$53), IF('将来負担比率（分子）の構造'!L$53 &lt; 0, 0, '将来負担比率（分子）の構造'!L$53), NA())</f>
        <v>4851</v>
      </c>
      <c r="M67" s="181" t="e">
        <f>NA()</f>
        <v>#N/A</v>
      </c>
      <c r="N67" s="181" t="e">
        <f>NA()</f>
        <v>#N/A</v>
      </c>
      <c r="O67" s="181">
        <f>IF(ISNUMBER('将来負担比率（分子）の構造'!M$53), IF('将来負担比率（分子）の構造'!M$53 &lt; 0, 0, '将来負担比率（分子）の構造'!M$53), NA())</f>
        <v>5207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3363</v>
      </c>
      <c r="C72" s="185">
        <f>基金残高に係る経年分析!G55</f>
        <v>3224</v>
      </c>
      <c r="D72" s="185">
        <f>基金残高に係る経年分析!H55</f>
        <v>3338</v>
      </c>
    </row>
    <row r="73" spans="1:16" x14ac:dyDescent="0.15">
      <c r="A73" s="184" t="s">
        <v>78</v>
      </c>
      <c r="B73" s="185">
        <f>基金残高に係る経年分析!F56</f>
        <v>539</v>
      </c>
      <c r="C73" s="185">
        <f>基金残高に係る経年分析!G56</f>
        <v>540</v>
      </c>
      <c r="D73" s="185">
        <f>基金残高に係る経年分析!H56</f>
        <v>540</v>
      </c>
    </row>
    <row r="74" spans="1:16" x14ac:dyDescent="0.15">
      <c r="A74" s="184" t="s">
        <v>79</v>
      </c>
      <c r="B74" s="185">
        <f>基金残高に係る経年分析!F57</f>
        <v>2898</v>
      </c>
      <c r="C74" s="185">
        <f>基金残高に係る経年分析!G57</f>
        <v>5241</v>
      </c>
      <c r="D74" s="185">
        <f>基金残高に係る経年分析!H57</f>
        <v>5528</v>
      </c>
    </row>
  </sheetData>
  <sheetProtection algorithmName="SHA-512" hashValue="HzrSiVzimrvujlonTERAB7aaOYD0StLLZUBUYJGZK4/U3WwlghCfdcqMJf4FYPb8rLJmYrPOzc6ztfmO1LyhQg==" saltValue="BszDVRK4z7agQvVqkHaa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1" workbookViewId="0">
      <selection activeCell="BG18" sqref="BG18:CB1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8" t="s">
        <v>209</v>
      </c>
      <c r="DI1" s="659"/>
      <c r="DJ1" s="659"/>
      <c r="DK1" s="659"/>
      <c r="DL1" s="659"/>
      <c r="DM1" s="659"/>
      <c r="DN1" s="660"/>
      <c r="DO1" s="226"/>
      <c r="DP1" s="658" t="s">
        <v>210</v>
      </c>
      <c r="DQ1" s="659"/>
      <c r="DR1" s="659"/>
      <c r="DS1" s="659"/>
      <c r="DT1" s="659"/>
      <c r="DU1" s="659"/>
      <c r="DV1" s="659"/>
      <c r="DW1" s="659"/>
      <c r="DX1" s="659"/>
      <c r="DY1" s="659"/>
      <c r="DZ1" s="659"/>
      <c r="EA1" s="659"/>
      <c r="EB1" s="659"/>
      <c r="EC1" s="660"/>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1" t="s">
        <v>212</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213</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214</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215</v>
      </c>
      <c r="S4" s="662"/>
      <c r="T4" s="662"/>
      <c r="U4" s="662"/>
      <c r="V4" s="662"/>
      <c r="W4" s="662"/>
      <c r="X4" s="662"/>
      <c r="Y4" s="663"/>
      <c r="Z4" s="661" t="s">
        <v>216</v>
      </c>
      <c r="AA4" s="662"/>
      <c r="AB4" s="662"/>
      <c r="AC4" s="663"/>
      <c r="AD4" s="661" t="s">
        <v>217</v>
      </c>
      <c r="AE4" s="662"/>
      <c r="AF4" s="662"/>
      <c r="AG4" s="662"/>
      <c r="AH4" s="662"/>
      <c r="AI4" s="662"/>
      <c r="AJ4" s="662"/>
      <c r="AK4" s="663"/>
      <c r="AL4" s="661" t="s">
        <v>216</v>
      </c>
      <c r="AM4" s="662"/>
      <c r="AN4" s="662"/>
      <c r="AO4" s="663"/>
      <c r="AP4" s="667" t="s">
        <v>218</v>
      </c>
      <c r="AQ4" s="667"/>
      <c r="AR4" s="667"/>
      <c r="AS4" s="667"/>
      <c r="AT4" s="667"/>
      <c r="AU4" s="667"/>
      <c r="AV4" s="667"/>
      <c r="AW4" s="667"/>
      <c r="AX4" s="667"/>
      <c r="AY4" s="667"/>
      <c r="AZ4" s="667"/>
      <c r="BA4" s="667"/>
      <c r="BB4" s="667"/>
      <c r="BC4" s="667"/>
      <c r="BD4" s="667"/>
      <c r="BE4" s="667"/>
      <c r="BF4" s="667"/>
      <c r="BG4" s="667" t="s">
        <v>219</v>
      </c>
      <c r="BH4" s="667"/>
      <c r="BI4" s="667"/>
      <c r="BJ4" s="667"/>
      <c r="BK4" s="667"/>
      <c r="BL4" s="667"/>
      <c r="BM4" s="667"/>
      <c r="BN4" s="667"/>
      <c r="BO4" s="667" t="s">
        <v>216</v>
      </c>
      <c r="BP4" s="667"/>
      <c r="BQ4" s="667"/>
      <c r="BR4" s="667"/>
      <c r="BS4" s="667" t="s">
        <v>220</v>
      </c>
      <c r="BT4" s="667"/>
      <c r="BU4" s="667"/>
      <c r="BV4" s="667"/>
      <c r="BW4" s="667"/>
      <c r="BX4" s="667"/>
      <c r="BY4" s="667"/>
      <c r="BZ4" s="667"/>
      <c r="CA4" s="667"/>
      <c r="CB4" s="667"/>
      <c r="CD4" s="664" t="s">
        <v>221</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0" customFormat="1" ht="11.25" customHeight="1" x14ac:dyDescent="0.15">
      <c r="B5" s="668" t="s">
        <v>222</v>
      </c>
      <c r="C5" s="669"/>
      <c r="D5" s="669"/>
      <c r="E5" s="669"/>
      <c r="F5" s="669"/>
      <c r="G5" s="669"/>
      <c r="H5" s="669"/>
      <c r="I5" s="669"/>
      <c r="J5" s="669"/>
      <c r="K5" s="669"/>
      <c r="L5" s="669"/>
      <c r="M5" s="669"/>
      <c r="N5" s="669"/>
      <c r="O5" s="669"/>
      <c r="P5" s="669"/>
      <c r="Q5" s="670"/>
      <c r="R5" s="671">
        <v>6829830</v>
      </c>
      <c r="S5" s="672"/>
      <c r="T5" s="672"/>
      <c r="U5" s="672"/>
      <c r="V5" s="672"/>
      <c r="W5" s="672"/>
      <c r="X5" s="672"/>
      <c r="Y5" s="673"/>
      <c r="Z5" s="674">
        <v>15.9</v>
      </c>
      <c r="AA5" s="674"/>
      <c r="AB5" s="674"/>
      <c r="AC5" s="674"/>
      <c r="AD5" s="675">
        <v>6829830</v>
      </c>
      <c r="AE5" s="675"/>
      <c r="AF5" s="675"/>
      <c r="AG5" s="675"/>
      <c r="AH5" s="675"/>
      <c r="AI5" s="675"/>
      <c r="AJ5" s="675"/>
      <c r="AK5" s="675"/>
      <c r="AL5" s="676">
        <v>39.1</v>
      </c>
      <c r="AM5" s="677"/>
      <c r="AN5" s="677"/>
      <c r="AO5" s="678"/>
      <c r="AP5" s="668" t="s">
        <v>223</v>
      </c>
      <c r="AQ5" s="669"/>
      <c r="AR5" s="669"/>
      <c r="AS5" s="669"/>
      <c r="AT5" s="669"/>
      <c r="AU5" s="669"/>
      <c r="AV5" s="669"/>
      <c r="AW5" s="669"/>
      <c r="AX5" s="669"/>
      <c r="AY5" s="669"/>
      <c r="AZ5" s="669"/>
      <c r="BA5" s="669"/>
      <c r="BB5" s="669"/>
      <c r="BC5" s="669"/>
      <c r="BD5" s="669"/>
      <c r="BE5" s="669"/>
      <c r="BF5" s="670"/>
      <c r="BG5" s="682">
        <v>6829830</v>
      </c>
      <c r="BH5" s="683"/>
      <c r="BI5" s="683"/>
      <c r="BJ5" s="683"/>
      <c r="BK5" s="683"/>
      <c r="BL5" s="683"/>
      <c r="BM5" s="683"/>
      <c r="BN5" s="684"/>
      <c r="BO5" s="685">
        <v>100</v>
      </c>
      <c r="BP5" s="685"/>
      <c r="BQ5" s="685"/>
      <c r="BR5" s="685"/>
      <c r="BS5" s="686" t="s">
        <v>128</v>
      </c>
      <c r="BT5" s="686"/>
      <c r="BU5" s="686"/>
      <c r="BV5" s="686"/>
      <c r="BW5" s="686"/>
      <c r="BX5" s="686"/>
      <c r="BY5" s="686"/>
      <c r="BZ5" s="686"/>
      <c r="CA5" s="686"/>
      <c r="CB5" s="690"/>
      <c r="CD5" s="664" t="s">
        <v>218</v>
      </c>
      <c r="CE5" s="665"/>
      <c r="CF5" s="665"/>
      <c r="CG5" s="665"/>
      <c r="CH5" s="665"/>
      <c r="CI5" s="665"/>
      <c r="CJ5" s="665"/>
      <c r="CK5" s="665"/>
      <c r="CL5" s="665"/>
      <c r="CM5" s="665"/>
      <c r="CN5" s="665"/>
      <c r="CO5" s="665"/>
      <c r="CP5" s="665"/>
      <c r="CQ5" s="666"/>
      <c r="CR5" s="664" t="s">
        <v>224</v>
      </c>
      <c r="CS5" s="665"/>
      <c r="CT5" s="665"/>
      <c r="CU5" s="665"/>
      <c r="CV5" s="665"/>
      <c r="CW5" s="665"/>
      <c r="CX5" s="665"/>
      <c r="CY5" s="666"/>
      <c r="CZ5" s="664" t="s">
        <v>216</v>
      </c>
      <c r="DA5" s="665"/>
      <c r="DB5" s="665"/>
      <c r="DC5" s="666"/>
      <c r="DD5" s="664" t="s">
        <v>225</v>
      </c>
      <c r="DE5" s="665"/>
      <c r="DF5" s="665"/>
      <c r="DG5" s="665"/>
      <c r="DH5" s="665"/>
      <c r="DI5" s="665"/>
      <c r="DJ5" s="665"/>
      <c r="DK5" s="665"/>
      <c r="DL5" s="665"/>
      <c r="DM5" s="665"/>
      <c r="DN5" s="665"/>
      <c r="DO5" s="665"/>
      <c r="DP5" s="666"/>
      <c r="DQ5" s="664" t="s">
        <v>226</v>
      </c>
      <c r="DR5" s="665"/>
      <c r="DS5" s="665"/>
      <c r="DT5" s="665"/>
      <c r="DU5" s="665"/>
      <c r="DV5" s="665"/>
      <c r="DW5" s="665"/>
      <c r="DX5" s="665"/>
      <c r="DY5" s="665"/>
      <c r="DZ5" s="665"/>
      <c r="EA5" s="665"/>
      <c r="EB5" s="665"/>
      <c r="EC5" s="666"/>
    </row>
    <row r="6" spans="2:143" ht="11.25" customHeight="1" x14ac:dyDescent="0.15">
      <c r="B6" s="679" t="s">
        <v>227</v>
      </c>
      <c r="C6" s="680"/>
      <c r="D6" s="680"/>
      <c r="E6" s="680"/>
      <c r="F6" s="680"/>
      <c r="G6" s="680"/>
      <c r="H6" s="680"/>
      <c r="I6" s="680"/>
      <c r="J6" s="680"/>
      <c r="K6" s="680"/>
      <c r="L6" s="680"/>
      <c r="M6" s="680"/>
      <c r="N6" s="680"/>
      <c r="O6" s="680"/>
      <c r="P6" s="680"/>
      <c r="Q6" s="681"/>
      <c r="R6" s="682">
        <v>158922</v>
      </c>
      <c r="S6" s="683"/>
      <c r="T6" s="683"/>
      <c r="U6" s="683"/>
      <c r="V6" s="683"/>
      <c r="W6" s="683"/>
      <c r="X6" s="683"/>
      <c r="Y6" s="684"/>
      <c r="Z6" s="685">
        <v>0.4</v>
      </c>
      <c r="AA6" s="685"/>
      <c r="AB6" s="685"/>
      <c r="AC6" s="685"/>
      <c r="AD6" s="686">
        <v>158922</v>
      </c>
      <c r="AE6" s="686"/>
      <c r="AF6" s="686"/>
      <c r="AG6" s="686"/>
      <c r="AH6" s="686"/>
      <c r="AI6" s="686"/>
      <c r="AJ6" s="686"/>
      <c r="AK6" s="686"/>
      <c r="AL6" s="687">
        <v>0.9</v>
      </c>
      <c r="AM6" s="688"/>
      <c r="AN6" s="688"/>
      <c r="AO6" s="689"/>
      <c r="AP6" s="679" t="s">
        <v>228</v>
      </c>
      <c r="AQ6" s="680"/>
      <c r="AR6" s="680"/>
      <c r="AS6" s="680"/>
      <c r="AT6" s="680"/>
      <c r="AU6" s="680"/>
      <c r="AV6" s="680"/>
      <c r="AW6" s="680"/>
      <c r="AX6" s="680"/>
      <c r="AY6" s="680"/>
      <c r="AZ6" s="680"/>
      <c r="BA6" s="680"/>
      <c r="BB6" s="680"/>
      <c r="BC6" s="680"/>
      <c r="BD6" s="680"/>
      <c r="BE6" s="680"/>
      <c r="BF6" s="681"/>
      <c r="BG6" s="682">
        <v>6829830</v>
      </c>
      <c r="BH6" s="683"/>
      <c r="BI6" s="683"/>
      <c r="BJ6" s="683"/>
      <c r="BK6" s="683"/>
      <c r="BL6" s="683"/>
      <c r="BM6" s="683"/>
      <c r="BN6" s="684"/>
      <c r="BO6" s="685">
        <v>100</v>
      </c>
      <c r="BP6" s="685"/>
      <c r="BQ6" s="685"/>
      <c r="BR6" s="685"/>
      <c r="BS6" s="686" t="s">
        <v>229</v>
      </c>
      <c r="BT6" s="686"/>
      <c r="BU6" s="686"/>
      <c r="BV6" s="686"/>
      <c r="BW6" s="686"/>
      <c r="BX6" s="686"/>
      <c r="BY6" s="686"/>
      <c r="BZ6" s="686"/>
      <c r="CA6" s="686"/>
      <c r="CB6" s="690"/>
      <c r="CD6" s="693" t="s">
        <v>230</v>
      </c>
      <c r="CE6" s="694"/>
      <c r="CF6" s="694"/>
      <c r="CG6" s="694"/>
      <c r="CH6" s="694"/>
      <c r="CI6" s="694"/>
      <c r="CJ6" s="694"/>
      <c r="CK6" s="694"/>
      <c r="CL6" s="694"/>
      <c r="CM6" s="694"/>
      <c r="CN6" s="694"/>
      <c r="CO6" s="694"/>
      <c r="CP6" s="694"/>
      <c r="CQ6" s="695"/>
      <c r="CR6" s="682">
        <v>293928</v>
      </c>
      <c r="CS6" s="683"/>
      <c r="CT6" s="683"/>
      <c r="CU6" s="683"/>
      <c r="CV6" s="683"/>
      <c r="CW6" s="683"/>
      <c r="CX6" s="683"/>
      <c r="CY6" s="684"/>
      <c r="CZ6" s="676">
        <v>0.7</v>
      </c>
      <c r="DA6" s="677"/>
      <c r="DB6" s="677"/>
      <c r="DC6" s="696"/>
      <c r="DD6" s="691" t="s">
        <v>128</v>
      </c>
      <c r="DE6" s="683"/>
      <c r="DF6" s="683"/>
      <c r="DG6" s="683"/>
      <c r="DH6" s="683"/>
      <c r="DI6" s="683"/>
      <c r="DJ6" s="683"/>
      <c r="DK6" s="683"/>
      <c r="DL6" s="683"/>
      <c r="DM6" s="683"/>
      <c r="DN6" s="683"/>
      <c r="DO6" s="683"/>
      <c r="DP6" s="684"/>
      <c r="DQ6" s="691">
        <v>293708</v>
      </c>
      <c r="DR6" s="683"/>
      <c r="DS6" s="683"/>
      <c r="DT6" s="683"/>
      <c r="DU6" s="683"/>
      <c r="DV6" s="683"/>
      <c r="DW6" s="683"/>
      <c r="DX6" s="683"/>
      <c r="DY6" s="683"/>
      <c r="DZ6" s="683"/>
      <c r="EA6" s="683"/>
      <c r="EB6" s="683"/>
      <c r="EC6" s="692"/>
    </row>
    <row r="7" spans="2:143" ht="11.25" customHeight="1" x14ac:dyDescent="0.15">
      <c r="B7" s="679" t="s">
        <v>231</v>
      </c>
      <c r="C7" s="680"/>
      <c r="D7" s="680"/>
      <c r="E7" s="680"/>
      <c r="F7" s="680"/>
      <c r="G7" s="680"/>
      <c r="H7" s="680"/>
      <c r="I7" s="680"/>
      <c r="J7" s="680"/>
      <c r="K7" s="680"/>
      <c r="L7" s="680"/>
      <c r="M7" s="680"/>
      <c r="N7" s="680"/>
      <c r="O7" s="680"/>
      <c r="P7" s="680"/>
      <c r="Q7" s="681"/>
      <c r="R7" s="682">
        <v>2566</v>
      </c>
      <c r="S7" s="683"/>
      <c r="T7" s="683"/>
      <c r="U7" s="683"/>
      <c r="V7" s="683"/>
      <c r="W7" s="683"/>
      <c r="X7" s="683"/>
      <c r="Y7" s="684"/>
      <c r="Z7" s="685">
        <v>0</v>
      </c>
      <c r="AA7" s="685"/>
      <c r="AB7" s="685"/>
      <c r="AC7" s="685"/>
      <c r="AD7" s="686">
        <v>2566</v>
      </c>
      <c r="AE7" s="686"/>
      <c r="AF7" s="686"/>
      <c r="AG7" s="686"/>
      <c r="AH7" s="686"/>
      <c r="AI7" s="686"/>
      <c r="AJ7" s="686"/>
      <c r="AK7" s="686"/>
      <c r="AL7" s="687">
        <v>0</v>
      </c>
      <c r="AM7" s="688"/>
      <c r="AN7" s="688"/>
      <c r="AO7" s="689"/>
      <c r="AP7" s="679" t="s">
        <v>232</v>
      </c>
      <c r="AQ7" s="680"/>
      <c r="AR7" s="680"/>
      <c r="AS7" s="680"/>
      <c r="AT7" s="680"/>
      <c r="AU7" s="680"/>
      <c r="AV7" s="680"/>
      <c r="AW7" s="680"/>
      <c r="AX7" s="680"/>
      <c r="AY7" s="680"/>
      <c r="AZ7" s="680"/>
      <c r="BA7" s="680"/>
      <c r="BB7" s="680"/>
      <c r="BC7" s="680"/>
      <c r="BD7" s="680"/>
      <c r="BE7" s="680"/>
      <c r="BF7" s="681"/>
      <c r="BG7" s="682">
        <v>2729213</v>
      </c>
      <c r="BH7" s="683"/>
      <c r="BI7" s="683"/>
      <c r="BJ7" s="683"/>
      <c r="BK7" s="683"/>
      <c r="BL7" s="683"/>
      <c r="BM7" s="683"/>
      <c r="BN7" s="684"/>
      <c r="BO7" s="685">
        <v>40</v>
      </c>
      <c r="BP7" s="685"/>
      <c r="BQ7" s="685"/>
      <c r="BR7" s="685"/>
      <c r="BS7" s="686" t="s">
        <v>128</v>
      </c>
      <c r="BT7" s="686"/>
      <c r="BU7" s="686"/>
      <c r="BV7" s="686"/>
      <c r="BW7" s="686"/>
      <c r="BX7" s="686"/>
      <c r="BY7" s="686"/>
      <c r="BZ7" s="686"/>
      <c r="CA7" s="686"/>
      <c r="CB7" s="690"/>
      <c r="CD7" s="697" t="s">
        <v>233</v>
      </c>
      <c r="CE7" s="698"/>
      <c r="CF7" s="698"/>
      <c r="CG7" s="698"/>
      <c r="CH7" s="698"/>
      <c r="CI7" s="698"/>
      <c r="CJ7" s="698"/>
      <c r="CK7" s="698"/>
      <c r="CL7" s="698"/>
      <c r="CM7" s="698"/>
      <c r="CN7" s="698"/>
      <c r="CO7" s="698"/>
      <c r="CP7" s="698"/>
      <c r="CQ7" s="699"/>
      <c r="CR7" s="682">
        <v>9598434</v>
      </c>
      <c r="CS7" s="683"/>
      <c r="CT7" s="683"/>
      <c r="CU7" s="683"/>
      <c r="CV7" s="683"/>
      <c r="CW7" s="683"/>
      <c r="CX7" s="683"/>
      <c r="CY7" s="684"/>
      <c r="CZ7" s="685">
        <v>22.9</v>
      </c>
      <c r="DA7" s="685"/>
      <c r="DB7" s="685"/>
      <c r="DC7" s="685"/>
      <c r="DD7" s="691">
        <v>494989</v>
      </c>
      <c r="DE7" s="683"/>
      <c r="DF7" s="683"/>
      <c r="DG7" s="683"/>
      <c r="DH7" s="683"/>
      <c r="DI7" s="683"/>
      <c r="DJ7" s="683"/>
      <c r="DK7" s="683"/>
      <c r="DL7" s="683"/>
      <c r="DM7" s="683"/>
      <c r="DN7" s="683"/>
      <c r="DO7" s="683"/>
      <c r="DP7" s="684"/>
      <c r="DQ7" s="691">
        <v>7602009</v>
      </c>
      <c r="DR7" s="683"/>
      <c r="DS7" s="683"/>
      <c r="DT7" s="683"/>
      <c r="DU7" s="683"/>
      <c r="DV7" s="683"/>
      <c r="DW7" s="683"/>
      <c r="DX7" s="683"/>
      <c r="DY7" s="683"/>
      <c r="DZ7" s="683"/>
      <c r="EA7" s="683"/>
      <c r="EB7" s="683"/>
      <c r="EC7" s="692"/>
    </row>
    <row r="8" spans="2:143" ht="11.25" customHeight="1" x14ac:dyDescent="0.15">
      <c r="B8" s="679" t="s">
        <v>234</v>
      </c>
      <c r="C8" s="680"/>
      <c r="D8" s="680"/>
      <c r="E8" s="680"/>
      <c r="F8" s="680"/>
      <c r="G8" s="680"/>
      <c r="H8" s="680"/>
      <c r="I8" s="680"/>
      <c r="J8" s="680"/>
      <c r="K8" s="680"/>
      <c r="L8" s="680"/>
      <c r="M8" s="680"/>
      <c r="N8" s="680"/>
      <c r="O8" s="680"/>
      <c r="P8" s="680"/>
      <c r="Q8" s="681"/>
      <c r="R8" s="682">
        <v>9093</v>
      </c>
      <c r="S8" s="683"/>
      <c r="T8" s="683"/>
      <c r="U8" s="683"/>
      <c r="V8" s="683"/>
      <c r="W8" s="683"/>
      <c r="X8" s="683"/>
      <c r="Y8" s="684"/>
      <c r="Z8" s="685">
        <v>0</v>
      </c>
      <c r="AA8" s="685"/>
      <c r="AB8" s="685"/>
      <c r="AC8" s="685"/>
      <c r="AD8" s="686">
        <v>9093</v>
      </c>
      <c r="AE8" s="686"/>
      <c r="AF8" s="686"/>
      <c r="AG8" s="686"/>
      <c r="AH8" s="686"/>
      <c r="AI8" s="686"/>
      <c r="AJ8" s="686"/>
      <c r="AK8" s="686"/>
      <c r="AL8" s="687">
        <v>0.1</v>
      </c>
      <c r="AM8" s="688"/>
      <c r="AN8" s="688"/>
      <c r="AO8" s="689"/>
      <c r="AP8" s="679" t="s">
        <v>235</v>
      </c>
      <c r="AQ8" s="680"/>
      <c r="AR8" s="680"/>
      <c r="AS8" s="680"/>
      <c r="AT8" s="680"/>
      <c r="AU8" s="680"/>
      <c r="AV8" s="680"/>
      <c r="AW8" s="680"/>
      <c r="AX8" s="680"/>
      <c r="AY8" s="680"/>
      <c r="AZ8" s="680"/>
      <c r="BA8" s="680"/>
      <c r="BB8" s="680"/>
      <c r="BC8" s="680"/>
      <c r="BD8" s="680"/>
      <c r="BE8" s="680"/>
      <c r="BF8" s="681"/>
      <c r="BG8" s="682">
        <v>94440</v>
      </c>
      <c r="BH8" s="683"/>
      <c r="BI8" s="683"/>
      <c r="BJ8" s="683"/>
      <c r="BK8" s="683"/>
      <c r="BL8" s="683"/>
      <c r="BM8" s="683"/>
      <c r="BN8" s="684"/>
      <c r="BO8" s="685">
        <v>1.4</v>
      </c>
      <c r="BP8" s="685"/>
      <c r="BQ8" s="685"/>
      <c r="BR8" s="685"/>
      <c r="BS8" s="691" t="s">
        <v>128</v>
      </c>
      <c r="BT8" s="683"/>
      <c r="BU8" s="683"/>
      <c r="BV8" s="683"/>
      <c r="BW8" s="683"/>
      <c r="BX8" s="683"/>
      <c r="BY8" s="683"/>
      <c r="BZ8" s="683"/>
      <c r="CA8" s="683"/>
      <c r="CB8" s="692"/>
      <c r="CD8" s="697" t="s">
        <v>236</v>
      </c>
      <c r="CE8" s="698"/>
      <c r="CF8" s="698"/>
      <c r="CG8" s="698"/>
      <c r="CH8" s="698"/>
      <c r="CI8" s="698"/>
      <c r="CJ8" s="698"/>
      <c r="CK8" s="698"/>
      <c r="CL8" s="698"/>
      <c r="CM8" s="698"/>
      <c r="CN8" s="698"/>
      <c r="CO8" s="698"/>
      <c r="CP8" s="698"/>
      <c r="CQ8" s="699"/>
      <c r="CR8" s="682">
        <v>15035372</v>
      </c>
      <c r="CS8" s="683"/>
      <c r="CT8" s="683"/>
      <c r="CU8" s="683"/>
      <c r="CV8" s="683"/>
      <c r="CW8" s="683"/>
      <c r="CX8" s="683"/>
      <c r="CY8" s="684"/>
      <c r="CZ8" s="685">
        <v>35.799999999999997</v>
      </c>
      <c r="DA8" s="685"/>
      <c r="DB8" s="685"/>
      <c r="DC8" s="685"/>
      <c r="DD8" s="691">
        <v>47184</v>
      </c>
      <c r="DE8" s="683"/>
      <c r="DF8" s="683"/>
      <c r="DG8" s="683"/>
      <c r="DH8" s="683"/>
      <c r="DI8" s="683"/>
      <c r="DJ8" s="683"/>
      <c r="DK8" s="683"/>
      <c r="DL8" s="683"/>
      <c r="DM8" s="683"/>
      <c r="DN8" s="683"/>
      <c r="DO8" s="683"/>
      <c r="DP8" s="684"/>
      <c r="DQ8" s="691">
        <v>6112534</v>
      </c>
      <c r="DR8" s="683"/>
      <c r="DS8" s="683"/>
      <c r="DT8" s="683"/>
      <c r="DU8" s="683"/>
      <c r="DV8" s="683"/>
      <c r="DW8" s="683"/>
      <c r="DX8" s="683"/>
      <c r="DY8" s="683"/>
      <c r="DZ8" s="683"/>
      <c r="EA8" s="683"/>
      <c r="EB8" s="683"/>
      <c r="EC8" s="692"/>
    </row>
    <row r="9" spans="2:143" ht="11.25" customHeight="1" x14ac:dyDescent="0.15">
      <c r="B9" s="679" t="s">
        <v>237</v>
      </c>
      <c r="C9" s="680"/>
      <c r="D9" s="680"/>
      <c r="E9" s="680"/>
      <c r="F9" s="680"/>
      <c r="G9" s="680"/>
      <c r="H9" s="680"/>
      <c r="I9" s="680"/>
      <c r="J9" s="680"/>
      <c r="K9" s="680"/>
      <c r="L9" s="680"/>
      <c r="M9" s="680"/>
      <c r="N9" s="680"/>
      <c r="O9" s="680"/>
      <c r="P9" s="680"/>
      <c r="Q9" s="681"/>
      <c r="R9" s="682">
        <v>6402</v>
      </c>
      <c r="S9" s="683"/>
      <c r="T9" s="683"/>
      <c r="U9" s="683"/>
      <c r="V9" s="683"/>
      <c r="W9" s="683"/>
      <c r="X9" s="683"/>
      <c r="Y9" s="684"/>
      <c r="Z9" s="685">
        <v>0</v>
      </c>
      <c r="AA9" s="685"/>
      <c r="AB9" s="685"/>
      <c r="AC9" s="685"/>
      <c r="AD9" s="686">
        <v>6402</v>
      </c>
      <c r="AE9" s="686"/>
      <c r="AF9" s="686"/>
      <c r="AG9" s="686"/>
      <c r="AH9" s="686"/>
      <c r="AI9" s="686"/>
      <c r="AJ9" s="686"/>
      <c r="AK9" s="686"/>
      <c r="AL9" s="687">
        <v>0</v>
      </c>
      <c r="AM9" s="688"/>
      <c r="AN9" s="688"/>
      <c r="AO9" s="689"/>
      <c r="AP9" s="679" t="s">
        <v>238</v>
      </c>
      <c r="AQ9" s="680"/>
      <c r="AR9" s="680"/>
      <c r="AS9" s="680"/>
      <c r="AT9" s="680"/>
      <c r="AU9" s="680"/>
      <c r="AV9" s="680"/>
      <c r="AW9" s="680"/>
      <c r="AX9" s="680"/>
      <c r="AY9" s="680"/>
      <c r="AZ9" s="680"/>
      <c r="BA9" s="680"/>
      <c r="BB9" s="680"/>
      <c r="BC9" s="680"/>
      <c r="BD9" s="680"/>
      <c r="BE9" s="680"/>
      <c r="BF9" s="681"/>
      <c r="BG9" s="682">
        <v>2068369</v>
      </c>
      <c r="BH9" s="683"/>
      <c r="BI9" s="683"/>
      <c r="BJ9" s="683"/>
      <c r="BK9" s="683"/>
      <c r="BL9" s="683"/>
      <c r="BM9" s="683"/>
      <c r="BN9" s="684"/>
      <c r="BO9" s="685">
        <v>30.3</v>
      </c>
      <c r="BP9" s="685"/>
      <c r="BQ9" s="685"/>
      <c r="BR9" s="685"/>
      <c r="BS9" s="691" t="s">
        <v>229</v>
      </c>
      <c r="BT9" s="683"/>
      <c r="BU9" s="683"/>
      <c r="BV9" s="683"/>
      <c r="BW9" s="683"/>
      <c r="BX9" s="683"/>
      <c r="BY9" s="683"/>
      <c r="BZ9" s="683"/>
      <c r="CA9" s="683"/>
      <c r="CB9" s="692"/>
      <c r="CD9" s="697" t="s">
        <v>239</v>
      </c>
      <c r="CE9" s="698"/>
      <c r="CF9" s="698"/>
      <c r="CG9" s="698"/>
      <c r="CH9" s="698"/>
      <c r="CI9" s="698"/>
      <c r="CJ9" s="698"/>
      <c r="CK9" s="698"/>
      <c r="CL9" s="698"/>
      <c r="CM9" s="698"/>
      <c r="CN9" s="698"/>
      <c r="CO9" s="698"/>
      <c r="CP9" s="698"/>
      <c r="CQ9" s="699"/>
      <c r="CR9" s="682">
        <v>1791186</v>
      </c>
      <c r="CS9" s="683"/>
      <c r="CT9" s="683"/>
      <c r="CU9" s="683"/>
      <c r="CV9" s="683"/>
      <c r="CW9" s="683"/>
      <c r="CX9" s="683"/>
      <c r="CY9" s="684"/>
      <c r="CZ9" s="685">
        <v>4.3</v>
      </c>
      <c r="DA9" s="685"/>
      <c r="DB9" s="685"/>
      <c r="DC9" s="685"/>
      <c r="DD9" s="691">
        <v>104776</v>
      </c>
      <c r="DE9" s="683"/>
      <c r="DF9" s="683"/>
      <c r="DG9" s="683"/>
      <c r="DH9" s="683"/>
      <c r="DI9" s="683"/>
      <c r="DJ9" s="683"/>
      <c r="DK9" s="683"/>
      <c r="DL9" s="683"/>
      <c r="DM9" s="683"/>
      <c r="DN9" s="683"/>
      <c r="DO9" s="683"/>
      <c r="DP9" s="684"/>
      <c r="DQ9" s="691">
        <v>1417816</v>
      </c>
      <c r="DR9" s="683"/>
      <c r="DS9" s="683"/>
      <c r="DT9" s="683"/>
      <c r="DU9" s="683"/>
      <c r="DV9" s="683"/>
      <c r="DW9" s="683"/>
      <c r="DX9" s="683"/>
      <c r="DY9" s="683"/>
      <c r="DZ9" s="683"/>
      <c r="EA9" s="683"/>
      <c r="EB9" s="683"/>
      <c r="EC9" s="692"/>
    </row>
    <row r="10" spans="2:143" ht="11.25" customHeight="1" x14ac:dyDescent="0.15">
      <c r="B10" s="679" t="s">
        <v>240</v>
      </c>
      <c r="C10" s="680"/>
      <c r="D10" s="680"/>
      <c r="E10" s="680"/>
      <c r="F10" s="680"/>
      <c r="G10" s="680"/>
      <c r="H10" s="680"/>
      <c r="I10" s="680"/>
      <c r="J10" s="680"/>
      <c r="K10" s="680"/>
      <c r="L10" s="680"/>
      <c r="M10" s="680"/>
      <c r="N10" s="680"/>
      <c r="O10" s="680"/>
      <c r="P10" s="680"/>
      <c r="Q10" s="681"/>
      <c r="R10" s="682" t="s">
        <v>229</v>
      </c>
      <c r="S10" s="683"/>
      <c r="T10" s="683"/>
      <c r="U10" s="683"/>
      <c r="V10" s="683"/>
      <c r="W10" s="683"/>
      <c r="X10" s="683"/>
      <c r="Y10" s="684"/>
      <c r="Z10" s="685" t="s">
        <v>128</v>
      </c>
      <c r="AA10" s="685"/>
      <c r="AB10" s="685"/>
      <c r="AC10" s="685"/>
      <c r="AD10" s="686" t="s">
        <v>128</v>
      </c>
      <c r="AE10" s="686"/>
      <c r="AF10" s="686"/>
      <c r="AG10" s="686"/>
      <c r="AH10" s="686"/>
      <c r="AI10" s="686"/>
      <c r="AJ10" s="686"/>
      <c r="AK10" s="686"/>
      <c r="AL10" s="687" t="s">
        <v>128</v>
      </c>
      <c r="AM10" s="688"/>
      <c r="AN10" s="688"/>
      <c r="AO10" s="689"/>
      <c r="AP10" s="679" t="s">
        <v>241</v>
      </c>
      <c r="AQ10" s="680"/>
      <c r="AR10" s="680"/>
      <c r="AS10" s="680"/>
      <c r="AT10" s="680"/>
      <c r="AU10" s="680"/>
      <c r="AV10" s="680"/>
      <c r="AW10" s="680"/>
      <c r="AX10" s="680"/>
      <c r="AY10" s="680"/>
      <c r="AZ10" s="680"/>
      <c r="BA10" s="680"/>
      <c r="BB10" s="680"/>
      <c r="BC10" s="680"/>
      <c r="BD10" s="680"/>
      <c r="BE10" s="680"/>
      <c r="BF10" s="681"/>
      <c r="BG10" s="682">
        <v>159132</v>
      </c>
      <c r="BH10" s="683"/>
      <c r="BI10" s="683"/>
      <c r="BJ10" s="683"/>
      <c r="BK10" s="683"/>
      <c r="BL10" s="683"/>
      <c r="BM10" s="683"/>
      <c r="BN10" s="684"/>
      <c r="BO10" s="685">
        <v>2.2999999999999998</v>
      </c>
      <c r="BP10" s="685"/>
      <c r="BQ10" s="685"/>
      <c r="BR10" s="685"/>
      <c r="BS10" s="691" t="s">
        <v>229</v>
      </c>
      <c r="BT10" s="683"/>
      <c r="BU10" s="683"/>
      <c r="BV10" s="683"/>
      <c r="BW10" s="683"/>
      <c r="BX10" s="683"/>
      <c r="BY10" s="683"/>
      <c r="BZ10" s="683"/>
      <c r="CA10" s="683"/>
      <c r="CB10" s="692"/>
      <c r="CD10" s="697" t="s">
        <v>242</v>
      </c>
      <c r="CE10" s="698"/>
      <c r="CF10" s="698"/>
      <c r="CG10" s="698"/>
      <c r="CH10" s="698"/>
      <c r="CI10" s="698"/>
      <c r="CJ10" s="698"/>
      <c r="CK10" s="698"/>
      <c r="CL10" s="698"/>
      <c r="CM10" s="698"/>
      <c r="CN10" s="698"/>
      <c r="CO10" s="698"/>
      <c r="CP10" s="698"/>
      <c r="CQ10" s="699"/>
      <c r="CR10" s="682">
        <v>4201</v>
      </c>
      <c r="CS10" s="683"/>
      <c r="CT10" s="683"/>
      <c r="CU10" s="683"/>
      <c r="CV10" s="683"/>
      <c r="CW10" s="683"/>
      <c r="CX10" s="683"/>
      <c r="CY10" s="684"/>
      <c r="CZ10" s="685">
        <v>0</v>
      </c>
      <c r="DA10" s="685"/>
      <c r="DB10" s="685"/>
      <c r="DC10" s="685"/>
      <c r="DD10" s="691" t="s">
        <v>128</v>
      </c>
      <c r="DE10" s="683"/>
      <c r="DF10" s="683"/>
      <c r="DG10" s="683"/>
      <c r="DH10" s="683"/>
      <c r="DI10" s="683"/>
      <c r="DJ10" s="683"/>
      <c r="DK10" s="683"/>
      <c r="DL10" s="683"/>
      <c r="DM10" s="683"/>
      <c r="DN10" s="683"/>
      <c r="DO10" s="683"/>
      <c r="DP10" s="684"/>
      <c r="DQ10" s="691">
        <v>2264</v>
      </c>
      <c r="DR10" s="683"/>
      <c r="DS10" s="683"/>
      <c r="DT10" s="683"/>
      <c r="DU10" s="683"/>
      <c r="DV10" s="683"/>
      <c r="DW10" s="683"/>
      <c r="DX10" s="683"/>
      <c r="DY10" s="683"/>
      <c r="DZ10" s="683"/>
      <c r="EA10" s="683"/>
      <c r="EB10" s="683"/>
      <c r="EC10" s="692"/>
    </row>
    <row r="11" spans="2:143" ht="11.25" customHeight="1" x14ac:dyDescent="0.15">
      <c r="B11" s="679" t="s">
        <v>243</v>
      </c>
      <c r="C11" s="680"/>
      <c r="D11" s="680"/>
      <c r="E11" s="680"/>
      <c r="F11" s="680"/>
      <c r="G11" s="680"/>
      <c r="H11" s="680"/>
      <c r="I11" s="680"/>
      <c r="J11" s="680"/>
      <c r="K11" s="680"/>
      <c r="L11" s="680"/>
      <c r="M11" s="680"/>
      <c r="N11" s="680"/>
      <c r="O11" s="680"/>
      <c r="P11" s="680"/>
      <c r="Q11" s="681"/>
      <c r="R11" s="682">
        <v>1056835</v>
      </c>
      <c r="S11" s="683"/>
      <c r="T11" s="683"/>
      <c r="U11" s="683"/>
      <c r="V11" s="683"/>
      <c r="W11" s="683"/>
      <c r="X11" s="683"/>
      <c r="Y11" s="684"/>
      <c r="Z11" s="687">
        <v>2.5</v>
      </c>
      <c r="AA11" s="688"/>
      <c r="AB11" s="688"/>
      <c r="AC11" s="700"/>
      <c r="AD11" s="691">
        <v>1056835</v>
      </c>
      <c r="AE11" s="683"/>
      <c r="AF11" s="683"/>
      <c r="AG11" s="683"/>
      <c r="AH11" s="683"/>
      <c r="AI11" s="683"/>
      <c r="AJ11" s="683"/>
      <c r="AK11" s="684"/>
      <c r="AL11" s="687">
        <v>6.1</v>
      </c>
      <c r="AM11" s="688"/>
      <c r="AN11" s="688"/>
      <c r="AO11" s="689"/>
      <c r="AP11" s="679" t="s">
        <v>244</v>
      </c>
      <c r="AQ11" s="680"/>
      <c r="AR11" s="680"/>
      <c r="AS11" s="680"/>
      <c r="AT11" s="680"/>
      <c r="AU11" s="680"/>
      <c r="AV11" s="680"/>
      <c r="AW11" s="680"/>
      <c r="AX11" s="680"/>
      <c r="AY11" s="680"/>
      <c r="AZ11" s="680"/>
      <c r="BA11" s="680"/>
      <c r="BB11" s="680"/>
      <c r="BC11" s="680"/>
      <c r="BD11" s="680"/>
      <c r="BE11" s="680"/>
      <c r="BF11" s="681"/>
      <c r="BG11" s="682">
        <v>407272</v>
      </c>
      <c r="BH11" s="683"/>
      <c r="BI11" s="683"/>
      <c r="BJ11" s="683"/>
      <c r="BK11" s="683"/>
      <c r="BL11" s="683"/>
      <c r="BM11" s="683"/>
      <c r="BN11" s="684"/>
      <c r="BO11" s="685">
        <v>6</v>
      </c>
      <c r="BP11" s="685"/>
      <c r="BQ11" s="685"/>
      <c r="BR11" s="685"/>
      <c r="BS11" s="691" t="s">
        <v>128</v>
      </c>
      <c r="BT11" s="683"/>
      <c r="BU11" s="683"/>
      <c r="BV11" s="683"/>
      <c r="BW11" s="683"/>
      <c r="BX11" s="683"/>
      <c r="BY11" s="683"/>
      <c r="BZ11" s="683"/>
      <c r="CA11" s="683"/>
      <c r="CB11" s="692"/>
      <c r="CD11" s="697" t="s">
        <v>245</v>
      </c>
      <c r="CE11" s="698"/>
      <c r="CF11" s="698"/>
      <c r="CG11" s="698"/>
      <c r="CH11" s="698"/>
      <c r="CI11" s="698"/>
      <c r="CJ11" s="698"/>
      <c r="CK11" s="698"/>
      <c r="CL11" s="698"/>
      <c r="CM11" s="698"/>
      <c r="CN11" s="698"/>
      <c r="CO11" s="698"/>
      <c r="CP11" s="698"/>
      <c r="CQ11" s="699"/>
      <c r="CR11" s="682">
        <v>2860884</v>
      </c>
      <c r="CS11" s="683"/>
      <c r="CT11" s="683"/>
      <c r="CU11" s="683"/>
      <c r="CV11" s="683"/>
      <c r="CW11" s="683"/>
      <c r="CX11" s="683"/>
      <c r="CY11" s="684"/>
      <c r="CZ11" s="685">
        <v>6.8</v>
      </c>
      <c r="DA11" s="685"/>
      <c r="DB11" s="685"/>
      <c r="DC11" s="685"/>
      <c r="DD11" s="691">
        <v>2134178</v>
      </c>
      <c r="DE11" s="683"/>
      <c r="DF11" s="683"/>
      <c r="DG11" s="683"/>
      <c r="DH11" s="683"/>
      <c r="DI11" s="683"/>
      <c r="DJ11" s="683"/>
      <c r="DK11" s="683"/>
      <c r="DL11" s="683"/>
      <c r="DM11" s="683"/>
      <c r="DN11" s="683"/>
      <c r="DO11" s="683"/>
      <c r="DP11" s="684"/>
      <c r="DQ11" s="691">
        <v>740710</v>
      </c>
      <c r="DR11" s="683"/>
      <c r="DS11" s="683"/>
      <c r="DT11" s="683"/>
      <c r="DU11" s="683"/>
      <c r="DV11" s="683"/>
      <c r="DW11" s="683"/>
      <c r="DX11" s="683"/>
      <c r="DY11" s="683"/>
      <c r="DZ11" s="683"/>
      <c r="EA11" s="683"/>
      <c r="EB11" s="683"/>
      <c r="EC11" s="692"/>
    </row>
    <row r="12" spans="2:143" ht="11.25" customHeight="1" x14ac:dyDescent="0.15">
      <c r="B12" s="679" t="s">
        <v>246</v>
      </c>
      <c r="C12" s="680"/>
      <c r="D12" s="680"/>
      <c r="E12" s="680"/>
      <c r="F12" s="680"/>
      <c r="G12" s="680"/>
      <c r="H12" s="680"/>
      <c r="I12" s="680"/>
      <c r="J12" s="680"/>
      <c r="K12" s="680"/>
      <c r="L12" s="680"/>
      <c r="M12" s="680"/>
      <c r="N12" s="680"/>
      <c r="O12" s="680"/>
      <c r="P12" s="680"/>
      <c r="Q12" s="681"/>
      <c r="R12" s="682">
        <v>71578</v>
      </c>
      <c r="S12" s="683"/>
      <c r="T12" s="683"/>
      <c r="U12" s="683"/>
      <c r="V12" s="683"/>
      <c r="W12" s="683"/>
      <c r="X12" s="683"/>
      <c r="Y12" s="684"/>
      <c r="Z12" s="685">
        <v>0.2</v>
      </c>
      <c r="AA12" s="685"/>
      <c r="AB12" s="685"/>
      <c r="AC12" s="685"/>
      <c r="AD12" s="686">
        <v>71578</v>
      </c>
      <c r="AE12" s="686"/>
      <c r="AF12" s="686"/>
      <c r="AG12" s="686"/>
      <c r="AH12" s="686"/>
      <c r="AI12" s="686"/>
      <c r="AJ12" s="686"/>
      <c r="AK12" s="686"/>
      <c r="AL12" s="687">
        <v>0.4</v>
      </c>
      <c r="AM12" s="688"/>
      <c r="AN12" s="688"/>
      <c r="AO12" s="689"/>
      <c r="AP12" s="679" t="s">
        <v>247</v>
      </c>
      <c r="AQ12" s="680"/>
      <c r="AR12" s="680"/>
      <c r="AS12" s="680"/>
      <c r="AT12" s="680"/>
      <c r="AU12" s="680"/>
      <c r="AV12" s="680"/>
      <c r="AW12" s="680"/>
      <c r="AX12" s="680"/>
      <c r="AY12" s="680"/>
      <c r="AZ12" s="680"/>
      <c r="BA12" s="680"/>
      <c r="BB12" s="680"/>
      <c r="BC12" s="680"/>
      <c r="BD12" s="680"/>
      <c r="BE12" s="680"/>
      <c r="BF12" s="681"/>
      <c r="BG12" s="682">
        <v>3562885</v>
      </c>
      <c r="BH12" s="683"/>
      <c r="BI12" s="683"/>
      <c r="BJ12" s="683"/>
      <c r="BK12" s="683"/>
      <c r="BL12" s="683"/>
      <c r="BM12" s="683"/>
      <c r="BN12" s="684"/>
      <c r="BO12" s="685">
        <v>52.2</v>
      </c>
      <c r="BP12" s="685"/>
      <c r="BQ12" s="685"/>
      <c r="BR12" s="685"/>
      <c r="BS12" s="691" t="s">
        <v>248</v>
      </c>
      <c r="BT12" s="683"/>
      <c r="BU12" s="683"/>
      <c r="BV12" s="683"/>
      <c r="BW12" s="683"/>
      <c r="BX12" s="683"/>
      <c r="BY12" s="683"/>
      <c r="BZ12" s="683"/>
      <c r="CA12" s="683"/>
      <c r="CB12" s="692"/>
      <c r="CD12" s="697" t="s">
        <v>249</v>
      </c>
      <c r="CE12" s="698"/>
      <c r="CF12" s="698"/>
      <c r="CG12" s="698"/>
      <c r="CH12" s="698"/>
      <c r="CI12" s="698"/>
      <c r="CJ12" s="698"/>
      <c r="CK12" s="698"/>
      <c r="CL12" s="698"/>
      <c r="CM12" s="698"/>
      <c r="CN12" s="698"/>
      <c r="CO12" s="698"/>
      <c r="CP12" s="698"/>
      <c r="CQ12" s="699"/>
      <c r="CR12" s="682">
        <v>404571</v>
      </c>
      <c r="CS12" s="683"/>
      <c r="CT12" s="683"/>
      <c r="CU12" s="683"/>
      <c r="CV12" s="683"/>
      <c r="CW12" s="683"/>
      <c r="CX12" s="683"/>
      <c r="CY12" s="684"/>
      <c r="CZ12" s="685">
        <v>1</v>
      </c>
      <c r="DA12" s="685"/>
      <c r="DB12" s="685"/>
      <c r="DC12" s="685"/>
      <c r="DD12" s="691">
        <v>28115</v>
      </c>
      <c r="DE12" s="683"/>
      <c r="DF12" s="683"/>
      <c r="DG12" s="683"/>
      <c r="DH12" s="683"/>
      <c r="DI12" s="683"/>
      <c r="DJ12" s="683"/>
      <c r="DK12" s="683"/>
      <c r="DL12" s="683"/>
      <c r="DM12" s="683"/>
      <c r="DN12" s="683"/>
      <c r="DO12" s="683"/>
      <c r="DP12" s="684"/>
      <c r="DQ12" s="691">
        <v>181462</v>
      </c>
      <c r="DR12" s="683"/>
      <c r="DS12" s="683"/>
      <c r="DT12" s="683"/>
      <c r="DU12" s="683"/>
      <c r="DV12" s="683"/>
      <c r="DW12" s="683"/>
      <c r="DX12" s="683"/>
      <c r="DY12" s="683"/>
      <c r="DZ12" s="683"/>
      <c r="EA12" s="683"/>
      <c r="EB12" s="683"/>
      <c r="EC12" s="692"/>
    </row>
    <row r="13" spans="2:143" ht="11.25" customHeight="1" x14ac:dyDescent="0.15">
      <c r="B13" s="679" t="s">
        <v>250</v>
      </c>
      <c r="C13" s="680"/>
      <c r="D13" s="680"/>
      <c r="E13" s="680"/>
      <c r="F13" s="680"/>
      <c r="G13" s="680"/>
      <c r="H13" s="680"/>
      <c r="I13" s="680"/>
      <c r="J13" s="680"/>
      <c r="K13" s="680"/>
      <c r="L13" s="680"/>
      <c r="M13" s="680"/>
      <c r="N13" s="680"/>
      <c r="O13" s="680"/>
      <c r="P13" s="680"/>
      <c r="Q13" s="681"/>
      <c r="R13" s="682" t="s">
        <v>229</v>
      </c>
      <c r="S13" s="683"/>
      <c r="T13" s="683"/>
      <c r="U13" s="683"/>
      <c r="V13" s="683"/>
      <c r="W13" s="683"/>
      <c r="X13" s="683"/>
      <c r="Y13" s="684"/>
      <c r="Z13" s="685" t="s">
        <v>229</v>
      </c>
      <c r="AA13" s="685"/>
      <c r="AB13" s="685"/>
      <c r="AC13" s="685"/>
      <c r="AD13" s="686" t="s">
        <v>229</v>
      </c>
      <c r="AE13" s="686"/>
      <c r="AF13" s="686"/>
      <c r="AG13" s="686"/>
      <c r="AH13" s="686"/>
      <c r="AI13" s="686"/>
      <c r="AJ13" s="686"/>
      <c r="AK13" s="686"/>
      <c r="AL13" s="687" t="s">
        <v>128</v>
      </c>
      <c r="AM13" s="688"/>
      <c r="AN13" s="688"/>
      <c r="AO13" s="689"/>
      <c r="AP13" s="679" t="s">
        <v>251</v>
      </c>
      <c r="AQ13" s="680"/>
      <c r="AR13" s="680"/>
      <c r="AS13" s="680"/>
      <c r="AT13" s="680"/>
      <c r="AU13" s="680"/>
      <c r="AV13" s="680"/>
      <c r="AW13" s="680"/>
      <c r="AX13" s="680"/>
      <c r="AY13" s="680"/>
      <c r="AZ13" s="680"/>
      <c r="BA13" s="680"/>
      <c r="BB13" s="680"/>
      <c r="BC13" s="680"/>
      <c r="BD13" s="680"/>
      <c r="BE13" s="680"/>
      <c r="BF13" s="681"/>
      <c r="BG13" s="682">
        <v>3433313</v>
      </c>
      <c r="BH13" s="683"/>
      <c r="BI13" s="683"/>
      <c r="BJ13" s="683"/>
      <c r="BK13" s="683"/>
      <c r="BL13" s="683"/>
      <c r="BM13" s="683"/>
      <c r="BN13" s="684"/>
      <c r="BO13" s="685">
        <v>50.3</v>
      </c>
      <c r="BP13" s="685"/>
      <c r="BQ13" s="685"/>
      <c r="BR13" s="685"/>
      <c r="BS13" s="691" t="s">
        <v>229</v>
      </c>
      <c r="BT13" s="683"/>
      <c r="BU13" s="683"/>
      <c r="BV13" s="683"/>
      <c r="BW13" s="683"/>
      <c r="BX13" s="683"/>
      <c r="BY13" s="683"/>
      <c r="BZ13" s="683"/>
      <c r="CA13" s="683"/>
      <c r="CB13" s="692"/>
      <c r="CD13" s="697" t="s">
        <v>252</v>
      </c>
      <c r="CE13" s="698"/>
      <c r="CF13" s="698"/>
      <c r="CG13" s="698"/>
      <c r="CH13" s="698"/>
      <c r="CI13" s="698"/>
      <c r="CJ13" s="698"/>
      <c r="CK13" s="698"/>
      <c r="CL13" s="698"/>
      <c r="CM13" s="698"/>
      <c r="CN13" s="698"/>
      <c r="CO13" s="698"/>
      <c r="CP13" s="698"/>
      <c r="CQ13" s="699"/>
      <c r="CR13" s="682">
        <v>5519026</v>
      </c>
      <c r="CS13" s="683"/>
      <c r="CT13" s="683"/>
      <c r="CU13" s="683"/>
      <c r="CV13" s="683"/>
      <c r="CW13" s="683"/>
      <c r="CX13" s="683"/>
      <c r="CY13" s="684"/>
      <c r="CZ13" s="685">
        <v>13.2</v>
      </c>
      <c r="DA13" s="685"/>
      <c r="DB13" s="685"/>
      <c r="DC13" s="685"/>
      <c r="DD13" s="691">
        <v>4268083</v>
      </c>
      <c r="DE13" s="683"/>
      <c r="DF13" s="683"/>
      <c r="DG13" s="683"/>
      <c r="DH13" s="683"/>
      <c r="DI13" s="683"/>
      <c r="DJ13" s="683"/>
      <c r="DK13" s="683"/>
      <c r="DL13" s="683"/>
      <c r="DM13" s="683"/>
      <c r="DN13" s="683"/>
      <c r="DO13" s="683"/>
      <c r="DP13" s="684"/>
      <c r="DQ13" s="691">
        <v>1534495</v>
      </c>
      <c r="DR13" s="683"/>
      <c r="DS13" s="683"/>
      <c r="DT13" s="683"/>
      <c r="DU13" s="683"/>
      <c r="DV13" s="683"/>
      <c r="DW13" s="683"/>
      <c r="DX13" s="683"/>
      <c r="DY13" s="683"/>
      <c r="DZ13" s="683"/>
      <c r="EA13" s="683"/>
      <c r="EB13" s="683"/>
      <c r="EC13" s="692"/>
    </row>
    <row r="14" spans="2:143" ht="11.25" customHeight="1" x14ac:dyDescent="0.15">
      <c r="B14" s="679" t="s">
        <v>253</v>
      </c>
      <c r="C14" s="680"/>
      <c r="D14" s="680"/>
      <c r="E14" s="680"/>
      <c r="F14" s="680"/>
      <c r="G14" s="680"/>
      <c r="H14" s="680"/>
      <c r="I14" s="680"/>
      <c r="J14" s="680"/>
      <c r="K14" s="680"/>
      <c r="L14" s="680"/>
      <c r="M14" s="680"/>
      <c r="N14" s="680"/>
      <c r="O14" s="680"/>
      <c r="P14" s="680"/>
      <c r="Q14" s="681"/>
      <c r="R14" s="682">
        <v>25969</v>
      </c>
      <c r="S14" s="683"/>
      <c r="T14" s="683"/>
      <c r="U14" s="683"/>
      <c r="V14" s="683"/>
      <c r="W14" s="683"/>
      <c r="X14" s="683"/>
      <c r="Y14" s="684"/>
      <c r="Z14" s="685">
        <v>0.1</v>
      </c>
      <c r="AA14" s="685"/>
      <c r="AB14" s="685"/>
      <c r="AC14" s="685"/>
      <c r="AD14" s="686">
        <v>25969</v>
      </c>
      <c r="AE14" s="686"/>
      <c r="AF14" s="686"/>
      <c r="AG14" s="686"/>
      <c r="AH14" s="686"/>
      <c r="AI14" s="686"/>
      <c r="AJ14" s="686"/>
      <c r="AK14" s="686"/>
      <c r="AL14" s="687">
        <v>0.1</v>
      </c>
      <c r="AM14" s="688"/>
      <c r="AN14" s="688"/>
      <c r="AO14" s="689"/>
      <c r="AP14" s="679" t="s">
        <v>254</v>
      </c>
      <c r="AQ14" s="680"/>
      <c r="AR14" s="680"/>
      <c r="AS14" s="680"/>
      <c r="AT14" s="680"/>
      <c r="AU14" s="680"/>
      <c r="AV14" s="680"/>
      <c r="AW14" s="680"/>
      <c r="AX14" s="680"/>
      <c r="AY14" s="680"/>
      <c r="AZ14" s="680"/>
      <c r="BA14" s="680"/>
      <c r="BB14" s="680"/>
      <c r="BC14" s="680"/>
      <c r="BD14" s="680"/>
      <c r="BE14" s="680"/>
      <c r="BF14" s="681"/>
      <c r="BG14" s="682">
        <v>228623</v>
      </c>
      <c r="BH14" s="683"/>
      <c r="BI14" s="683"/>
      <c r="BJ14" s="683"/>
      <c r="BK14" s="683"/>
      <c r="BL14" s="683"/>
      <c r="BM14" s="683"/>
      <c r="BN14" s="684"/>
      <c r="BO14" s="685">
        <v>3.3</v>
      </c>
      <c r="BP14" s="685"/>
      <c r="BQ14" s="685"/>
      <c r="BR14" s="685"/>
      <c r="BS14" s="691" t="s">
        <v>128</v>
      </c>
      <c r="BT14" s="683"/>
      <c r="BU14" s="683"/>
      <c r="BV14" s="683"/>
      <c r="BW14" s="683"/>
      <c r="BX14" s="683"/>
      <c r="BY14" s="683"/>
      <c r="BZ14" s="683"/>
      <c r="CA14" s="683"/>
      <c r="CB14" s="692"/>
      <c r="CD14" s="697" t="s">
        <v>255</v>
      </c>
      <c r="CE14" s="698"/>
      <c r="CF14" s="698"/>
      <c r="CG14" s="698"/>
      <c r="CH14" s="698"/>
      <c r="CI14" s="698"/>
      <c r="CJ14" s="698"/>
      <c r="CK14" s="698"/>
      <c r="CL14" s="698"/>
      <c r="CM14" s="698"/>
      <c r="CN14" s="698"/>
      <c r="CO14" s="698"/>
      <c r="CP14" s="698"/>
      <c r="CQ14" s="699"/>
      <c r="CR14" s="682">
        <v>698747</v>
      </c>
      <c r="CS14" s="683"/>
      <c r="CT14" s="683"/>
      <c r="CU14" s="683"/>
      <c r="CV14" s="683"/>
      <c r="CW14" s="683"/>
      <c r="CX14" s="683"/>
      <c r="CY14" s="684"/>
      <c r="CZ14" s="685">
        <v>1.7</v>
      </c>
      <c r="DA14" s="685"/>
      <c r="DB14" s="685"/>
      <c r="DC14" s="685"/>
      <c r="DD14" s="691">
        <v>122312</v>
      </c>
      <c r="DE14" s="683"/>
      <c r="DF14" s="683"/>
      <c r="DG14" s="683"/>
      <c r="DH14" s="683"/>
      <c r="DI14" s="683"/>
      <c r="DJ14" s="683"/>
      <c r="DK14" s="683"/>
      <c r="DL14" s="683"/>
      <c r="DM14" s="683"/>
      <c r="DN14" s="683"/>
      <c r="DO14" s="683"/>
      <c r="DP14" s="684"/>
      <c r="DQ14" s="691">
        <v>594675</v>
      </c>
      <c r="DR14" s="683"/>
      <c r="DS14" s="683"/>
      <c r="DT14" s="683"/>
      <c r="DU14" s="683"/>
      <c r="DV14" s="683"/>
      <c r="DW14" s="683"/>
      <c r="DX14" s="683"/>
      <c r="DY14" s="683"/>
      <c r="DZ14" s="683"/>
      <c r="EA14" s="683"/>
      <c r="EB14" s="683"/>
      <c r="EC14" s="692"/>
    </row>
    <row r="15" spans="2:143" ht="11.25" customHeight="1" x14ac:dyDescent="0.15">
      <c r="B15" s="679" t="s">
        <v>256</v>
      </c>
      <c r="C15" s="680"/>
      <c r="D15" s="680"/>
      <c r="E15" s="680"/>
      <c r="F15" s="680"/>
      <c r="G15" s="680"/>
      <c r="H15" s="680"/>
      <c r="I15" s="680"/>
      <c r="J15" s="680"/>
      <c r="K15" s="680"/>
      <c r="L15" s="680"/>
      <c r="M15" s="680"/>
      <c r="N15" s="680"/>
      <c r="O15" s="680"/>
      <c r="P15" s="680"/>
      <c r="Q15" s="681"/>
      <c r="R15" s="682" t="s">
        <v>128</v>
      </c>
      <c r="S15" s="683"/>
      <c r="T15" s="683"/>
      <c r="U15" s="683"/>
      <c r="V15" s="683"/>
      <c r="W15" s="683"/>
      <c r="X15" s="683"/>
      <c r="Y15" s="684"/>
      <c r="Z15" s="685" t="s">
        <v>128</v>
      </c>
      <c r="AA15" s="685"/>
      <c r="AB15" s="685"/>
      <c r="AC15" s="685"/>
      <c r="AD15" s="686" t="s">
        <v>128</v>
      </c>
      <c r="AE15" s="686"/>
      <c r="AF15" s="686"/>
      <c r="AG15" s="686"/>
      <c r="AH15" s="686"/>
      <c r="AI15" s="686"/>
      <c r="AJ15" s="686"/>
      <c r="AK15" s="686"/>
      <c r="AL15" s="687" t="s">
        <v>128</v>
      </c>
      <c r="AM15" s="688"/>
      <c r="AN15" s="688"/>
      <c r="AO15" s="689"/>
      <c r="AP15" s="679" t="s">
        <v>257</v>
      </c>
      <c r="AQ15" s="680"/>
      <c r="AR15" s="680"/>
      <c r="AS15" s="680"/>
      <c r="AT15" s="680"/>
      <c r="AU15" s="680"/>
      <c r="AV15" s="680"/>
      <c r="AW15" s="680"/>
      <c r="AX15" s="680"/>
      <c r="AY15" s="680"/>
      <c r="AZ15" s="680"/>
      <c r="BA15" s="680"/>
      <c r="BB15" s="680"/>
      <c r="BC15" s="680"/>
      <c r="BD15" s="680"/>
      <c r="BE15" s="680"/>
      <c r="BF15" s="681"/>
      <c r="BG15" s="682">
        <v>282656</v>
      </c>
      <c r="BH15" s="683"/>
      <c r="BI15" s="683"/>
      <c r="BJ15" s="683"/>
      <c r="BK15" s="683"/>
      <c r="BL15" s="683"/>
      <c r="BM15" s="683"/>
      <c r="BN15" s="684"/>
      <c r="BO15" s="685">
        <v>4.0999999999999996</v>
      </c>
      <c r="BP15" s="685"/>
      <c r="BQ15" s="685"/>
      <c r="BR15" s="685"/>
      <c r="BS15" s="691" t="s">
        <v>128</v>
      </c>
      <c r="BT15" s="683"/>
      <c r="BU15" s="683"/>
      <c r="BV15" s="683"/>
      <c r="BW15" s="683"/>
      <c r="BX15" s="683"/>
      <c r="BY15" s="683"/>
      <c r="BZ15" s="683"/>
      <c r="CA15" s="683"/>
      <c r="CB15" s="692"/>
      <c r="CD15" s="697" t="s">
        <v>258</v>
      </c>
      <c r="CE15" s="698"/>
      <c r="CF15" s="698"/>
      <c r="CG15" s="698"/>
      <c r="CH15" s="698"/>
      <c r="CI15" s="698"/>
      <c r="CJ15" s="698"/>
      <c r="CK15" s="698"/>
      <c r="CL15" s="698"/>
      <c r="CM15" s="698"/>
      <c r="CN15" s="698"/>
      <c r="CO15" s="698"/>
      <c r="CP15" s="698"/>
      <c r="CQ15" s="699"/>
      <c r="CR15" s="682">
        <v>3447995</v>
      </c>
      <c r="CS15" s="683"/>
      <c r="CT15" s="683"/>
      <c r="CU15" s="683"/>
      <c r="CV15" s="683"/>
      <c r="CW15" s="683"/>
      <c r="CX15" s="683"/>
      <c r="CY15" s="684"/>
      <c r="CZ15" s="685">
        <v>8.1999999999999993</v>
      </c>
      <c r="DA15" s="685"/>
      <c r="DB15" s="685"/>
      <c r="DC15" s="685"/>
      <c r="DD15" s="691">
        <v>1122896</v>
      </c>
      <c r="DE15" s="683"/>
      <c r="DF15" s="683"/>
      <c r="DG15" s="683"/>
      <c r="DH15" s="683"/>
      <c r="DI15" s="683"/>
      <c r="DJ15" s="683"/>
      <c r="DK15" s="683"/>
      <c r="DL15" s="683"/>
      <c r="DM15" s="683"/>
      <c r="DN15" s="683"/>
      <c r="DO15" s="683"/>
      <c r="DP15" s="684"/>
      <c r="DQ15" s="691">
        <v>2119370</v>
      </c>
      <c r="DR15" s="683"/>
      <c r="DS15" s="683"/>
      <c r="DT15" s="683"/>
      <c r="DU15" s="683"/>
      <c r="DV15" s="683"/>
      <c r="DW15" s="683"/>
      <c r="DX15" s="683"/>
      <c r="DY15" s="683"/>
      <c r="DZ15" s="683"/>
      <c r="EA15" s="683"/>
      <c r="EB15" s="683"/>
      <c r="EC15" s="692"/>
    </row>
    <row r="16" spans="2:143" ht="11.25" customHeight="1" x14ac:dyDescent="0.15">
      <c r="B16" s="679" t="s">
        <v>259</v>
      </c>
      <c r="C16" s="680"/>
      <c r="D16" s="680"/>
      <c r="E16" s="680"/>
      <c r="F16" s="680"/>
      <c r="G16" s="680"/>
      <c r="H16" s="680"/>
      <c r="I16" s="680"/>
      <c r="J16" s="680"/>
      <c r="K16" s="680"/>
      <c r="L16" s="680"/>
      <c r="M16" s="680"/>
      <c r="N16" s="680"/>
      <c r="O16" s="680"/>
      <c r="P16" s="680"/>
      <c r="Q16" s="681"/>
      <c r="R16" s="682">
        <v>5119</v>
      </c>
      <c r="S16" s="683"/>
      <c r="T16" s="683"/>
      <c r="U16" s="683"/>
      <c r="V16" s="683"/>
      <c r="W16" s="683"/>
      <c r="X16" s="683"/>
      <c r="Y16" s="684"/>
      <c r="Z16" s="685">
        <v>0</v>
      </c>
      <c r="AA16" s="685"/>
      <c r="AB16" s="685"/>
      <c r="AC16" s="685"/>
      <c r="AD16" s="686">
        <v>5119</v>
      </c>
      <c r="AE16" s="686"/>
      <c r="AF16" s="686"/>
      <c r="AG16" s="686"/>
      <c r="AH16" s="686"/>
      <c r="AI16" s="686"/>
      <c r="AJ16" s="686"/>
      <c r="AK16" s="686"/>
      <c r="AL16" s="687">
        <v>0</v>
      </c>
      <c r="AM16" s="688"/>
      <c r="AN16" s="688"/>
      <c r="AO16" s="689"/>
      <c r="AP16" s="679" t="s">
        <v>260</v>
      </c>
      <c r="AQ16" s="680"/>
      <c r="AR16" s="680"/>
      <c r="AS16" s="680"/>
      <c r="AT16" s="680"/>
      <c r="AU16" s="680"/>
      <c r="AV16" s="680"/>
      <c r="AW16" s="680"/>
      <c r="AX16" s="680"/>
      <c r="AY16" s="680"/>
      <c r="AZ16" s="680"/>
      <c r="BA16" s="680"/>
      <c r="BB16" s="680"/>
      <c r="BC16" s="680"/>
      <c r="BD16" s="680"/>
      <c r="BE16" s="680"/>
      <c r="BF16" s="681"/>
      <c r="BG16" s="682">
        <v>26453</v>
      </c>
      <c r="BH16" s="683"/>
      <c r="BI16" s="683"/>
      <c r="BJ16" s="683"/>
      <c r="BK16" s="683"/>
      <c r="BL16" s="683"/>
      <c r="BM16" s="683"/>
      <c r="BN16" s="684"/>
      <c r="BO16" s="685">
        <v>0.4</v>
      </c>
      <c r="BP16" s="685"/>
      <c r="BQ16" s="685"/>
      <c r="BR16" s="685"/>
      <c r="BS16" s="691" t="s">
        <v>229</v>
      </c>
      <c r="BT16" s="683"/>
      <c r="BU16" s="683"/>
      <c r="BV16" s="683"/>
      <c r="BW16" s="683"/>
      <c r="BX16" s="683"/>
      <c r="BY16" s="683"/>
      <c r="BZ16" s="683"/>
      <c r="CA16" s="683"/>
      <c r="CB16" s="692"/>
      <c r="CD16" s="697" t="s">
        <v>261</v>
      </c>
      <c r="CE16" s="698"/>
      <c r="CF16" s="698"/>
      <c r="CG16" s="698"/>
      <c r="CH16" s="698"/>
      <c r="CI16" s="698"/>
      <c r="CJ16" s="698"/>
      <c r="CK16" s="698"/>
      <c r="CL16" s="698"/>
      <c r="CM16" s="698"/>
      <c r="CN16" s="698"/>
      <c r="CO16" s="698"/>
      <c r="CP16" s="698"/>
      <c r="CQ16" s="699"/>
      <c r="CR16" s="682">
        <v>36951</v>
      </c>
      <c r="CS16" s="683"/>
      <c r="CT16" s="683"/>
      <c r="CU16" s="683"/>
      <c r="CV16" s="683"/>
      <c r="CW16" s="683"/>
      <c r="CX16" s="683"/>
      <c r="CY16" s="684"/>
      <c r="CZ16" s="685">
        <v>0.1</v>
      </c>
      <c r="DA16" s="685"/>
      <c r="DB16" s="685"/>
      <c r="DC16" s="685"/>
      <c r="DD16" s="691" t="s">
        <v>128</v>
      </c>
      <c r="DE16" s="683"/>
      <c r="DF16" s="683"/>
      <c r="DG16" s="683"/>
      <c r="DH16" s="683"/>
      <c r="DI16" s="683"/>
      <c r="DJ16" s="683"/>
      <c r="DK16" s="683"/>
      <c r="DL16" s="683"/>
      <c r="DM16" s="683"/>
      <c r="DN16" s="683"/>
      <c r="DO16" s="683"/>
      <c r="DP16" s="684"/>
      <c r="DQ16" s="691">
        <v>21142</v>
      </c>
      <c r="DR16" s="683"/>
      <c r="DS16" s="683"/>
      <c r="DT16" s="683"/>
      <c r="DU16" s="683"/>
      <c r="DV16" s="683"/>
      <c r="DW16" s="683"/>
      <c r="DX16" s="683"/>
      <c r="DY16" s="683"/>
      <c r="DZ16" s="683"/>
      <c r="EA16" s="683"/>
      <c r="EB16" s="683"/>
      <c r="EC16" s="692"/>
    </row>
    <row r="17" spans="2:133" ht="11.25" customHeight="1" x14ac:dyDescent="0.15">
      <c r="B17" s="679" t="s">
        <v>262</v>
      </c>
      <c r="C17" s="680"/>
      <c r="D17" s="680"/>
      <c r="E17" s="680"/>
      <c r="F17" s="680"/>
      <c r="G17" s="680"/>
      <c r="H17" s="680"/>
      <c r="I17" s="680"/>
      <c r="J17" s="680"/>
      <c r="K17" s="680"/>
      <c r="L17" s="680"/>
      <c r="M17" s="680"/>
      <c r="N17" s="680"/>
      <c r="O17" s="680"/>
      <c r="P17" s="680"/>
      <c r="Q17" s="681"/>
      <c r="R17" s="682">
        <v>107850</v>
      </c>
      <c r="S17" s="683"/>
      <c r="T17" s="683"/>
      <c r="U17" s="683"/>
      <c r="V17" s="683"/>
      <c r="W17" s="683"/>
      <c r="X17" s="683"/>
      <c r="Y17" s="684"/>
      <c r="Z17" s="685">
        <v>0.3</v>
      </c>
      <c r="AA17" s="685"/>
      <c r="AB17" s="685"/>
      <c r="AC17" s="685"/>
      <c r="AD17" s="686">
        <v>107850</v>
      </c>
      <c r="AE17" s="686"/>
      <c r="AF17" s="686"/>
      <c r="AG17" s="686"/>
      <c r="AH17" s="686"/>
      <c r="AI17" s="686"/>
      <c r="AJ17" s="686"/>
      <c r="AK17" s="686"/>
      <c r="AL17" s="687">
        <v>0.6</v>
      </c>
      <c r="AM17" s="688"/>
      <c r="AN17" s="688"/>
      <c r="AO17" s="689"/>
      <c r="AP17" s="679" t="s">
        <v>263</v>
      </c>
      <c r="AQ17" s="680"/>
      <c r="AR17" s="680"/>
      <c r="AS17" s="680"/>
      <c r="AT17" s="680"/>
      <c r="AU17" s="680"/>
      <c r="AV17" s="680"/>
      <c r="AW17" s="680"/>
      <c r="AX17" s="680"/>
      <c r="AY17" s="680"/>
      <c r="AZ17" s="680"/>
      <c r="BA17" s="680"/>
      <c r="BB17" s="680"/>
      <c r="BC17" s="680"/>
      <c r="BD17" s="680"/>
      <c r="BE17" s="680"/>
      <c r="BF17" s="681"/>
      <c r="BG17" s="682" t="s">
        <v>229</v>
      </c>
      <c r="BH17" s="683"/>
      <c r="BI17" s="683"/>
      <c r="BJ17" s="683"/>
      <c r="BK17" s="683"/>
      <c r="BL17" s="683"/>
      <c r="BM17" s="683"/>
      <c r="BN17" s="684"/>
      <c r="BO17" s="685" t="s">
        <v>128</v>
      </c>
      <c r="BP17" s="685"/>
      <c r="BQ17" s="685"/>
      <c r="BR17" s="685"/>
      <c r="BS17" s="691" t="s">
        <v>229</v>
      </c>
      <c r="BT17" s="683"/>
      <c r="BU17" s="683"/>
      <c r="BV17" s="683"/>
      <c r="BW17" s="683"/>
      <c r="BX17" s="683"/>
      <c r="BY17" s="683"/>
      <c r="BZ17" s="683"/>
      <c r="CA17" s="683"/>
      <c r="CB17" s="692"/>
      <c r="CD17" s="697" t="s">
        <v>264</v>
      </c>
      <c r="CE17" s="698"/>
      <c r="CF17" s="698"/>
      <c r="CG17" s="698"/>
      <c r="CH17" s="698"/>
      <c r="CI17" s="698"/>
      <c r="CJ17" s="698"/>
      <c r="CK17" s="698"/>
      <c r="CL17" s="698"/>
      <c r="CM17" s="698"/>
      <c r="CN17" s="698"/>
      <c r="CO17" s="698"/>
      <c r="CP17" s="698"/>
      <c r="CQ17" s="699"/>
      <c r="CR17" s="682">
        <v>2274797</v>
      </c>
      <c r="CS17" s="683"/>
      <c r="CT17" s="683"/>
      <c r="CU17" s="683"/>
      <c r="CV17" s="683"/>
      <c r="CW17" s="683"/>
      <c r="CX17" s="683"/>
      <c r="CY17" s="684"/>
      <c r="CZ17" s="685">
        <v>5.4</v>
      </c>
      <c r="DA17" s="685"/>
      <c r="DB17" s="685"/>
      <c r="DC17" s="685"/>
      <c r="DD17" s="691" t="s">
        <v>229</v>
      </c>
      <c r="DE17" s="683"/>
      <c r="DF17" s="683"/>
      <c r="DG17" s="683"/>
      <c r="DH17" s="683"/>
      <c r="DI17" s="683"/>
      <c r="DJ17" s="683"/>
      <c r="DK17" s="683"/>
      <c r="DL17" s="683"/>
      <c r="DM17" s="683"/>
      <c r="DN17" s="683"/>
      <c r="DO17" s="683"/>
      <c r="DP17" s="684"/>
      <c r="DQ17" s="691">
        <v>2095663</v>
      </c>
      <c r="DR17" s="683"/>
      <c r="DS17" s="683"/>
      <c r="DT17" s="683"/>
      <c r="DU17" s="683"/>
      <c r="DV17" s="683"/>
      <c r="DW17" s="683"/>
      <c r="DX17" s="683"/>
      <c r="DY17" s="683"/>
      <c r="DZ17" s="683"/>
      <c r="EA17" s="683"/>
      <c r="EB17" s="683"/>
      <c r="EC17" s="692"/>
    </row>
    <row r="18" spans="2:133" ht="11.25" customHeight="1" x14ac:dyDescent="0.15">
      <c r="B18" s="679" t="s">
        <v>265</v>
      </c>
      <c r="C18" s="680"/>
      <c r="D18" s="680"/>
      <c r="E18" s="680"/>
      <c r="F18" s="680"/>
      <c r="G18" s="680"/>
      <c r="H18" s="680"/>
      <c r="I18" s="680"/>
      <c r="J18" s="680"/>
      <c r="K18" s="680"/>
      <c r="L18" s="680"/>
      <c r="M18" s="680"/>
      <c r="N18" s="680"/>
      <c r="O18" s="680"/>
      <c r="P18" s="680"/>
      <c r="Q18" s="681"/>
      <c r="R18" s="682">
        <v>26878</v>
      </c>
      <c r="S18" s="683"/>
      <c r="T18" s="683"/>
      <c r="U18" s="683"/>
      <c r="V18" s="683"/>
      <c r="W18" s="683"/>
      <c r="X18" s="683"/>
      <c r="Y18" s="684"/>
      <c r="Z18" s="685">
        <v>0.1</v>
      </c>
      <c r="AA18" s="685"/>
      <c r="AB18" s="685"/>
      <c r="AC18" s="685"/>
      <c r="AD18" s="686">
        <v>26878</v>
      </c>
      <c r="AE18" s="686"/>
      <c r="AF18" s="686"/>
      <c r="AG18" s="686"/>
      <c r="AH18" s="686"/>
      <c r="AI18" s="686"/>
      <c r="AJ18" s="686"/>
      <c r="AK18" s="686"/>
      <c r="AL18" s="687">
        <v>0.2</v>
      </c>
      <c r="AM18" s="688"/>
      <c r="AN18" s="688"/>
      <c r="AO18" s="689"/>
      <c r="AP18" s="679" t="s">
        <v>266</v>
      </c>
      <c r="AQ18" s="680"/>
      <c r="AR18" s="680"/>
      <c r="AS18" s="680"/>
      <c r="AT18" s="680"/>
      <c r="AU18" s="680"/>
      <c r="AV18" s="680"/>
      <c r="AW18" s="680"/>
      <c r="AX18" s="680"/>
      <c r="AY18" s="680"/>
      <c r="AZ18" s="680"/>
      <c r="BA18" s="680"/>
      <c r="BB18" s="680"/>
      <c r="BC18" s="680"/>
      <c r="BD18" s="680"/>
      <c r="BE18" s="680"/>
      <c r="BF18" s="681"/>
      <c r="BG18" s="682" t="s">
        <v>229</v>
      </c>
      <c r="BH18" s="683"/>
      <c r="BI18" s="683"/>
      <c r="BJ18" s="683"/>
      <c r="BK18" s="683"/>
      <c r="BL18" s="683"/>
      <c r="BM18" s="683"/>
      <c r="BN18" s="684"/>
      <c r="BO18" s="685" t="s">
        <v>128</v>
      </c>
      <c r="BP18" s="685"/>
      <c r="BQ18" s="685"/>
      <c r="BR18" s="685"/>
      <c r="BS18" s="691" t="s">
        <v>229</v>
      </c>
      <c r="BT18" s="683"/>
      <c r="BU18" s="683"/>
      <c r="BV18" s="683"/>
      <c r="BW18" s="683"/>
      <c r="BX18" s="683"/>
      <c r="BY18" s="683"/>
      <c r="BZ18" s="683"/>
      <c r="CA18" s="683"/>
      <c r="CB18" s="692"/>
      <c r="CD18" s="697" t="s">
        <v>267</v>
      </c>
      <c r="CE18" s="698"/>
      <c r="CF18" s="698"/>
      <c r="CG18" s="698"/>
      <c r="CH18" s="698"/>
      <c r="CI18" s="698"/>
      <c r="CJ18" s="698"/>
      <c r="CK18" s="698"/>
      <c r="CL18" s="698"/>
      <c r="CM18" s="698"/>
      <c r="CN18" s="698"/>
      <c r="CO18" s="698"/>
      <c r="CP18" s="698"/>
      <c r="CQ18" s="699"/>
      <c r="CR18" s="682" t="s">
        <v>128</v>
      </c>
      <c r="CS18" s="683"/>
      <c r="CT18" s="683"/>
      <c r="CU18" s="683"/>
      <c r="CV18" s="683"/>
      <c r="CW18" s="683"/>
      <c r="CX18" s="683"/>
      <c r="CY18" s="684"/>
      <c r="CZ18" s="685" t="s">
        <v>128</v>
      </c>
      <c r="DA18" s="685"/>
      <c r="DB18" s="685"/>
      <c r="DC18" s="685"/>
      <c r="DD18" s="691" t="s">
        <v>128</v>
      </c>
      <c r="DE18" s="683"/>
      <c r="DF18" s="683"/>
      <c r="DG18" s="683"/>
      <c r="DH18" s="683"/>
      <c r="DI18" s="683"/>
      <c r="DJ18" s="683"/>
      <c r="DK18" s="683"/>
      <c r="DL18" s="683"/>
      <c r="DM18" s="683"/>
      <c r="DN18" s="683"/>
      <c r="DO18" s="683"/>
      <c r="DP18" s="684"/>
      <c r="DQ18" s="691" t="s">
        <v>128</v>
      </c>
      <c r="DR18" s="683"/>
      <c r="DS18" s="683"/>
      <c r="DT18" s="683"/>
      <c r="DU18" s="683"/>
      <c r="DV18" s="683"/>
      <c r="DW18" s="683"/>
      <c r="DX18" s="683"/>
      <c r="DY18" s="683"/>
      <c r="DZ18" s="683"/>
      <c r="EA18" s="683"/>
      <c r="EB18" s="683"/>
      <c r="EC18" s="692"/>
    </row>
    <row r="19" spans="2:133" ht="11.25" customHeight="1" x14ac:dyDescent="0.15">
      <c r="B19" s="679" t="s">
        <v>268</v>
      </c>
      <c r="C19" s="680"/>
      <c r="D19" s="680"/>
      <c r="E19" s="680"/>
      <c r="F19" s="680"/>
      <c r="G19" s="680"/>
      <c r="H19" s="680"/>
      <c r="I19" s="680"/>
      <c r="J19" s="680"/>
      <c r="K19" s="680"/>
      <c r="L19" s="680"/>
      <c r="M19" s="680"/>
      <c r="N19" s="680"/>
      <c r="O19" s="680"/>
      <c r="P19" s="680"/>
      <c r="Q19" s="681"/>
      <c r="R19" s="682">
        <v>3023</v>
      </c>
      <c r="S19" s="683"/>
      <c r="T19" s="683"/>
      <c r="U19" s="683"/>
      <c r="V19" s="683"/>
      <c r="W19" s="683"/>
      <c r="X19" s="683"/>
      <c r="Y19" s="684"/>
      <c r="Z19" s="685">
        <v>0</v>
      </c>
      <c r="AA19" s="685"/>
      <c r="AB19" s="685"/>
      <c r="AC19" s="685"/>
      <c r="AD19" s="686">
        <v>3023</v>
      </c>
      <c r="AE19" s="686"/>
      <c r="AF19" s="686"/>
      <c r="AG19" s="686"/>
      <c r="AH19" s="686"/>
      <c r="AI19" s="686"/>
      <c r="AJ19" s="686"/>
      <c r="AK19" s="686"/>
      <c r="AL19" s="687">
        <v>0</v>
      </c>
      <c r="AM19" s="688"/>
      <c r="AN19" s="688"/>
      <c r="AO19" s="689"/>
      <c r="AP19" s="679" t="s">
        <v>269</v>
      </c>
      <c r="AQ19" s="680"/>
      <c r="AR19" s="680"/>
      <c r="AS19" s="680"/>
      <c r="AT19" s="680"/>
      <c r="AU19" s="680"/>
      <c r="AV19" s="680"/>
      <c r="AW19" s="680"/>
      <c r="AX19" s="680"/>
      <c r="AY19" s="680"/>
      <c r="AZ19" s="680"/>
      <c r="BA19" s="680"/>
      <c r="BB19" s="680"/>
      <c r="BC19" s="680"/>
      <c r="BD19" s="680"/>
      <c r="BE19" s="680"/>
      <c r="BF19" s="681"/>
      <c r="BG19" s="682" t="s">
        <v>229</v>
      </c>
      <c r="BH19" s="683"/>
      <c r="BI19" s="683"/>
      <c r="BJ19" s="683"/>
      <c r="BK19" s="683"/>
      <c r="BL19" s="683"/>
      <c r="BM19" s="683"/>
      <c r="BN19" s="684"/>
      <c r="BO19" s="685" t="s">
        <v>128</v>
      </c>
      <c r="BP19" s="685"/>
      <c r="BQ19" s="685"/>
      <c r="BR19" s="685"/>
      <c r="BS19" s="691" t="s">
        <v>128</v>
      </c>
      <c r="BT19" s="683"/>
      <c r="BU19" s="683"/>
      <c r="BV19" s="683"/>
      <c r="BW19" s="683"/>
      <c r="BX19" s="683"/>
      <c r="BY19" s="683"/>
      <c r="BZ19" s="683"/>
      <c r="CA19" s="683"/>
      <c r="CB19" s="692"/>
      <c r="CD19" s="697" t="s">
        <v>270</v>
      </c>
      <c r="CE19" s="698"/>
      <c r="CF19" s="698"/>
      <c r="CG19" s="698"/>
      <c r="CH19" s="698"/>
      <c r="CI19" s="698"/>
      <c r="CJ19" s="698"/>
      <c r="CK19" s="698"/>
      <c r="CL19" s="698"/>
      <c r="CM19" s="698"/>
      <c r="CN19" s="698"/>
      <c r="CO19" s="698"/>
      <c r="CP19" s="698"/>
      <c r="CQ19" s="699"/>
      <c r="CR19" s="682" t="s">
        <v>128</v>
      </c>
      <c r="CS19" s="683"/>
      <c r="CT19" s="683"/>
      <c r="CU19" s="683"/>
      <c r="CV19" s="683"/>
      <c r="CW19" s="683"/>
      <c r="CX19" s="683"/>
      <c r="CY19" s="684"/>
      <c r="CZ19" s="685" t="s">
        <v>229</v>
      </c>
      <c r="DA19" s="685"/>
      <c r="DB19" s="685"/>
      <c r="DC19" s="685"/>
      <c r="DD19" s="691" t="s">
        <v>128</v>
      </c>
      <c r="DE19" s="683"/>
      <c r="DF19" s="683"/>
      <c r="DG19" s="683"/>
      <c r="DH19" s="683"/>
      <c r="DI19" s="683"/>
      <c r="DJ19" s="683"/>
      <c r="DK19" s="683"/>
      <c r="DL19" s="683"/>
      <c r="DM19" s="683"/>
      <c r="DN19" s="683"/>
      <c r="DO19" s="683"/>
      <c r="DP19" s="684"/>
      <c r="DQ19" s="691" t="s">
        <v>229</v>
      </c>
      <c r="DR19" s="683"/>
      <c r="DS19" s="683"/>
      <c r="DT19" s="683"/>
      <c r="DU19" s="683"/>
      <c r="DV19" s="683"/>
      <c r="DW19" s="683"/>
      <c r="DX19" s="683"/>
      <c r="DY19" s="683"/>
      <c r="DZ19" s="683"/>
      <c r="EA19" s="683"/>
      <c r="EB19" s="683"/>
      <c r="EC19" s="692"/>
    </row>
    <row r="20" spans="2:133" ht="11.25" customHeight="1" x14ac:dyDescent="0.15">
      <c r="B20" s="679" t="s">
        <v>271</v>
      </c>
      <c r="C20" s="680"/>
      <c r="D20" s="680"/>
      <c r="E20" s="680"/>
      <c r="F20" s="680"/>
      <c r="G20" s="680"/>
      <c r="H20" s="680"/>
      <c r="I20" s="680"/>
      <c r="J20" s="680"/>
      <c r="K20" s="680"/>
      <c r="L20" s="680"/>
      <c r="M20" s="680"/>
      <c r="N20" s="680"/>
      <c r="O20" s="680"/>
      <c r="P20" s="680"/>
      <c r="Q20" s="681"/>
      <c r="R20" s="682">
        <v>625</v>
      </c>
      <c r="S20" s="683"/>
      <c r="T20" s="683"/>
      <c r="U20" s="683"/>
      <c r="V20" s="683"/>
      <c r="W20" s="683"/>
      <c r="X20" s="683"/>
      <c r="Y20" s="684"/>
      <c r="Z20" s="685">
        <v>0</v>
      </c>
      <c r="AA20" s="685"/>
      <c r="AB20" s="685"/>
      <c r="AC20" s="685"/>
      <c r="AD20" s="686">
        <v>625</v>
      </c>
      <c r="AE20" s="686"/>
      <c r="AF20" s="686"/>
      <c r="AG20" s="686"/>
      <c r="AH20" s="686"/>
      <c r="AI20" s="686"/>
      <c r="AJ20" s="686"/>
      <c r="AK20" s="686"/>
      <c r="AL20" s="687">
        <v>0</v>
      </c>
      <c r="AM20" s="688"/>
      <c r="AN20" s="688"/>
      <c r="AO20" s="689"/>
      <c r="AP20" s="679" t="s">
        <v>272</v>
      </c>
      <c r="AQ20" s="680"/>
      <c r="AR20" s="680"/>
      <c r="AS20" s="680"/>
      <c r="AT20" s="680"/>
      <c r="AU20" s="680"/>
      <c r="AV20" s="680"/>
      <c r="AW20" s="680"/>
      <c r="AX20" s="680"/>
      <c r="AY20" s="680"/>
      <c r="AZ20" s="680"/>
      <c r="BA20" s="680"/>
      <c r="BB20" s="680"/>
      <c r="BC20" s="680"/>
      <c r="BD20" s="680"/>
      <c r="BE20" s="680"/>
      <c r="BF20" s="681"/>
      <c r="BG20" s="682" t="s">
        <v>248</v>
      </c>
      <c r="BH20" s="683"/>
      <c r="BI20" s="683"/>
      <c r="BJ20" s="683"/>
      <c r="BK20" s="683"/>
      <c r="BL20" s="683"/>
      <c r="BM20" s="683"/>
      <c r="BN20" s="684"/>
      <c r="BO20" s="685" t="s">
        <v>229</v>
      </c>
      <c r="BP20" s="685"/>
      <c r="BQ20" s="685"/>
      <c r="BR20" s="685"/>
      <c r="BS20" s="691" t="s">
        <v>128</v>
      </c>
      <c r="BT20" s="683"/>
      <c r="BU20" s="683"/>
      <c r="BV20" s="683"/>
      <c r="BW20" s="683"/>
      <c r="BX20" s="683"/>
      <c r="BY20" s="683"/>
      <c r="BZ20" s="683"/>
      <c r="CA20" s="683"/>
      <c r="CB20" s="692"/>
      <c r="CD20" s="697" t="s">
        <v>273</v>
      </c>
      <c r="CE20" s="698"/>
      <c r="CF20" s="698"/>
      <c r="CG20" s="698"/>
      <c r="CH20" s="698"/>
      <c r="CI20" s="698"/>
      <c r="CJ20" s="698"/>
      <c r="CK20" s="698"/>
      <c r="CL20" s="698"/>
      <c r="CM20" s="698"/>
      <c r="CN20" s="698"/>
      <c r="CO20" s="698"/>
      <c r="CP20" s="698"/>
      <c r="CQ20" s="699"/>
      <c r="CR20" s="682">
        <v>41966092</v>
      </c>
      <c r="CS20" s="683"/>
      <c r="CT20" s="683"/>
      <c r="CU20" s="683"/>
      <c r="CV20" s="683"/>
      <c r="CW20" s="683"/>
      <c r="CX20" s="683"/>
      <c r="CY20" s="684"/>
      <c r="CZ20" s="685">
        <v>100</v>
      </c>
      <c r="DA20" s="685"/>
      <c r="DB20" s="685"/>
      <c r="DC20" s="685"/>
      <c r="DD20" s="691">
        <v>8322533</v>
      </c>
      <c r="DE20" s="683"/>
      <c r="DF20" s="683"/>
      <c r="DG20" s="683"/>
      <c r="DH20" s="683"/>
      <c r="DI20" s="683"/>
      <c r="DJ20" s="683"/>
      <c r="DK20" s="683"/>
      <c r="DL20" s="683"/>
      <c r="DM20" s="683"/>
      <c r="DN20" s="683"/>
      <c r="DO20" s="683"/>
      <c r="DP20" s="684"/>
      <c r="DQ20" s="691">
        <v>22715848</v>
      </c>
      <c r="DR20" s="683"/>
      <c r="DS20" s="683"/>
      <c r="DT20" s="683"/>
      <c r="DU20" s="683"/>
      <c r="DV20" s="683"/>
      <c r="DW20" s="683"/>
      <c r="DX20" s="683"/>
      <c r="DY20" s="683"/>
      <c r="DZ20" s="683"/>
      <c r="EA20" s="683"/>
      <c r="EB20" s="683"/>
      <c r="EC20" s="692"/>
    </row>
    <row r="21" spans="2:133" ht="11.25" customHeight="1" x14ac:dyDescent="0.15">
      <c r="B21" s="679" t="s">
        <v>274</v>
      </c>
      <c r="C21" s="680"/>
      <c r="D21" s="680"/>
      <c r="E21" s="680"/>
      <c r="F21" s="680"/>
      <c r="G21" s="680"/>
      <c r="H21" s="680"/>
      <c r="I21" s="680"/>
      <c r="J21" s="680"/>
      <c r="K21" s="680"/>
      <c r="L21" s="680"/>
      <c r="M21" s="680"/>
      <c r="N21" s="680"/>
      <c r="O21" s="680"/>
      <c r="P21" s="680"/>
      <c r="Q21" s="681"/>
      <c r="R21" s="682">
        <v>77324</v>
      </c>
      <c r="S21" s="683"/>
      <c r="T21" s="683"/>
      <c r="U21" s="683"/>
      <c r="V21" s="683"/>
      <c r="W21" s="683"/>
      <c r="X21" s="683"/>
      <c r="Y21" s="684"/>
      <c r="Z21" s="685">
        <v>0.2</v>
      </c>
      <c r="AA21" s="685"/>
      <c r="AB21" s="685"/>
      <c r="AC21" s="685"/>
      <c r="AD21" s="686">
        <v>77324</v>
      </c>
      <c r="AE21" s="686"/>
      <c r="AF21" s="686"/>
      <c r="AG21" s="686"/>
      <c r="AH21" s="686"/>
      <c r="AI21" s="686"/>
      <c r="AJ21" s="686"/>
      <c r="AK21" s="686"/>
      <c r="AL21" s="687">
        <v>0.4</v>
      </c>
      <c r="AM21" s="688"/>
      <c r="AN21" s="688"/>
      <c r="AO21" s="689"/>
      <c r="AP21" s="701" t="s">
        <v>275</v>
      </c>
      <c r="AQ21" s="702"/>
      <c r="AR21" s="702"/>
      <c r="AS21" s="702"/>
      <c r="AT21" s="702"/>
      <c r="AU21" s="702"/>
      <c r="AV21" s="702"/>
      <c r="AW21" s="702"/>
      <c r="AX21" s="702"/>
      <c r="AY21" s="702"/>
      <c r="AZ21" s="702"/>
      <c r="BA21" s="702"/>
      <c r="BB21" s="702"/>
      <c r="BC21" s="702"/>
      <c r="BD21" s="702"/>
      <c r="BE21" s="702"/>
      <c r="BF21" s="703"/>
      <c r="BG21" s="682" t="s">
        <v>128</v>
      </c>
      <c r="BH21" s="683"/>
      <c r="BI21" s="683"/>
      <c r="BJ21" s="683"/>
      <c r="BK21" s="683"/>
      <c r="BL21" s="683"/>
      <c r="BM21" s="683"/>
      <c r="BN21" s="684"/>
      <c r="BO21" s="685" t="s">
        <v>248</v>
      </c>
      <c r="BP21" s="685"/>
      <c r="BQ21" s="685"/>
      <c r="BR21" s="685"/>
      <c r="BS21" s="691" t="s">
        <v>128</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15">
      <c r="B22" s="679" t="s">
        <v>276</v>
      </c>
      <c r="C22" s="680"/>
      <c r="D22" s="680"/>
      <c r="E22" s="680"/>
      <c r="F22" s="680"/>
      <c r="G22" s="680"/>
      <c r="H22" s="680"/>
      <c r="I22" s="680"/>
      <c r="J22" s="680"/>
      <c r="K22" s="680"/>
      <c r="L22" s="680"/>
      <c r="M22" s="680"/>
      <c r="N22" s="680"/>
      <c r="O22" s="680"/>
      <c r="P22" s="680"/>
      <c r="Q22" s="681"/>
      <c r="R22" s="682">
        <v>8426456</v>
      </c>
      <c r="S22" s="683"/>
      <c r="T22" s="683"/>
      <c r="U22" s="683"/>
      <c r="V22" s="683"/>
      <c r="W22" s="683"/>
      <c r="X22" s="683"/>
      <c r="Y22" s="684"/>
      <c r="Z22" s="685">
        <v>19.600000000000001</v>
      </c>
      <c r="AA22" s="685"/>
      <c r="AB22" s="685"/>
      <c r="AC22" s="685"/>
      <c r="AD22" s="686">
        <v>7564678</v>
      </c>
      <c r="AE22" s="686"/>
      <c r="AF22" s="686"/>
      <c r="AG22" s="686"/>
      <c r="AH22" s="686"/>
      <c r="AI22" s="686"/>
      <c r="AJ22" s="686"/>
      <c r="AK22" s="686"/>
      <c r="AL22" s="687">
        <v>43.3</v>
      </c>
      <c r="AM22" s="688"/>
      <c r="AN22" s="688"/>
      <c r="AO22" s="689"/>
      <c r="AP22" s="701" t="s">
        <v>277</v>
      </c>
      <c r="AQ22" s="702"/>
      <c r="AR22" s="702"/>
      <c r="AS22" s="702"/>
      <c r="AT22" s="702"/>
      <c r="AU22" s="702"/>
      <c r="AV22" s="702"/>
      <c r="AW22" s="702"/>
      <c r="AX22" s="702"/>
      <c r="AY22" s="702"/>
      <c r="AZ22" s="702"/>
      <c r="BA22" s="702"/>
      <c r="BB22" s="702"/>
      <c r="BC22" s="702"/>
      <c r="BD22" s="702"/>
      <c r="BE22" s="702"/>
      <c r="BF22" s="703"/>
      <c r="BG22" s="682" t="s">
        <v>248</v>
      </c>
      <c r="BH22" s="683"/>
      <c r="BI22" s="683"/>
      <c r="BJ22" s="683"/>
      <c r="BK22" s="683"/>
      <c r="BL22" s="683"/>
      <c r="BM22" s="683"/>
      <c r="BN22" s="684"/>
      <c r="BO22" s="685" t="s">
        <v>229</v>
      </c>
      <c r="BP22" s="685"/>
      <c r="BQ22" s="685"/>
      <c r="BR22" s="685"/>
      <c r="BS22" s="691" t="s">
        <v>128</v>
      </c>
      <c r="BT22" s="683"/>
      <c r="BU22" s="683"/>
      <c r="BV22" s="683"/>
      <c r="BW22" s="683"/>
      <c r="BX22" s="683"/>
      <c r="BY22" s="683"/>
      <c r="BZ22" s="683"/>
      <c r="CA22" s="683"/>
      <c r="CB22" s="692"/>
      <c r="CD22" s="664" t="s">
        <v>278</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279</v>
      </c>
      <c r="C23" s="680"/>
      <c r="D23" s="680"/>
      <c r="E23" s="680"/>
      <c r="F23" s="680"/>
      <c r="G23" s="680"/>
      <c r="H23" s="680"/>
      <c r="I23" s="680"/>
      <c r="J23" s="680"/>
      <c r="K23" s="680"/>
      <c r="L23" s="680"/>
      <c r="M23" s="680"/>
      <c r="N23" s="680"/>
      <c r="O23" s="680"/>
      <c r="P23" s="680"/>
      <c r="Q23" s="681"/>
      <c r="R23" s="682">
        <v>7564678</v>
      </c>
      <c r="S23" s="683"/>
      <c r="T23" s="683"/>
      <c r="U23" s="683"/>
      <c r="V23" s="683"/>
      <c r="W23" s="683"/>
      <c r="X23" s="683"/>
      <c r="Y23" s="684"/>
      <c r="Z23" s="685">
        <v>17.600000000000001</v>
      </c>
      <c r="AA23" s="685"/>
      <c r="AB23" s="685"/>
      <c r="AC23" s="685"/>
      <c r="AD23" s="686">
        <v>7564678</v>
      </c>
      <c r="AE23" s="686"/>
      <c r="AF23" s="686"/>
      <c r="AG23" s="686"/>
      <c r="AH23" s="686"/>
      <c r="AI23" s="686"/>
      <c r="AJ23" s="686"/>
      <c r="AK23" s="686"/>
      <c r="AL23" s="687">
        <v>43.3</v>
      </c>
      <c r="AM23" s="688"/>
      <c r="AN23" s="688"/>
      <c r="AO23" s="689"/>
      <c r="AP23" s="701" t="s">
        <v>280</v>
      </c>
      <c r="AQ23" s="702"/>
      <c r="AR23" s="702"/>
      <c r="AS23" s="702"/>
      <c r="AT23" s="702"/>
      <c r="AU23" s="702"/>
      <c r="AV23" s="702"/>
      <c r="AW23" s="702"/>
      <c r="AX23" s="702"/>
      <c r="AY23" s="702"/>
      <c r="AZ23" s="702"/>
      <c r="BA23" s="702"/>
      <c r="BB23" s="702"/>
      <c r="BC23" s="702"/>
      <c r="BD23" s="702"/>
      <c r="BE23" s="702"/>
      <c r="BF23" s="703"/>
      <c r="BG23" s="682" t="s">
        <v>128</v>
      </c>
      <c r="BH23" s="683"/>
      <c r="BI23" s="683"/>
      <c r="BJ23" s="683"/>
      <c r="BK23" s="683"/>
      <c r="BL23" s="683"/>
      <c r="BM23" s="683"/>
      <c r="BN23" s="684"/>
      <c r="BO23" s="685" t="s">
        <v>229</v>
      </c>
      <c r="BP23" s="685"/>
      <c r="BQ23" s="685"/>
      <c r="BR23" s="685"/>
      <c r="BS23" s="691" t="s">
        <v>248</v>
      </c>
      <c r="BT23" s="683"/>
      <c r="BU23" s="683"/>
      <c r="BV23" s="683"/>
      <c r="BW23" s="683"/>
      <c r="BX23" s="683"/>
      <c r="BY23" s="683"/>
      <c r="BZ23" s="683"/>
      <c r="CA23" s="683"/>
      <c r="CB23" s="692"/>
      <c r="CD23" s="664" t="s">
        <v>218</v>
      </c>
      <c r="CE23" s="665"/>
      <c r="CF23" s="665"/>
      <c r="CG23" s="665"/>
      <c r="CH23" s="665"/>
      <c r="CI23" s="665"/>
      <c r="CJ23" s="665"/>
      <c r="CK23" s="665"/>
      <c r="CL23" s="665"/>
      <c r="CM23" s="665"/>
      <c r="CN23" s="665"/>
      <c r="CO23" s="665"/>
      <c r="CP23" s="665"/>
      <c r="CQ23" s="666"/>
      <c r="CR23" s="664" t="s">
        <v>281</v>
      </c>
      <c r="CS23" s="665"/>
      <c r="CT23" s="665"/>
      <c r="CU23" s="665"/>
      <c r="CV23" s="665"/>
      <c r="CW23" s="665"/>
      <c r="CX23" s="665"/>
      <c r="CY23" s="666"/>
      <c r="CZ23" s="664" t="s">
        <v>282</v>
      </c>
      <c r="DA23" s="665"/>
      <c r="DB23" s="665"/>
      <c r="DC23" s="666"/>
      <c r="DD23" s="664" t="s">
        <v>283</v>
      </c>
      <c r="DE23" s="665"/>
      <c r="DF23" s="665"/>
      <c r="DG23" s="665"/>
      <c r="DH23" s="665"/>
      <c r="DI23" s="665"/>
      <c r="DJ23" s="665"/>
      <c r="DK23" s="666"/>
      <c r="DL23" s="713" t="s">
        <v>284</v>
      </c>
      <c r="DM23" s="714"/>
      <c r="DN23" s="714"/>
      <c r="DO23" s="714"/>
      <c r="DP23" s="714"/>
      <c r="DQ23" s="714"/>
      <c r="DR23" s="714"/>
      <c r="DS23" s="714"/>
      <c r="DT23" s="714"/>
      <c r="DU23" s="714"/>
      <c r="DV23" s="715"/>
      <c r="DW23" s="664" t="s">
        <v>285</v>
      </c>
      <c r="DX23" s="665"/>
      <c r="DY23" s="665"/>
      <c r="DZ23" s="665"/>
      <c r="EA23" s="665"/>
      <c r="EB23" s="665"/>
      <c r="EC23" s="666"/>
    </row>
    <row r="24" spans="2:133" ht="11.25" customHeight="1" x14ac:dyDescent="0.15">
      <c r="B24" s="679" t="s">
        <v>286</v>
      </c>
      <c r="C24" s="680"/>
      <c r="D24" s="680"/>
      <c r="E24" s="680"/>
      <c r="F24" s="680"/>
      <c r="G24" s="680"/>
      <c r="H24" s="680"/>
      <c r="I24" s="680"/>
      <c r="J24" s="680"/>
      <c r="K24" s="680"/>
      <c r="L24" s="680"/>
      <c r="M24" s="680"/>
      <c r="N24" s="680"/>
      <c r="O24" s="680"/>
      <c r="P24" s="680"/>
      <c r="Q24" s="681"/>
      <c r="R24" s="682">
        <v>861778</v>
      </c>
      <c r="S24" s="683"/>
      <c r="T24" s="683"/>
      <c r="U24" s="683"/>
      <c r="V24" s="683"/>
      <c r="W24" s="683"/>
      <c r="X24" s="683"/>
      <c r="Y24" s="684"/>
      <c r="Z24" s="685">
        <v>2</v>
      </c>
      <c r="AA24" s="685"/>
      <c r="AB24" s="685"/>
      <c r="AC24" s="685"/>
      <c r="AD24" s="686" t="s">
        <v>128</v>
      </c>
      <c r="AE24" s="686"/>
      <c r="AF24" s="686"/>
      <c r="AG24" s="686"/>
      <c r="AH24" s="686"/>
      <c r="AI24" s="686"/>
      <c r="AJ24" s="686"/>
      <c r="AK24" s="686"/>
      <c r="AL24" s="687" t="s">
        <v>128</v>
      </c>
      <c r="AM24" s="688"/>
      <c r="AN24" s="688"/>
      <c r="AO24" s="689"/>
      <c r="AP24" s="701" t="s">
        <v>287</v>
      </c>
      <c r="AQ24" s="702"/>
      <c r="AR24" s="702"/>
      <c r="AS24" s="702"/>
      <c r="AT24" s="702"/>
      <c r="AU24" s="702"/>
      <c r="AV24" s="702"/>
      <c r="AW24" s="702"/>
      <c r="AX24" s="702"/>
      <c r="AY24" s="702"/>
      <c r="AZ24" s="702"/>
      <c r="BA24" s="702"/>
      <c r="BB24" s="702"/>
      <c r="BC24" s="702"/>
      <c r="BD24" s="702"/>
      <c r="BE24" s="702"/>
      <c r="BF24" s="703"/>
      <c r="BG24" s="682" t="s">
        <v>229</v>
      </c>
      <c r="BH24" s="683"/>
      <c r="BI24" s="683"/>
      <c r="BJ24" s="683"/>
      <c r="BK24" s="683"/>
      <c r="BL24" s="683"/>
      <c r="BM24" s="683"/>
      <c r="BN24" s="684"/>
      <c r="BO24" s="685" t="s">
        <v>128</v>
      </c>
      <c r="BP24" s="685"/>
      <c r="BQ24" s="685"/>
      <c r="BR24" s="685"/>
      <c r="BS24" s="691" t="s">
        <v>229</v>
      </c>
      <c r="BT24" s="683"/>
      <c r="BU24" s="683"/>
      <c r="BV24" s="683"/>
      <c r="BW24" s="683"/>
      <c r="BX24" s="683"/>
      <c r="BY24" s="683"/>
      <c r="BZ24" s="683"/>
      <c r="CA24" s="683"/>
      <c r="CB24" s="692"/>
      <c r="CD24" s="693" t="s">
        <v>288</v>
      </c>
      <c r="CE24" s="694"/>
      <c r="CF24" s="694"/>
      <c r="CG24" s="694"/>
      <c r="CH24" s="694"/>
      <c r="CI24" s="694"/>
      <c r="CJ24" s="694"/>
      <c r="CK24" s="694"/>
      <c r="CL24" s="694"/>
      <c r="CM24" s="694"/>
      <c r="CN24" s="694"/>
      <c r="CO24" s="694"/>
      <c r="CP24" s="694"/>
      <c r="CQ24" s="695"/>
      <c r="CR24" s="671">
        <v>18368154</v>
      </c>
      <c r="CS24" s="672"/>
      <c r="CT24" s="672"/>
      <c r="CU24" s="672"/>
      <c r="CV24" s="672"/>
      <c r="CW24" s="672"/>
      <c r="CX24" s="672"/>
      <c r="CY24" s="673"/>
      <c r="CZ24" s="676">
        <v>43.8</v>
      </c>
      <c r="DA24" s="677"/>
      <c r="DB24" s="677"/>
      <c r="DC24" s="696"/>
      <c r="DD24" s="721">
        <v>9650275</v>
      </c>
      <c r="DE24" s="672"/>
      <c r="DF24" s="672"/>
      <c r="DG24" s="672"/>
      <c r="DH24" s="672"/>
      <c r="DI24" s="672"/>
      <c r="DJ24" s="672"/>
      <c r="DK24" s="673"/>
      <c r="DL24" s="721">
        <v>9538497</v>
      </c>
      <c r="DM24" s="672"/>
      <c r="DN24" s="672"/>
      <c r="DO24" s="672"/>
      <c r="DP24" s="672"/>
      <c r="DQ24" s="672"/>
      <c r="DR24" s="672"/>
      <c r="DS24" s="672"/>
      <c r="DT24" s="672"/>
      <c r="DU24" s="672"/>
      <c r="DV24" s="673"/>
      <c r="DW24" s="676">
        <v>52.7</v>
      </c>
      <c r="DX24" s="677"/>
      <c r="DY24" s="677"/>
      <c r="DZ24" s="677"/>
      <c r="EA24" s="677"/>
      <c r="EB24" s="677"/>
      <c r="EC24" s="678"/>
    </row>
    <row r="25" spans="2:133" ht="11.25" customHeight="1" x14ac:dyDescent="0.15">
      <c r="B25" s="679" t="s">
        <v>289</v>
      </c>
      <c r="C25" s="680"/>
      <c r="D25" s="680"/>
      <c r="E25" s="680"/>
      <c r="F25" s="680"/>
      <c r="G25" s="680"/>
      <c r="H25" s="680"/>
      <c r="I25" s="680"/>
      <c r="J25" s="680"/>
      <c r="K25" s="680"/>
      <c r="L25" s="680"/>
      <c r="M25" s="680"/>
      <c r="N25" s="680"/>
      <c r="O25" s="680"/>
      <c r="P25" s="680"/>
      <c r="Q25" s="681"/>
      <c r="R25" s="682" t="s">
        <v>229</v>
      </c>
      <c r="S25" s="683"/>
      <c r="T25" s="683"/>
      <c r="U25" s="683"/>
      <c r="V25" s="683"/>
      <c r="W25" s="683"/>
      <c r="X25" s="683"/>
      <c r="Y25" s="684"/>
      <c r="Z25" s="685" t="s">
        <v>128</v>
      </c>
      <c r="AA25" s="685"/>
      <c r="AB25" s="685"/>
      <c r="AC25" s="685"/>
      <c r="AD25" s="686" t="s">
        <v>128</v>
      </c>
      <c r="AE25" s="686"/>
      <c r="AF25" s="686"/>
      <c r="AG25" s="686"/>
      <c r="AH25" s="686"/>
      <c r="AI25" s="686"/>
      <c r="AJ25" s="686"/>
      <c r="AK25" s="686"/>
      <c r="AL25" s="687" t="s">
        <v>128</v>
      </c>
      <c r="AM25" s="688"/>
      <c r="AN25" s="688"/>
      <c r="AO25" s="689"/>
      <c r="AP25" s="701" t="s">
        <v>290</v>
      </c>
      <c r="AQ25" s="702"/>
      <c r="AR25" s="702"/>
      <c r="AS25" s="702"/>
      <c r="AT25" s="702"/>
      <c r="AU25" s="702"/>
      <c r="AV25" s="702"/>
      <c r="AW25" s="702"/>
      <c r="AX25" s="702"/>
      <c r="AY25" s="702"/>
      <c r="AZ25" s="702"/>
      <c r="BA25" s="702"/>
      <c r="BB25" s="702"/>
      <c r="BC25" s="702"/>
      <c r="BD25" s="702"/>
      <c r="BE25" s="702"/>
      <c r="BF25" s="703"/>
      <c r="BG25" s="682" t="s">
        <v>229</v>
      </c>
      <c r="BH25" s="683"/>
      <c r="BI25" s="683"/>
      <c r="BJ25" s="683"/>
      <c r="BK25" s="683"/>
      <c r="BL25" s="683"/>
      <c r="BM25" s="683"/>
      <c r="BN25" s="684"/>
      <c r="BO25" s="685" t="s">
        <v>128</v>
      </c>
      <c r="BP25" s="685"/>
      <c r="BQ25" s="685"/>
      <c r="BR25" s="685"/>
      <c r="BS25" s="691" t="s">
        <v>128</v>
      </c>
      <c r="BT25" s="683"/>
      <c r="BU25" s="683"/>
      <c r="BV25" s="683"/>
      <c r="BW25" s="683"/>
      <c r="BX25" s="683"/>
      <c r="BY25" s="683"/>
      <c r="BZ25" s="683"/>
      <c r="CA25" s="683"/>
      <c r="CB25" s="692"/>
      <c r="CD25" s="697" t="s">
        <v>291</v>
      </c>
      <c r="CE25" s="698"/>
      <c r="CF25" s="698"/>
      <c r="CG25" s="698"/>
      <c r="CH25" s="698"/>
      <c r="CI25" s="698"/>
      <c r="CJ25" s="698"/>
      <c r="CK25" s="698"/>
      <c r="CL25" s="698"/>
      <c r="CM25" s="698"/>
      <c r="CN25" s="698"/>
      <c r="CO25" s="698"/>
      <c r="CP25" s="698"/>
      <c r="CQ25" s="699"/>
      <c r="CR25" s="682">
        <v>4577935</v>
      </c>
      <c r="CS25" s="718"/>
      <c r="CT25" s="718"/>
      <c r="CU25" s="718"/>
      <c r="CV25" s="718"/>
      <c r="CW25" s="718"/>
      <c r="CX25" s="718"/>
      <c r="CY25" s="719"/>
      <c r="CZ25" s="687">
        <v>10.9</v>
      </c>
      <c r="DA25" s="716"/>
      <c r="DB25" s="716"/>
      <c r="DC25" s="720"/>
      <c r="DD25" s="691">
        <v>4378354</v>
      </c>
      <c r="DE25" s="718"/>
      <c r="DF25" s="718"/>
      <c r="DG25" s="718"/>
      <c r="DH25" s="718"/>
      <c r="DI25" s="718"/>
      <c r="DJ25" s="718"/>
      <c r="DK25" s="719"/>
      <c r="DL25" s="691">
        <v>4329739</v>
      </c>
      <c r="DM25" s="718"/>
      <c r="DN25" s="718"/>
      <c r="DO25" s="718"/>
      <c r="DP25" s="718"/>
      <c r="DQ25" s="718"/>
      <c r="DR25" s="718"/>
      <c r="DS25" s="718"/>
      <c r="DT25" s="718"/>
      <c r="DU25" s="718"/>
      <c r="DV25" s="719"/>
      <c r="DW25" s="687">
        <v>23.9</v>
      </c>
      <c r="DX25" s="716"/>
      <c r="DY25" s="716"/>
      <c r="DZ25" s="716"/>
      <c r="EA25" s="716"/>
      <c r="EB25" s="716"/>
      <c r="EC25" s="717"/>
    </row>
    <row r="26" spans="2:133" ht="11.25" customHeight="1" x14ac:dyDescent="0.15">
      <c r="B26" s="679" t="s">
        <v>292</v>
      </c>
      <c r="C26" s="680"/>
      <c r="D26" s="680"/>
      <c r="E26" s="680"/>
      <c r="F26" s="680"/>
      <c r="G26" s="680"/>
      <c r="H26" s="680"/>
      <c r="I26" s="680"/>
      <c r="J26" s="680"/>
      <c r="K26" s="680"/>
      <c r="L26" s="680"/>
      <c r="M26" s="680"/>
      <c r="N26" s="680"/>
      <c r="O26" s="680"/>
      <c r="P26" s="680"/>
      <c r="Q26" s="681"/>
      <c r="R26" s="682">
        <v>16700620</v>
      </c>
      <c r="S26" s="683"/>
      <c r="T26" s="683"/>
      <c r="U26" s="683"/>
      <c r="V26" s="683"/>
      <c r="W26" s="683"/>
      <c r="X26" s="683"/>
      <c r="Y26" s="684"/>
      <c r="Z26" s="685">
        <v>38.799999999999997</v>
      </c>
      <c r="AA26" s="685"/>
      <c r="AB26" s="685"/>
      <c r="AC26" s="685"/>
      <c r="AD26" s="686">
        <v>15838842</v>
      </c>
      <c r="AE26" s="686"/>
      <c r="AF26" s="686"/>
      <c r="AG26" s="686"/>
      <c r="AH26" s="686"/>
      <c r="AI26" s="686"/>
      <c r="AJ26" s="686"/>
      <c r="AK26" s="686"/>
      <c r="AL26" s="687">
        <v>90.8</v>
      </c>
      <c r="AM26" s="688"/>
      <c r="AN26" s="688"/>
      <c r="AO26" s="689"/>
      <c r="AP26" s="701" t="s">
        <v>293</v>
      </c>
      <c r="AQ26" s="731"/>
      <c r="AR26" s="731"/>
      <c r="AS26" s="731"/>
      <c r="AT26" s="731"/>
      <c r="AU26" s="731"/>
      <c r="AV26" s="731"/>
      <c r="AW26" s="731"/>
      <c r="AX26" s="731"/>
      <c r="AY26" s="731"/>
      <c r="AZ26" s="731"/>
      <c r="BA26" s="731"/>
      <c r="BB26" s="731"/>
      <c r="BC26" s="731"/>
      <c r="BD26" s="731"/>
      <c r="BE26" s="731"/>
      <c r="BF26" s="703"/>
      <c r="BG26" s="682" t="s">
        <v>128</v>
      </c>
      <c r="BH26" s="683"/>
      <c r="BI26" s="683"/>
      <c r="BJ26" s="683"/>
      <c r="BK26" s="683"/>
      <c r="BL26" s="683"/>
      <c r="BM26" s="683"/>
      <c r="BN26" s="684"/>
      <c r="BO26" s="685" t="s">
        <v>128</v>
      </c>
      <c r="BP26" s="685"/>
      <c r="BQ26" s="685"/>
      <c r="BR26" s="685"/>
      <c r="BS26" s="691" t="s">
        <v>128</v>
      </c>
      <c r="BT26" s="683"/>
      <c r="BU26" s="683"/>
      <c r="BV26" s="683"/>
      <c r="BW26" s="683"/>
      <c r="BX26" s="683"/>
      <c r="BY26" s="683"/>
      <c r="BZ26" s="683"/>
      <c r="CA26" s="683"/>
      <c r="CB26" s="692"/>
      <c r="CD26" s="697" t="s">
        <v>294</v>
      </c>
      <c r="CE26" s="698"/>
      <c r="CF26" s="698"/>
      <c r="CG26" s="698"/>
      <c r="CH26" s="698"/>
      <c r="CI26" s="698"/>
      <c r="CJ26" s="698"/>
      <c r="CK26" s="698"/>
      <c r="CL26" s="698"/>
      <c r="CM26" s="698"/>
      <c r="CN26" s="698"/>
      <c r="CO26" s="698"/>
      <c r="CP26" s="698"/>
      <c r="CQ26" s="699"/>
      <c r="CR26" s="682">
        <v>2765916</v>
      </c>
      <c r="CS26" s="683"/>
      <c r="CT26" s="683"/>
      <c r="CU26" s="683"/>
      <c r="CV26" s="683"/>
      <c r="CW26" s="683"/>
      <c r="CX26" s="683"/>
      <c r="CY26" s="684"/>
      <c r="CZ26" s="687">
        <v>6.6</v>
      </c>
      <c r="DA26" s="716"/>
      <c r="DB26" s="716"/>
      <c r="DC26" s="720"/>
      <c r="DD26" s="691">
        <v>2665825</v>
      </c>
      <c r="DE26" s="683"/>
      <c r="DF26" s="683"/>
      <c r="DG26" s="683"/>
      <c r="DH26" s="683"/>
      <c r="DI26" s="683"/>
      <c r="DJ26" s="683"/>
      <c r="DK26" s="684"/>
      <c r="DL26" s="691" t="s">
        <v>229</v>
      </c>
      <c r="DM26" s="683"/>
      <c r="DN26" s="683"/>
      <c r="DO26" s="683"/>
      <c r="DP26" s="683"/>
      <c r="DQ26" s="683"/>
      <c r="DR26" s="683"/>
      <c r="DS26" s="683"/>
      <c r="DT26" s="683"/>
      <c r="DU26" s="683"/>
      <c r="DV26" s="684"/>
      <c r="DW26" s="687" t="s">
        <v>229</v>
      </c>
      <c r="DX26" s="716"/>
      <c r="DY26" s="716"/>
      <c r="DZ26" s="716"/>
      <c r="EA26" s="716"/>
      <c r="EB26" s="716"/>
      <c r="EC26" s="717"/>
    </row>
    <row r="27" spans="2:133" ht="11.25" customHeight="1" x14ac:dyDescent="0.15">
      <c r="B27" s="679" t="s">
        <v>295</v>
      </c>
      <c r="C27" s="680"/>
      <c r="D27" s="680"/>
      <c r="E27" s="680"/>
      <c r="F27" s="680"/>
      <c r="G27" s="680"/>
      <c r="H27" s="680"/>
      <c r="I27" s="680"/>
      <c r="J27" s="680"/>
      <c r="K27" s="680"/>
      <c r="L27" s="680"/>
      <c r="M27" s="680"/>
      <c r="N27" s="680"/>
      <c r="O27" s="680"/>
      <c r="P27" s="680"/>
      <c r="Q27" s="681"/>
      <c r="R27" s="682">
        <v>6069</v>
      </c>
      <c r="S27" s="683"/>
      <c r="T27" s="683"/>
      <c r="U27" s="683"/>
      <c r="V27" s="683"/>
      <c r="W27" s="683"/>
      <c r="X27" s="683"/>
      <c r="Y27" s="684"/>
      <c r="Z27" s="685">
        <v>0</v>
      </c>
      <c r="AA27" s="685"/>
      <c r="AB27" s="685"/>
      <c r="AC27" s="685"/>
      <c r="AD27" s="686">
        <v>6069</v>
      </c>
      <c r="AE27" s="686"/>
      <c r="AF27" s="686"/>
      <c r="AG27" s="686"/>
      <c r="AH27" s="686"/>
      <c r="AI27" s="686"/>
      <c r="AJ27" s="686"/>
      <c r="AK27" s="686"/>
      <c r="AL27" s="687">
        <v>0</v>
      </c>
      <c r="AM27" s="688"/>
      <c r="AN27" s="688"/>
      <c r="AO27" s="689"/>
      <c r="AP27" s="679" t="s">
        <v>296</v>
      </c>
      <c r="AQ27" s="680"/>
      <c r="AR27" s="680"/>
      <c r="AS27" s="680"/>
      <c r="AT27" s="680"/>
      <c r="AU27" s="680"/>
      <c r="AV27" s="680"/>
      <c r="AW27" s="680"/>
      <c r="AX27" s="680"/>
      <c r="AY27" s="680"/>
      <c r="AZ27" s="680"/>
      <c r="BA27" s="680"/>
      <c r="BB27" s="680"/>
      <c r="BC27" s="680"/>
      <c r="BD27" s="680"/>
      <c r="BE27" s="680"/>
      <c r="BF27" s="681"/>
      <c r="BG27" s="682">
        <v>6829830</v>
      </c>
      <c r="BH27" s="683"/>
      <c r="BI27" s="683"/>
      <c r="BJ27" s="683"/>
      <c r="BK27" s="683"/>
      <c r="BL27" s="683"/>
      <c r="BM27" s="683"/>
      <c r="BN27" s="684"/>
      <c r="BO27" s="685">
        <v>100</v>
      </c>
      <c r="BP27" s="685"/>
      <c r="BQ27" s="685"/>
      <c r="BR27" s="685"/>
      <c r="BS27" s="691" t="s">
        <v>128</v>
      </c>
      <c r="BT27" s="683"/>
      <c r="BU27" s="683"/>
      <c r="BV27" s="683"/>
      <c r="BW27" s="683"/>
      <c r="BX27" s="683"/>
      <c r="BY27" s="683"/>
      <c r="BZ27" s="683"/>
      <c r="CA27" s="683"/>
      <c r="CB27" s="692"/>
      <c r="CD27" s="697" t="s">
        <v>297</v>
      </c>
      <c r="CE27" s="698"/>
      <c r="CF27" s="698"/>
      <c r="CG27" s="698"/>
      <c r="CH27" s="698"/>
      <c r="CI27" s="698"/>
      <c r="CJ27" s="698"/>
      <c r="CK27" s="698"/>
      <c r="CL27" s="698"/>
      <c r="CM27" s="698"/>
      <c r="CN27" s="698"/>
      <c r="CO27" s="698"/>
      <c r="CP27" s="698"/>
      <c r="CQ27" s="699"/>
      <c r="CR27" s="682">
        <v>11515422</v>
      </c>
      <c r="CS27" s="718"/>
      <c r="CT27" s="718"/>
      <c r="CU27" s="718"/>
      <c r="CV27" s="718"/>
      <c r="CW27" s="718"/>
      <c r="CX27" s="718"/>
      <c r="CY27" s="719"/>
      <c r="CZ27" s="687">
        <v>27.4</v>
      </c>
      <c r="DA27" s="716"/>
      <c r="DB27" s="716"/>
      <c r="DC27" s="720"/>
      <c r="DD27" s="691">
        <v>3176258</v>
      </c>
      <c r="DE27" s="718"/>
      <c r="DF27" s="718"/>
      <c r="DG27" s="718"/>
      <c r="DH27" s="718"/>
      <c r="DI27" s="718"/>
      <c r="DJ27" s="718"/>
      <c r="DK27" s="719"/>
      <c r="DL27" s="691">
        <v>3113095</v>
      </c>
      <c r="DM27" s="718"/>
      <c r="DN27" s="718"/>
      <c r="DO27" s="718"/>
      <c r="DP27" s="718"/>
      <c r="DQ27" s="718"/>
      <c r="DR27" s="718"/>
      <c r="DS27" s="718"/>
      <c r="DT27" s="718"/>
      <c r="DU27" s="718"/>
      <c r="DV27" s="719"/>
      <c r="DW27" s="687">
        <v>17.2</v>
      </c>
      <c r="DX27" s="716"/>
      <c r="DY27" s="716"/>
      <c r="DZ27" s="716"/>
      <c r="EA27" s="716"/>
      <c r="EB27" s="716"/>
      <c r="EC27" s="717"/>
    </row>
    <row r="28" spans="2:133" ht="11.25" customHeight="1" x14ac:dyDescent="0.15">
      <c r="B28" s="679" t="s">
        <v>298</v>
      </c>
      <c r="C28" s="680"/>
      <c r="D28" s="680"/>
      <c r="E28" s="680"/>
      <c r="F28" s="680"/>
      <c r="G28" s="680"/>
      <c r="H28" s="680"/>
      <c r="I28" s="680"/>
      <c r="J28" s="680"/>
      <c r="K28" s="680"/>
      <c r="L28" s="680"/>
      <c r="M28" s="680"/>
      <c r="N28" s="680"/>
      <c r="O28" s="680"/>
      <c r="P28" s="680"/>
      <c r="Q28" s="681"/>
      <c r="R28" s="682">
        <v>30266</v>
      </c>
      <c r="S28" s="683"/>
      <c r="T28" s="683"/>
      <c r="U28" s="683"/>
      <c r="V28" s="683"/>
      <c r="W28" s="683"/>
      <c r="X28" s="683"/>
      <c r="Y28" s="684"/>
      <c r="Z28" s="685">
        <v>0.1</v>
      </c>
      <c r="AA28" s="685"/>
      <c r="AB28" s="685"/>
      <c r="AC28" s="685"/>
      <c r="AD28" s="686" t="s">
        <v>128</v>
      </c>
      <c r="AE28" s="686"/>
      <c r="AF28" s="686"/>
      <c r="AG28" s="686"/>
      <c r="AH28" s="686"/>
      <c r="AI28" s="686"/>
      <c r="AJ28" s="686"/>
      <c r="AK28" s="686"/>
      <c r="AL28" s="687" t="s">
        <v>229</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299</v>
      </c>
      <c r="CE28" s="698"/>
      <c r="CF28" s="698"/>
      <c r="CG28" s="698"/>
      <c r="CH28" s="698"/>
      <c r="CI28" s="698"/>
      <c r="CJ28" s="698"/>
      <c r="CK28" s="698"/>
      <c r="CL28" s="698"/>
      <c r="CM28" s="698"/>
      <c r="CN28" s="698"/>
      <c r="CO28" s="698"/>
      <c r="CP28" s="698"/>
      <c r="CQ28" s="699"/>
      <c r="CR28" s="682">
        <v>2274797</v>
      </c>
      <c r="CS28" s="683"/>
      <c r="CT28" s="683"/>
      <c r="CU28" s="683"/>
      <c r="CV28" s="683"/>
      <c r="CW28" s="683"/>
      <c r="CX28" s="683"/>
      <c r="CY28" s="684"/>
      <c r="CZ28" s="687">
        <v>5.4</v>
      </c>
      <c r="DA28" s="716"/>
      <c r="DB28" s="716"/>
      <c r="DC28" s="720"/>
      <c r="DD28" s="691">
        <v>2095663</v>
      </c>
      <c r="DE28" s="683"/>
      <c r="DF28" s="683"/>
      <c r="DG28" s="683"/>
      <c r="DH28" s="683"/>
      <c r="DI28" s="683"/>
      <c r="DJ28" s="683"/>
      <c r="DK28" s="684"/>
      <c r="DL28" s="691">
        <v>2095663</v>
      </c>
      <c r="DM28" s="683"/>
      <c r="DN28" s="683"/>
      <c r="DO28" s="683"/>
      <c r="DP28" s="683"/>
      <c r="DQ28" s="683"/>
      <c r="DR28" s="683"/>
      <c r="DS28" s="683"/>
      <c r="DT28" s="683"/>
      <c r="DU28" s="683"/>
      <c r="DV28" s="684"/>
      <c r="DW28" s="687">
        <v>11.6</v>
      </c>
      <c r="DX28" s="716"/>
      <c r="DY28" s="716"/>
      <c r="DZ28" s="716"/>
      <c r="EA28" s="716"/>
      <c r="EB28" s="716"/>
      <c r="EC28" s="717"/>
    </row>
    <row r="29" spans="2:133" ht="11.25" customHeight="1" x14ac:dyDescent="0.15">
      <c r="B29" s="679" t="s">
        <v>300</v>
      </c>
      <c r="C29" s="680"/>
      <c r="D29" s="680"/>
      <c r="E29" s="680"/>
      <c r="F29" s="680"/>
      <c r="G29" s="680"/>
      <c r="H29" s="680"/>
      <c r="I29" s="680"/>
      <c r="J29" s="680"/>
      <c r="K29" s="680"/>
      <c r="L29" s="680"/>
      <c r="M29" s="680"/>
      <c r="N29" s="680"/>
      <c r="O29" s="680"/>
      <c r="P29" s="680"/>
      <c r="Q29" s="681"/>
      <c r="R29" s="682">
        <v>497498</v>
      </c>
      <c r="S29" s="683"/>
      <c r="T29" s="683"/>
      <c r="U29" s="683"/>
      <c r="V29" s="683"/>
      <c r="W29" s="683"/>
      <c r="X29" s="683"/>
      <c r="Y29" s="684"/>
      <c r="Z29" s="685">
        <v>1.2</v>
      </c>
      <c r="AA29" s="685"/>
      <c r="AB29" s="685"/>
      <c r="AC29" s="685"/>
      <c r="AD29" s="686">
        <v>27048</v>
      </c>
      <c r="AE29" s="686"/>
      <c r="AF29" s="686"/>
      <c r="AG29" s="686"/>
      <c r="AH29" s="686"/>
      <c r="AI29" s="686"/>
      <c r="AJ29" s="686"/>
      <c r="AK29" s="686"/>
      <c r="AL29" s="687">
        <v>0.2</v>
      </c>
      <c r="AM29" s="688"/>
      <c r="AN29" s="688"/>
      <c r="AO29" s="689"/>
      <c r="AP29" s="732"/>
      <c r="AQ29" s="733"/>
      <c r="AR29" s="733"/>
      <c r="AS29" s="733"/>
      <c r="AT29" s="733"/>
      <c r="AU29" s="733"/>
      <c r="AV29" s="733"/>
      <c r="AW29" s="733"/>
      <c r="AX29" s="733"/>
      <c r="AY29" s="733"/>
      <c r="AZ29" s="733"/>
      <c r="BA29" s="733"/>
      <c r="BB29" s="733"/>
      <c r="BC29" s="733"/>
      <c r="BD29" s="733"/>
      <c r="BE29" s="733"/>
      <c r="BF29" s="734"/>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301</v>
      </c>
      <c r="CE29" s="723"/>
      <c r="CF29" s="697" t="s">
        <v>70</v>
      </c>
      <c r="CG29" s="698"/>
      <c r="CH29" s="698"/>
      <c r="CI29" s="698"/>
      <c r="CJ29" s="698"/>
      <c r="CK29" s="698"/>
      <c r="CL29" s="698"/>
      <c r="CM29" s="698"/>
      <c r="CN29" s="698"/>
      <c r="CO29" s="698"/>
      <c r="CP29" s="698"/>
      <c r="CQ29" s="699"/>
      <c r="CR29" s="682">
        <v>2273589</v>
      </c>
      <c r="CS29" s="718"/>
      <c r="CT29" s="718"/>
      <c r="CU29" s="718"/>
      <c r="CV29" s="718"/>
      <c r="CW29" s="718"/>
      <c r="CX29" s="718"/>
      <c r="CY29" s="719"/>
      <c r="CZ29" s="687">
        <v>5.4</v>
      </c>
      <c r="DA29" s="716"/>
      <c r="DB29" s="716"/>
      <c r="DC29" s="720"/>
      <c r="DD29" s="691">
        <v>2094455</v>
      </c>
      <c r="DE29" s="718"/>
      <c r="DF29" s="718"/>
      <c r="DG29" s="718"/>
      <c r="DH29" s="718"/>
      <c r="DI29" s="718"/>
      <c r="DJ29" s="718"/>
      <c r="DK29" s="719"/>
      <c r="DL29" s="691">
        <v>2094455</v>
      </c>
      <c r="DM29" s="718"/>
      <c r="DN29" s="718"/>
      <c r="DO29" s="718"/>
      <c r="DP29" s="718"/>
      <c r="DQ29" s="718"/>
      <c r="DR29" s="718"/>
      <c r="DS29" s="718"/>
      <c r="DT29" s="718"/>
      <c r="DU29" s="718"/>
      <c r="DV29" s="719"/>
      <c r="DW29" s="687">
        <v>11.6</v>
      </c>
      <c r="DX29" s="716"/>
      <c r="DY29" s="716"/>
      <c r="DZ29" s="716"/>
      <c r="EA29" s="716"/>
      <c r="EB29" s="716"/>
      <c r="EC29" s="717"/>
    </row>
    <row r="30" spans="2:133" ht="11.25" customHeight="1" x14ac:dyDescent="0.15">
      <c r="B30" s="679" t="s">
        <v>302</v>
      </c>
      <c r="C30" s="680"/>
      <c r="D30" s="680"/>
      <c r="E30" s="680"/>
      <c r="F30" s="680"/>
      <c r="G30" s="680"/>
      <c r="H30" s="680"/>
      <c r="I30" s="680"/>
      <c r="J30" s="680"/>
      <c r="K30" s="680"/>
      <c r="L30" s="680"/>
      <c r="M30" s="680"/>
      <c r="N30" s="680"/>
      <c r="O30" s="680"/>
      <c r="P30" s="680"/>
      <c r="Q30" s="681"/>
      <c r="R30" s="682">
        <v>100960</v>
      </c>
      <c r="S30" s="683"/>
      <c r="T30" s="683"/>
      <c r="U30" s="683"/>
      <c r="V30" s="683"/>
      <c r="W30" s="683"/>
      <c r="X30" s="683"/>
      <c r="Y30" s="684"/>
      <c r="Z30" s="685">
        <v>0.2</v>
      </c>
      <c r="AA30" s="685"/>
      <c r="AB30" s="685"/>
      <c r="AC30" s="685"/>
      <c r="AD30" s="686">
        <v>2788</v>
      </c>
      <c r="AE30" s="686"/>
      <c r="AF30" s="686"/>
      <c r="AG30" s="686"/>
      <c r="AH30" s="686"/>
      <c r="AI30" s="686"/>
      <c r="AJ30" s="686"/>
      <c r="AK30" s="686"/>
      <c r="AL30" s="687">
        <v>0</v>
      </c>
      <c r="AM30" s="688"/>
      <c r="AN30" s="688"/>
      <c r="AO30" s="689"/>
      <c r="AP30" s="661" t="s">
        <v>218</v>
      </c>
      <c r="AQ30" s="662"/>
      <c r="AR30" s="662"/>
      <c r="AS30" s="662"/>
      <c r="AT30" s="662"/>
      <c r="AU30" s="662"/>
      <c r="AV30" s="662"/>
      <c r="AW30" s="662"/>
      <c r="AX30" s="662"/>
      <c r="AY30" s="662"/>
      <c r="AZ30" s="662"/>
      <c r="BA30" s="662"/>
      <c r="BB30" s="662"/>
      <c r="BC30" s="662"/>
      <c r="BD30" s="662"/>
      <c r="BE30" s="662"/>
      <c r="BF30" s="663"/>
      <c r="BG30" s="661" t="s">
        <v>303</v>
      </c>
      <c r="BH30" s="735"/>
      <c r="BI30" s="735"/>
      <c r="BJ30" s="735"/>
      <c r="BK30" s="735"/>
      <c r="BL30" s="735"/>
      <c r="BM30" s="735"/>
      <c r="BN30" s="735"/>
      <c r="BO30" s="735"/>
      <c r="BP30" s="735"/>
      <c r="BQ30" s="736"/>
      <c r="BR30" s="661" t="s">
        <v>304</v>
      </c>
      <c r="BS30" s="735"/>
      <c r="BT30" s="735"/>
      <c r="BU30" s="735"/>
      <c r="BV30" s="735"/>
      <c r="BW30" s="735"/>
      <c r="BX30" s="735"/>
      <c r="BY30" s="735"/>
      <c r="BZ30" s="735"/>
      <c r="CA30" s="735"/>
      <c r="CB30" s="736"/>
      <c r="CD30" s="724"/>
      <c r="CE30" s="725"/>
      <c r="CF30" s="697" t="s">
        <v>305</v>
      </c>
      <c r="CG30" s="698"/>
      <c r="CH30" s="698"/>
      <c r="CI30" s="698"/>
      <c r="CJ30" s="698"/>
      <c r="CK30" s="698"/>
      <c r="CL30" s="698"/>
      <c r="CM30" s="698"/>
      <c r="CN30" s="698"/>
      <c r="CO30" s="698"/>
      <c r="CP30" s="698"/>
      <c r="CQ30" s="699"/>
      <c r="CR30" s="682">
        <v>2058831</v>
      </c>
      <c r="CS30" s="683"/>
      <c r="CT30" s="683"/>
      <c r="CU30" s="683"/>
      <c r="CV30" s="683"/>
      <c r="CW30" s="683"/>
      <c r="CX30" s="683"/>
      <c r="CY30" s="684"/>
      <c r="CZ30" s="687">
        <v>4.9000000000000004</v>
      </c>
      <c r="DA30" s="716"/>
      <c r="DB30" s="716"/>
      <c r="DC30" s="720"/>
      <c r="DD30" s="691">
        <v>1879697</v>
      </c>
      <c r="DE30" s="683"/>
      <c r="DF30" s="683"/>
      <c r="DG30" s="683"/>
      <c r="DH30" s="683"/>
      <c r="DI30" s="683"/>
      <c r="DJ30" s="683"/>
      <c r="DK30" s="684"/>
      <c r="DL30" s="691">
        <v>1879697</v>
      </c>
      <c r="DM30" s="683"/>
      <c r="DN30" s="683"/>
      <c r="DO30" s="683"/>
      <c r="DP30" s="683"/>
      <c r="DQ30" s="683"/>
      <c r="DR30" s="683"/>
      <c r="DS30" s="683"/>
      <c r="DT30" s="683"/>
      <c r="DU30" s="683"/>
      <c r="DV30" s="684"/>
      <c r="DW30" s="687">
        <v>10.4</v>
      </c>
      <c r="DX30" s="716"/>
      <c r="DY30" s="716"/>
      <c r="DZ30" s="716"/>
      <c r="EA30" s="716"/>
      <c r="EB30" s="716"/>
      <c r="EC30" s="717"/>
    </row>
    <row r="31" spans="2:133" ht="11.25" customHeight="1" x14ac:dyDescent="0.15">
      <c r="B31" s="679" t="s">
        <v>306</v>
      </c>
      <c r="C31" s="680"/>
      <c r="D31" s="680"/>
      <c r="E31" s="680"/>
      <c r="F31" s="680"/>
      <c r="G31" s="680"/>
      <c r="H31" s="680"/>
      <c r="I31" s="680"/>
      <c r="J31" s="680"/>
      <c r="K31" s="680"/>
      <c r="L31" s="680"/>
      <c r="M31" s="680"/>
      <c r="N31" s="680"/>
      <c r="O31" s="680"/>
      <c r="P31" s="680"/>
      <c r="Q31" s="681"/>
      <c r="R31" s="682">
        <v>10917824</v>
      </c>
      <c r="S31" s="683"/>
      <c r="T31" s="683"/>
      <c r="U31" s="683"/>
      <c r="V31" s="683"/>
      <c r="W31" s="683"/>
      <c r="X31" s="683"/>
      <c r="Y31" s="684"/>
      <c r="Z31" s="685">
        <v>25.4</v>
      </c>
      <c r="AA31" s="685"/>
      <c r="AB31" s="685"/>
      <c r="AC31" s="685"/>
      <c r="AD31" s="686" t="s">
        <v>128</v>
      </c>
      <c r="AE31" s="686"/>
      <c r="AF31" s="686"/>
      <c r="AG31" s="686"/>
      <c r="AH31" s="686"/>
      <c r="AI31" s="686"/>
      <c r="AJ31" s="686"/>
      <c r="AK31" s="686"/>
      <c r="AL31" s="687" t="s">
        <v>128</v>
      </c>
      <c r="AM31" s="688"/>
      <c r="AN31" s="688"/>
      <c r="AO31" s="689"/>
      <c r="AP31" s="739" t="s">
        <v>307</v>
      </c>
      <c r="AQ31" s="740"/>
      <c r="AR31" s="740"/>
      <c r="AS31" s="740"/>
      <c r="AT31" s="745" t="s">
        <v>308</v>
      </c>
      <c r="AU31" s="231"/>
      <c r="AV31" s="231"/>
      <c r="AW31" s="231"/>
      <c r="AX31" s="668" t="s">
        <v>184</v>
      </c>
      <c r="AY31" s="669"/>
      <c r="AZ31" s="669"/>
      <c r="BA31" s="669"/>
      <c r="BB31" s="669"/>
      <c r="BC31" s="669"/>
      <c r="BD31" s="669"/>
      <c r="BE31" s="669"/>
      <c r="BF31" s="670"/>
      <c r="BG31" s="750">
        <v>98.4</v>
      </c>
      <c r="BH31" s="737"/>
      <c r="BI31" s="737"/>
      <c r="BJ31" s="737"/>
      <c r="BK31" s="737"/>
      <c r="BL31" s="737"/>
      <c r="BM31" s="677">
        <v>95.8</v>
      </c>
      <c r="BN31" s="737"/>
      <c r="BO31" s="737"/>
      <c r="BP31" s="737"/>
      <c r="BQ31" s="738"/>
      <c r="BR31" s="750">
        <v>98.4</v>
      </c>
      <c r="BS31" s="737"/>
      <c r="BT31" s="737"/>
      <c r="BU31" s="737"/>
      <c r="BV31" s="737"/>
      <c r="BW31" s="737"/>
      <c r="BX31" s="677">
        <v>95.5</v>
      </c>
      <c r="BY31" s="737"/>
      <c r="BZ31" s="737"/>
      <c r="CA31" s="737"/>
      <c r="CB31" s="738"/>
      <c r="CD31" s="724"/>
      <c r="CE31" s="725"/>
      <c r="CF31" s="697" t="s">
        <v>309</v>
      </c>
      <c r="CG31" s="698"/>
      <c r="CH31" s="698"/>
      <c r="CI31" s="698"/>
      <c r="CJ31" s="698"/>
      <c r="CK31" s="698"/>
      <c r="CL31" s="698"/>
      <c r="CM31" s="698"/>
      <c r="CN31" s="698"/>
      <c r="CO31" s="698"/>
      <c r="CP31" s="698"/>
      <c r="CQ31" s="699"/>
      <c r="CR31" s="682">
        <v>214758</v>
      </c>
      <c r="CS31" s="718"/>
      <c r="CT31" s="718"/>
      <c r="CU31" s="718"/>
      <c r="CV31" s="718"/>
      <c r="CW31" s="718"/>
      <c r="CX31" s="718"/>
      <c r="CY31" s="719"/>
      <c r="CZ31" s="687">
        <v>0.5</v>
      </c>
      <c r="DA31" s="716"/>
      <c r="DB31" s="716"/>
      <c r="DC31" s="720"/>
      <c r="DD31" s="691">
        <v>214758</v>
      </c>
      <c r="DE31" s="718"/>
      <c r="DF31" s="718"/>
      <c r="DG31" s="718"/>
      <c r="DH31" s="718"/>
      <c r="DI31" s="718"/>
      <c r="DJ31" s="718"/>
      <c r="DK31" s="719"/>
      <c r="DL31" s="691">
        <v>214758</v>
      </c>
      <c r="DM31" s="718"/>
      <c r="DN31" s="718"/>
      <c r="DO31" s="718"/>
      <c r="DP31" s="718"/>
      <c r="DQ31" s="718"/>
      <c r="DR31" s="718"/>
      <c r="DS31" s="718"/>
      <c r="DT31" s="718"/>
      <c r="DU31" s="718"/>
      <c r="DV31" s="719"/>
      <c r="DW31" s="687">
        <v>1.2</v>
      </c>
      <c r="DX31" s="716"/>
      <c r="DY31" s="716"/>
      <c r="DZ31" s="716"/>
      <c r="EA31" s="716"/>
      <c r="EB31" s="716"/>
      <c r="EC31" s="717"/>
    </row>
    <row r="32" spans="2:133" ht="11.25" customHeight="1" x14ac:dyDescent="0.15">
      <c r="B32" s="728" t="s">
        <v>310</v>
      </c>
      <c r="C32" s="729"/>
      <c r="D32" s="729"/>
      <c r="E32" s="729"/>
      <c r="F32" s="729"/>
      <c r="G32" s="729"/>
      <c r="H32" s="729"/>
      <c r="I32" s="729"/>
      <c r="J32" s="729"/>
      <c r="K32" s="729"/>
      <c r="L32" s="729"/>
      <c r="M32" s="729"/>
      <c r="N32" s="729"/>
      <c r="O32" s="729"/>
      <c r="P32" s="729"/>
      <c r="Q32" s="730"/>
      <c r="R32" s="682">
        <v>296753</v>
      </c>
      <c r="S32" s="683"/>
      <c r="T32" s="683"/>
      <c r="U32" s="683"/>
      <c r="V32" s="683"/>
      <c r="W32" s="683"/>
      <c r="X32" s="683"/>
      <c r="Y32" s="684"/>
      <c r="Z32" s="685">
        <v>0.7</v>
      </c>
      <c r="AA32" s="685"/>
      <c r="AB32" s="685"/>
      <c r="AC32" s="685"/>
      <c r="AD32" s="686">
        <v>296753</v>
      </c>
      <c r="AE32" s="686"/>
      <c r="AF32" s="686"/>
      <c r="AG32" s="686"/>
      <c r="AH32" s="686"/>
      <c r="AI32" s="686"/>
      <c r="AJ32" s="686"/>
      <c r="AK32" s="686"/>
      <c r="AL32" s="687">
        <v>1.7</v>
      </c>
      <c r="AM32" s="688"/>
      <c r="AN32" s="688"/>
      <c r="AO32" s="689"/>
      <c r="AP32" s="741"/>
      <c r="AQ32" s="742"/>
      <c r="AR32" s="742"/>
      <c r="AS32" s="742"/>
      <c r="AT32" s="746"/>
      <c r="AU32" s="230" t="s">
        <v>311</v>
      </c>
      <c r="AV32" s="230"/>
      <c r="AW32" s="230"/>
      <c r="AX32" s="679" t="s">
        <v>312</v>
      </c>
      <c r="AY32" s="680"/>
      <c r="AZ32" s="680"/>
      <c r="BA32" s="680"/>
      <c r="BB32" s="680"/>
      <c r="BC32" s="680"/>
      <c r="BD32" s="680"/>
      <c r="BE32" s="680"/>
      <c r="BF32" s="681"/>
      <c r="BG32" s="751">
        <v>98.8</v>
      </c>
      <c r="BH32" s="718"/>
      <c r="BI32" s="718"/>
      <c r="BJ32" s="718"/>
      <c r="BK32" s="718"/>
      <c r="BL32" s="718"/>
      <c r="BM32" s="688">
        <v>96.7</v>
      </c>
      <c r="BN32" s="748"/>
      <c r="BO32" s="748"/>
      <c r="BP32" s="748"/>
      <c r="BQ32" s="749"/>
      <c r="BR32" s="751">
        <v>98.7</v>
      </c>
      <c r="BS32" s="718"/>
      <c r="BT32" s="718"/>
      <c r="BU32" s="718"/>
      <c r="BV32" s="718"/>
      <c r="BW32" s="718"/>
      <c r="BX32" s="688">
        <v>96.6</v>
      </c>
      <c r="BY32" s="748"/>
      <c r="BZ32" s="748"/>
      <c r="CA32" s="748"/>
      <c r="CB32" s="749"/>
      <c r="CD32" s="726"/>
      <c r="CE32" s="727"/>
      <c r="CF32" s="697" t="s">
        <v>313</v>
      </c>
      <c r="CG32" s="698"/>
      <c r="CH32" s="698"/>
      <c r="CI32" s="698"/>
      <c r="CJ32" s="698"/>
      <c r="CK32" s="698"/>
      <c r="CL32" s="698"/>
      <c r="CM32" s="698"/>
      <c r="CN32" s="698"/>
      <c r="CO32" s="698"/>
      <c r="CP32" s="698"/>
      <c r="CQ32" s="699"/>
      <c r="CR32" s="682">
        <v>1208</v>
      </c>
      <c r="CS32" s="683"/>
      <c r="CT32" s="683"/>
      <c r="CU32" s="683"/>
      <c r="CV32" s="683"/>
      <c r="CW32" s="683"/>
      <c r="CX32" s="683"/>
      <c r="CY32" s="684"/>
      <c r="CZ32" s="687">
        <v>0</v>
      </c>
      <c r="DA32" s="716"/>
      <c r="DB32" s="716"/>
      <c r="DC32" s="720"/>
      <c r="DD32" s="691">
        <v>1208</v>
      </c>
      <c r="DE32" s="683"/>
      <c r="DF32" s="683"/>
      <c r="DG32" s="683"/>
      <c r="DH32" s="683"/>
      <c r="DI32" s="683"/>
      <c r="DJ32" s="683"/>
      <c r="DK32" s="684"/>
      <c r="DL32" s="691">
        <v>1208</v>
      </c>
      <c r="DM32" s="683"/>
      <c r="DN32" s="683"/>
      <c r="DO32" s="683"/>
      <c r="DP32" s="683"/>
      <c r="DQ32" s="683"/>
      <c r="DR32" s="683"/>
      <c r="DS32" s="683"/>
      <c r="DT32" s="683"/>
      <c r="DU32" s="683"/>
      <c r="DV32" s="684"/>
      <c r="DW32" s="687">
        <v>0</v>
      </c>
      <c r="DX32" s="716"/>
      <c r="DY32" s="716"/>
      <c r="DZ32" s="716"/>
      <c r="EA32" s="716"/>
      <c r="EB32" s="716"/>
      <c r="EC32" s="717"/>
    </row>
    <row r="33" spans="2:133" ht="11.25" customHeight="1" x14ac:dyDescent="0.15">
      <c r="B33" s="679" t="s">
        <v>314</v>
      </c>
      <c r="C33" s="680"/>
      <c r="D33" s="680"/>
      <c r="E33" s="680"/>
      <c r="F33" s="680"/>
      <c r="G33" s="680"/>
      <c r="H33" s="680"/>
      <c r="I33" s="680"/>
      <c r="J33" s="680"/>
      <c r="K33" s="680"/>
      <c r="L33" s="680"/>
      <c r="M33" s="680"/>
      <c r="N33" s="680"/>
      <c r="O33" s="680"/>
      <c r="P33" s="680"/>
      <c r="Q33" s="681"/>
      <c r="R33" s="682">
        <v>4712999</v>
      </c>
      <c r="S33" s="683"/>
      <c r="T33" s="683"/>
      <c r="U33" s="683"/>
      <c r="V33" s="683"/>
      <c r="W33" s="683"/>
      <c r="X33" s="683"/>
      <c r="Y33" s="684"/>
      <c r="Z33" s="685">
        <v>11</v>
      </c>
      <c r="AA33" s="685"/>
      <c r="AB33" s="685"/>
      <c r="AC33" s="685"/>
      <c r="AD33" s="686" t="s">
        <v>128</v>
      </c>
      <c r="AE33" s="686"/>
      <c r="AF33" s="686"/>
      <c r="AG33" s="686"/>
      <c r="AH33" s="686"/>
      <c r="AI33" s="686"/>
      <c r="AJ33" s="686"/>
      <c r="AK33" s="686"/>
      <c r="AL33" s="687" t="s">
        <v>128</v>
      </c>
      <c r="AM33" s="688"/>
      <c r="AN33" s="688"/>
      <c r="AO33" s="689"/>
      <c r="AP33" s="743"/>
      <c r="AQ33" s="744"/>
      <c r="AR33" s="744"/>
      <c r="AS33" s="744"/>
      <c r="AT33" s="747"/>
      <c r="AU33" s="232"/>
      <c r="AV33" s="232"/>
      <c r="AW33" s="232"/>
      <c r="AX33" s="732" t="s">
        <v>315</v>
      </c>
      <c r="AY33" s="733"/>
      <c r="AZ33" s="733"/>
      <c r="BA33" s="733"/>
      <c r="BB33" s="733"/>
      <c r="BC33" s="733"/>
      <c r="BD33" s="733"/>
      <c r="BE33" s="733"/>
      <c r="BF33" s="734"/>
      <c r="BG33" s="752">
        <v>98</v>
      </c>
      <c r="BH33" s="753"/>
      <c r="BI33" s="753"/>
      <c r="BJ33" s="753"/>
      <c r="BK33" s="753"/>
      <c r="BL33" s="753"/>
      <c r="BM33" s="754">
        <v>95</v>
      </c>
      <c r="BN33" s="753"/>
      <c r="BO33" s="753"/>
      <c r="BP33" s="753"/>
      <c r="BQ33" s="755"/>
      <c r="BR33" s="752">
        <v>98</v>
      </c>
      <c r="BS33" s="753"/>
      <c r="BT33" s="753"/>
      <c r="BU33" s="753"/>
      <c r="BV33" s="753"/>
      <c r="BW33" s="753"/>
      <c r="BX33" s="754">
        <v>94.4</v>
      </c>
      <c r="BY33" s="753"/>
      <c r="BZ33" s="753"/>
      <c r="CA33" s="753"/>
      <c r="CB33" s="755"/>
      <c r="CD33" s="697" t="s">
        <v>316</v>
      </c>
      <c r="CE33" s="698"/>
      <c r="CF33" s="698"/>
      <c r="CG33" s="698"/>
      <c r="CH33" s="698"/>
      <c r="CI33" s="698"/>
      <c r="CJ33" s="698"/>
      <c r="CK33" s="698"/>
      <c r="CL33" s="698"/>
      <c r="CM33" s="698"/>
      <c r="CN33" s="698"/>
      <c r="CO33" s="698"/>
      <c r="CP33" s="698"/>
      <c r="CQ33" s="699"/>
      <c r="CR33" s="682">
        <v>15238454</v>
      </c>
      <c r="CS33" s="718"/>
      <c r="CT33" s="718"/>
      <c r="CU33" s="718"/>
      <c r="CV33" s="718"/>
      <c r="CW33" s="718"/>
      <c r="CX33" s="718"/>
      <c r="CY33" s="719"/>
      <c r="CZ33" s="687">
        <v>36.299999999999997</v>
      </c>
      <c r="DA33" s="716"/>
      <c r="DB33" s="716"/>
      <c r="DC33" s="720"/>
      <c r="DD33" s="691">
        <v>11858689</v>
      </c>
      <c r="DE33" s="718"/>
      <c r="DF33" s="718"/>
      <c r="DG33" s="718"/>
      <c r="DH33" s="718"/>
      <c r="DI33" s="718"/>
      <c r="DJ33" s="718"/>
      <c r="DK33" s="719"/>
      <c r="DL33" s="691">
        <v>7227196</v>
      </c>
      <c r="DM33" s="718"/>
      <c r="DN33" s="718"/>
      <c r="DO33" s="718"/>
      <c r="DP33" s="718"/>
      <c r="DQ33" s="718"/>
      <c r="DR33" s="718"/>
      <c r="DS33" s="718"/>
      <c r="DT33" s="718"/>
      <c r="DU33" s="718"/>
      <c r="DV33" s="719"/>
      <c r="DW33" s="687">
        <v>39.9</v>
      </c>
      <c r="DX33" s="716"/>
      <c r="DY33" s="716"/>
      <c r="DZ33" s="716"/>
      <c r="EA33" s="716"/>
      <c r="EB33" s="716"/>
      <c r="EC33" s="717"/>
    </row>
    <row r="34" spans="2:133" ht="11.25" customHeight="1" x14ac:dyDescent="0.15">
      <c r="B34" s="679" t="s">
        <v>317</v>
      </c>
      <c r="C34" s="680"/>
      <c r="D34" s="680"/>
      <c r="E34" s="680"/>
      <c r="F34" s="680"/>
      <c r="G34" s="680"/>
      <c r="H34" s="680"/>
      <c r="I34" s="680"/>
      <c r="J34" s="680"/>
      <c r="K34" s="680"/>
      <c r="L34" s="680"/>
      <c r="M34" s="680"/>
      <c r="N34" s="680"/>
      <c r="O34" s="680"/>
      <c r="P34" s="680"/>
      <c r="Q34" s="681"/>
      <c r="R34" s="682">
        <v>2678816</v>
      </c>
      <c r="S34" s="683"/>
      <c r="T34" s="683"/>
      <c r="U34" s="683"/>
      <c r="V34" s="683"/>
      <c r="W34" s="683"/>
      <c r="X34" s="683"/>
      <c r="Y34" s="684"/>
      <c r="Z34" s="685">
        <v>6.2</v>
      </c>
      <c r="AA34" s="685"/>
      <c r="AB34" s="685"/>
      <c r="AC34" s="685"/>
      <c r="AD34" s="686">
        <v>1275220</v>
      </c>
      <c r="AE34" s="686"/>
      <c r="AF34" s="686"/>
      <c r="AG34" s="686"/>
      <c r="AH34" s="686"/>
      <c r="AI34" s="686"/>
      <c r="AJ34" s="686"/>
      <c r="AK34" s="686"/>
      <c r="AL34" s="687">
        <v>7.3</v>
      </c>
      <c r="AM34" s="688"/>
      <c r="AN34" s="688"/>
      <c r="AO34" s="68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7" t="s">
        <v>318</v>
      </c>
      <c r="CE34" s="698"/>
      <c r="CF34" s="698"/>
      <c r="CG34" s="698"/>
      <c r="CH34" s="698"/>
      <c r="CI34" s="698"/>
      <c r="CJ34" s="698"/>
      <c r="CK34" s="698"/>
      <c r="CL34" s="698"/>
      <c r="CM34" s="698"/>
      <c r="CN34" s="698"/>
      <c r="CO34" s="698"/>
      <c r="CP34" s="698"/>
      <c r="CQ34" s="699"/>
      <c r="CR34" s="682">
        <v>4129651</v>
      </c>
      <c r="CS34" s="683"/>
      <c r="CT34" s="683"/>
      <c r="CU34" s="683"/>
      <c r="CV34" s="683"/>
      <c r="CW34" s="683"/>
      <c r="CX34" s="683"/>
      <c r="CY34" s="684"/>
      <c r="CZ34" s="687">
        <v>9.8000000000000007</v>
      </c>
      <c r="DA34" s="716"/>
      <c r="DB34" s="716"/>
      <c r="DC34" s="720"/>
      <c r="DD34" s="691">
        <v>2983682</v>
      </c>
      <c r="DE34" s="683"/>
      <c r="DF34" s="683"/>
      <c r="DG34" s="683"/>
      <c r="DH34" s="683"/>
      <c r="DI34" s="683"/>
      <c r="DJ34" s="683"/>
      <c r="DK34" s="684"/>
      <c r="DL34" s="691">
        <v>2600475</v>
      </c>
      <c r="DM34" s="683"/>
      <c r="DN34" s="683"/>
      <c r="DO34" s="683"/>
      <c r="DP34" s="683"/>
      <c r="DQ34" s="683"/>
      <c r="DR34" s="683"/>
      <c r="DS34" s="683"/>
      <c r="DT34" s="683"/>
      <c r="DU34" s="683"/>
      <c r="DV34" s="684"/>
      <c r="DW34" s="687">
        <v>14.4</v>
      </c>
      <c r="DX34" s="716"/>
      <c r="DY34" s="716"/>
      <c r="DZ34" s="716"/>
      <c r="EA34" s="716"/>
      <c r="EB34" s="716"/>
      <c r="EC34" s="717"/>
    </row>
    <row r="35" spans="2:133" ht="11.25" customHeight="1" x14ac:dyDescent="0.15">
      <c r="B35" s="679" t="s">
        <v>319</v>
      </c>
      <c r="C35" s="680"/>
      <c r="D35" s="680"/>
      <c r="E35" s="680"/>
      <c r="F35" s="680"/>
      <c r="G35" s="680"/>
      <c r="H35" s="680"/>
      <c r="I35" s="680"/>
      <c r="J35" s="680"/>
      <c r="K35" s="680"/>
      <c r="L35" s="680"/>
      <c r="M35" s="680"/>
      <c r="N35" s="680"/>
      <c r="O35" s="680"/>
      <c r="P35" s="680"/>
      <c r="Q35" s="681"/>
      <c r="R35" s="682">
        <v>48592</v>
      </c>
      <c r="S35" s="683"/>
      <c r="T35" s="683"/>
      <c r="U35" s="683"/>
      <c r="V35" s="683"/>
      <c r="W35" s="683"/>
      <c r="X35" s="683"/>
      <c r="Y35" s="684"/>
      <c r="Z35" s="685">
        <v>0.1</v>
      </c>
      <c r="AA35" s="685"/>
      <c r="AB35" s="685"/>
      <c r="AC35" s="685"/>
      <c r="AD35" s="686" t="s">
        <v>229</v>
      </c>
      <c r="AE35" s="686"/>
      <c r="AF35" s="686"/>
      <c r="AG35" s="686"/>
      <c r="AH35" s="686"/>
      <c r="AI35" s="686"/>
      <c r="AJ35" s="686"/>
      <c r="AK35" s="686"/>
      <c r="AL35" s="687" t="s">
        <v>128</v>
      </c>
      <c r="AM35" s="688"/>
      <c r="AN35" s="688"/>
      <c r="AO35" s="689"/>
      <c r="AP35" s="235"/>
      <c r="AQ35" s="661" t="s">
        <v>320</v>
      </c>
      <c r="AR35" s="662"/>
      <c r="AS35" s="662"/>
      <c r="AT35" s="662"/>
      <c r="AU35" s="662"/>
      <c r="AV35" s="662"/>
      <c r="AW35" s="662"/>
      <c r="AX35" s="662"/>
      <c r="AY35" s="662"/>
      <c r="AZ35" s="662"/>
      <c r="BA35" s="662"/>
      <c r="BB35" s="662"/>
      <c r="BC35" s="662"/>
      <c r="BD35" s="662"/>
      <c r="BE35" s="662"/>
      <c r="BF35" s="663"/>
      <c r="BG35" s="661" t="s">
        <v>321</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322</v>
      </c>
      <c r="CE35" s="698"/>
      <c r="CF35" s="698"/>
      <c r="CG35" s="698"/>
      <c r="CH35" s="698"/>
      <c r="CI35" s="698"/>
      <c r="CJ35" s="698"/>
      <c r="CK35" s="698"/>
      <c r="CL35" s="698"/>
      <c r="CM35" s="698"/>
      <c r="CN35" s="698"/>
      <c r="CO35" s="698"/>
      <c r="CP35" s="698"/>
      <c r="CQ35" s="699"/>
      <c r="CR35" s="682">
        <v>517873</v>
      </c>
      <c r="CS35" s="718"/>
      <c r="CT35" s="718"/>
      <c r="CU35" s="718"/>
      <c r="CV35" s="718"/>
      <c r="CW35" s="718"/>
      <c r="CX35" s="718"/>
      <c r="CY35" s="719"/>
      <c r="CZ35" s="687">
        <v>1.2</v>
      </c>
      <c r="DA35" s="716"/>
      <c r="DB35" s="716"/>
      <c r="DC35" s="720"/>
      <c r="DD35" s="691">
        <v>429270</v>
      </c>
      <c r="DE35" s="718"/>
      <c r="DF35" s="718"/>
      <c r="DG35" s="718"/>
      <c r="DH35" s="718"/>
      <c r="DI35" s="718"/>
      <c r="DJ35" s="718"/>
      <c r="DK35" s="719"/>
      <c r="DL35" s="691">
        <v>201623</v>
      </c>
      <c r="DM35" s="718"/>
      <c r="DN35" s="718"/>
      <c r="DO35" s="718"/>
      <c r="DP35" s="718"/>
      <c r="DQ35" s="718"/>
      <c r="DR35" s="718"/>
      <c r="DS35" s="718"/>
      <c r="DT35" s="718"/>
      <c r="DU35" s="718"/>
      <c r="DV35" s="719"/>
      <c r="DW35" s="687">
        <v>1.1000000000000001</v>
      </c>
      <c r="DX35" s="716"/>
      <c r="DY35" s="716"/>
      <c r="DZ35" s="716"/>
      <c r="EA35" s="716"/>
      <c r="EB35" s="716"/>
      <c r="EC35" s="717"/>
    </row>
    <row r="36" spans="2:133" ht="11.25" customHeight="1" x14ac:dyDescent="0.15">
      <c r="B36" s="679" t="s">
        <v>323</v>
      </c>
      <c r="C36" s="680"/>
      <c r="D36" s="680"/>
      <c r="E36" s="680"/>
      <c r="F36" s="680"/>
      <c r="G36" s="680"/>
      <c r="H36" s="680"/>
      <c r="I36" s="680"/>
      <c r="J36" s="680"/>
      <c r="K36" s="680"/>
      <c r="L36" s="680"/>
      <c r="M36" s="680"/>
      <c r="N36" s="680"/>
      <c r="O36" s="680"/>
      <c r="P36" s="680"/>
      <c r="Q36" s="681"/>
      <c r="R36" s="682">
        <v>2530717</v>
      </c>
      <c r="S36" s="683"/>
      <c r="T36" s="683"/>
      <c r="U36" s="683"/>
      <c r="V36" s="683"/>
      <c r="W36" s="683"/>
      <c r="X36" s="683"/>
      <c r="Y36" s="684"/>
      <c r="Z36" s="685">
        <v>5.9</v>
      </c>
      <c r="AA36" s="685"/>
      <c r="AB36" s="685"/>
      <c r="AC36" s="685"/>
      <c r="AD36" s="686" t="s">
        <v>229</v>
      </c>
      <c r="AE36" s="686"/>
      <c r="AF36" s="686"/>
      <c r="AG36" s="686"/>
      <c r="AH36" s="686"/>
      <c r="AI36" s="686"/>
      <c r="AJ36" s="686"/>
      <c r="AK36" s="686"/>
      <c r="AL36" s="687" t="s">
        <v>128</v>
      </c>
      <c r="AM36" s="688"/>
      <c r="AN36" s="688"/>
      <c r="AO36" s="689"/>
      <c r="AP36" s="235"/>
      <c r="AQ36" s="756" t="s">
        <v>324</v>
      </c>
      <c r="AR36" s="757"/>
      <c r="AS36" s="757"/>
      <c r="AT36" s="757"/>
      <c r="AU36" s="757"/>
      <c r="AV36" s="757"/>
      <c r="AW36" s="757"/>
      <c r="AX36" s="757"/>
      <c r="AY36" s="758"/>
      <c r="AZ36" s="671">
        <v>3016544</v>
      </c>
      <c r="BA36" s="672"/>
      <c r="BB36" s="672"/>
      <c r="BC36" s="672"/>
      <c r="BD36" s="672"/>
      <c r="BE36" s="672"/>
      <c r="BF36" s="759"/>
      <c r="BG36" s="693" t="s">
        <v>325</v>
      </c>
      <c r="BH36" s="694"/>
      <c r="BI36" s="694"/>
      <c r="BJ36" s="694"/>
      <c r="BK36" s="694"/>
      <c r="BL36" s="694"/>
      <c r="BM36" s="694"/>
      <c r="BN36" s="694"/>
      <c r="BO36" s="694"/>
      <c r="BP36" s="694"/>
      <c r="BQ36" s="694"/>
      <c r="BR36" s="694"/>
      <c r="BS36" s="694"/>
      <c r="BT36" s="694"/>
      <c r="BU36" s="695"/>
      <c r="BV36" s="671">
        <v>-246983</v>
      </c>
      <c r="BW36" s="672"/>
      <c r="BX36" s="672"/>
      <c r="BY36" s="672"/>
      <c r="BZ36" s="672"/>
      <c r="CA36" s="672"/>
      <c r="CB36" s="759"/>
      <c r="CD36" s="697" t="s">
        <v>326</v>
      </c>
      <c r="CE36" s="698"/>
      <c r="CF36" s="698"/>
      <c r="CG36" s="698"/>
      <c r="CH36" s="698"/>
      <c r="CI36" s="698"/>
      <c r="CJ36" s="698"/>
      <c r="CK36" s="698"/>
      <c r="CL36" s="698"/>
      <c r="CM36" s="698"/>
      <c r="CN36" s="698"/>
      <c r="CO36" s="698"/>
      <c r="CP36" s="698"/>
      <c r="CQ36" s="699"/>
      <c r="CR36" s="682">
        <v>4608226</v>
      </c>
      <c r="CS36" s="683"/>
      <c r="CT36" s="683"/>
      <c r="CU36" s="683"/>
      <c r="CV36" s="683"/>
      <c r="CW36" s="683"/>
      <c r="CX36" s="683"/>
      <c r="CY36" s="684"/>
      <c r="CZ36" s="687">
        <v>11</v>
      </c>
      <c r="DA36" s="716"/>
      <c r="DB36" s="716"/>
      <c r="DC36" s="720"/>
      <c r="DD36" s="691">
        <v>2938305</v>
      </c>
      <c r="DE36" s="683"/>
      <c r="DF36" s="683"/>
      <c r="DG36" s="683"/>
      <c r="DH36" s="683"/>
      <c r="DI36" s="683"/>
      <c r="DJ36" s="683"/>
      <c r="DK36" s="684"/>
      <c r="DL36" s="691">
        <v>2595359</v>
      </c>
      <c r="DM36" s="683"/>
      <c r="DN36" s="683"/>
      <c r="DO36" s="683"/>
      <c r="DP36" s="683"/>
      <c r="DQ36" s="683"/>
      <c r="DR36" s="683"/>
      <c r="DS36" s="683"/>
      <c r="DT36" s="683"/>
      <c r="DU36" s="683"/>
      <c r="DV36" s="684"/>
      <c r="DW36" s="687">
        <v>14.3</v>
      </c>
      <c r="DX36" s="716"/>
      <c r="DY36" s="716"/>
      <c r="DZ36" s="716"/>
      <c r="EA36" s="716"/>
      <c r="EB36" s="716"/>
      <c r="EC36" s="717"/>
    </row>
    <row r="37" spans="2:133" ht="11.25" customHeight="1" x14ac:dyDescent="0.15">
      <c r="B37" s="679" t="s">
        <v>327</v>
      </c>
      <c r="C37" s="680"/>
      <c r="D37" s="680"/>
      <c r="E37" s="680"/>
      <c r="F37" s="680"/>
      <c r="G37" s="680"/>
      <c r="H37" s="680"/>
      <c r="I37" s="680"/>
      <c r="J37" s="680"/>
      <c r="K37" s="680"/>
      <c r="L37" s="680"/>
      <c r="M37" s="680"/>
      <c r="N37" s="680"/>
      <c r="O37" s="680"/>
      <c r="P37" s="680"/>
      <c r="Q37" s="681"/>
      <c r="R37" s="682">
        <v>1463011</v>
      </c>
      <c r="S37" s="683"/>
      <c r="T37" s="683"/>
      <c r="U37" s="683"/>
      <c r="V37" s="683"/>
      <c r="W37" s="683"/>
      <c r="X37" s="683"/>
      <c r="Y37" s="684"/>
      <c r="Z37" s="685">
        <v>3.4</v>
      </c>
      <c r="AA37" s="685"/>
      <c r="AB37" s="685"/>
      <c r="AC37" s="685"/>
      <c r="AD37" s="686" t="s">
        <v>128</v>
      </c>
      <c r="AE37" s="686"/>
      <c r="AF37" s="686"/>
      <c r="AG37" s="686"/>
      <c r="AH37" s="686"/>
      <c r="AI37" s="686"/>
      <c r="AJ37" s="686"/>
      <c r="AK37" s="686"/>
      <c r="AL37" s="687" t="s">
        <v>229</v>
      </c>
      <c r="AM37" s="688"/>
      <c r="AN37" s="688"/>
      <c r="AO37" s="689"/>
      <c r="AQ37" s="760" t="s">
        <v>328</v>
      </c>
      <c r="AR37" s="761"/>
      <c r="AS37" s="761"/>
      <c r="AT37" s="761"/>
      <c r="AU37" s="761"/>
      <c r="AV37" s="761"/>
      <c r="AW37" s="761"/>
      <c r="AX37" s="761"/>
      <c r="AY37" s="762"/>
      <c r="AZ37" s="682">
        <v>363942</v>
      </c>
      <c r="BA37" s="683"/>
      <c r="BB37" s="683"/>
      <c r="BC37" s="683"/>
      <c r="BD37" s="718"/>
      <c r="BE37" s="718"/>
      <c r="BF37" s="749"/>
      <c r="BG37" s="697" t="s">
        <v>329</v>
      </c>
      <c r="BH37" s="698"/>
      <c r="BI37" s="698"/>
      <c r="BJ37" s="698"/>
      <c r="BK37" s="698"/>
      <c r="BL37" s="698"/>
      <c r="BM37" s="698"/>
      <c r="BN37" s="698"/>
      <c r="BO37" s="698"/>
      <c r="BP37" s="698"/>
      <c r="BQ37" s="698"/>
      <c r="BR37" s="698"/>
      <c r="BS37" s="698"/>
      <c r="BT37" s="698"/>
      <c r="BU37" s="699"/>
      <c r="BV37" s="682">
        <v>-803808</v>
      </c>
      <c r="BW37" s="683"/>
      <c r="BX37" s="683"/>
      <c r="BY37" s="683"/>
      <c r="BZ37" s="683"/>
      <c r="CA37" s="683"/>
      <c r="CB37" s="692"/>
      <c r="CD37" s="697" t="s">
        <v>330</v>
      </c>
      <c r="CE37" s="698"/>
      <c r="CF37" s="698"/>
      <c r="CG37" s="698"/>
      <c r="CH37" s="698"/>
      <c r="CI37" s="698"/>
      <c r="CJ37" s="698"/>
      <c r="CK37" s="698"/>
      <c r="CL37" s="698"/>
      <c r="CM37" s="698"/>
      <c r="CN37" s="698"/>
      <c r="CO37" s="698"/>
      <c r="CP37" s="698"/>
      <c r="CQ37" s="699"/>
      <c r="CR37" s="682">
        <v>2100508</v>
      </c>
      <c r="CS37" s="718"/>
      <c r="CT37" s="718"/>
      <c r="CU37" s="718"/>
      <c r="CV37" s="718"/>
      <c r="CW37" s="718"/>
      <c r="CX37" s="718"/>
      <c r="CY37" s="719"/>
      <c r="CZ37" s="687">
        <v>5</v>
      </c>
      <c r="DA37" s="716"/>
      <c r="DB37" s="716"/>
      <c r="DC37" s="720"/>
      <c r="DD37" s="691">
        <v>2072308</v>
      </c>
      <c r="DE37" s="718"/>
      <c r="DF37" s="718"/>
      <c r="DG37" s="718"/>
      <c r="DH37" s="718"/>
      <c r="DI37" s="718"/>
      <c r="DJ37" s="718"/>
      <c r="DK37" s="719"/>
      <c r="DL37" s="691">
        <v>2028233</v>
      </c>
      <c r="DM37" s="718"/>
      <c r="DN37" s="718"/>
      <c r="DO37" s="718"/>
      <c r="DP37" s="718"/>
      <c r="DQ37" s="718"/>
      <c r="DR37" s="718"/>
      <c r="DS37" s="718"/>
      <c r="DT37" s="718"/>
      <c r="DU37" s="718"/>
      <c r="DV37" s="719"/>
      <c r="DW37" s="687">
        <v>11.2</v>
      </c>
      <c r="DX37" s="716"/>
      <c r="DY37" s="716"/>
      <c r="DZ37" s="716"/>
      <c r="EA37" s="716"/>
      <c r="EB37" s="716"/>
      <c r="EC37" s="717"/>
    </row>
    <row r="38" spans="2:133" ht="11.25" customHeight="1" x14ac:dyDescent="0.15">
      <c r="B38" s="679" t="s">
        <v>331</v>
      </c>
      <c r="C38" s="680"/>
      <c r="D38" s="680"/>
      <c r="E38" s="680"/>
      <c r="F38" s="680"/>
      <c r="G38" s="680"/>
      <c r="H38" s="680"/>
      <c r="I38" s="680"/>
      <c r="J38" s="680"/>
      <c r="K38" s="680"/>
      <c r="L38" s="680"/>
      <c r="M38" s="680"/>
      <c r="N38" s="680"/>
      <c r="O38" s="680"/>
      <c r="P38" s="680"/>
      <c r="Q38" s="681"/>
      <c r="R38" s="682">
        <v>247236</v>
      </c>
      <c r="S38" s="683"/>
      <c r="T38" s="683"/>
      <c r="U38" s="683"/>
      <c r="V38" s="683"/>
      <c r="W38" s="683"/>
      <c r="X38" s="683"/>
      <c r="Y38" s="684"/>
      <c r="Z38" s="685">
        <v>0.6</v>
      </c>
      <c r="AA38" s="685"/>
      <c r="AB38" s="685"/>
      <c r="AC38" s="685"/>
      <c r="AD38" s="686">
        <v>4255</v>
      </c>
      <c r="AE38" s="686"/>
      <c r="AF38" s="686"/>
      <c r="AG38" s="686"/>
      <c r="AH38" s="686"/>
      <c r="AI38" s="686"/>
      <c r="AJ38" s="686"/>
      <c r="AK38" s="686"/>
      <c r="AL38" s="687">
        <v>0</v>
      </c>
      <c r="AM38" s="688"/>
      <c r="AN38" s="688"/>
      <c r="AO38" s="689"/>
      <c r="AQ38" s="760" t="s">
        <v>332</v>
      </c>
      <c r="AR38" s="761"/>
      <c r="AS38" s="761"/>
      <c r="AT38" s="761"/>
      <c r="AU38" s="761"/>
      <c r="AV38" s="761"/>
      <c r="AW38" s="761"/>
      <c r="AX38" s="761"/>
      <c r="AY38" s="762"/>
      <c r="AZ38" s="682">
        <v>131565</v>
      </c>
      <c r="BA38" s="683"/>
      <c r="BB38" s="683"/>
      <c r="BC38" s="683"/>
      <c r="BD38" s="718"/>
      <c r="BE38" s="718"/>
      <c r="BF38" s="749"/>
      <c r="BG38" s="697" t="s">
        <v>333</v>
      </c>
      <c r="BH38" s="698"/>
      <c r="BI38" s="698"/>
      <c r="BJ38" s="698"/>
      <c r="BK38" s="698"/>
      <c r="BL38" s="698"/>
      <c r="BM38" s="698"/>
      <c r="BN38" s="698"/>
      <c r="BO38" s="698"/>
      <c r="BP38" s="698"/>
      <c r="BQ38" s="698"/>
      <c r="BR38" s="698"/>
      <c r="BS38" s="698"/>
      <c r="BT38" s="698"/>
      <c r="BU38" s="699"/>
      <c r="BV38" s="682">
        <v>10062</v>
      </c>
      <c r="BW38" s="683"/>
      <c r="BX38" s="683"/>
      <c r="BY38" s="683"/>
      <c r="BZ38" s="683"/>
      <c r="CA38" s="683"/>
      <c r="CB38" s="692"/>
      <c r="CD38" s="697" t="s">
        <v>334</v>
      </c>
      <c r="CE38" s="698"/>
      <c r="CF38" s="698"/>
      <c r="CG38" s="698"/>
      <c r="CH38" s="698"/>
      <c r="CI38" s="698"/>
      <c r="CJ38" s="698"/>
      <c r="CK38" s="698"/>
      <c r="CL38" s="698"/>
      <c r="CM38" s="698"/>
      <c r="CN38" s="698"/>
      <c r="CO38" s="698"/>
      <c r="CP38" s="698"/>
      <c r="CQ38" s="699"/>
      <c r="CR38" s="682">
        <v>3003910</v>
      </c>
      <c r="CS38" s="683"/>
      <c r="CT38" s="683"/>
      <c r="CU38" s="683"/>
      <c r="CV38" s="683"/>
      <c r="CW38" s="683"/>
      <c r="CX38" s="683"/>
      <c r="CY38" s="684"/>
      <c r="CZ38" s="687">
        <v>7.2</v>
      </c>
      <c r="DA38" s="716"/>
      <c r="DB38" s="716"/>
      <c r="DC38" s="720"/>
      <c r="DD38" s="691">
        <v>2599471</v>
      </c>
      <c r="DE38" s="683"/>
      <c r="DF38" s="683"/>
      <c r="DG38" s="683"/>
      <c r="DH38" s="683"/>
      <c r="DI38" s="683"/>
      <c r="DJ38" s="683"/>
      <c r="DK38" s="684"/>
      <c r="DL38" s="691">
        <v>1829739</v>
      </c>
      <c r="DM38" s="683"/>
      <c r="DN38" s="683"/>
      <c r="DO38" s="683"/>
      <c r="DP38" s="683"/>
      <c r="DQ38" s="683"/>
      <c r="DR38" s="683"/>
      <c r="DS38" s="683"/>
      <c r="DT38" s="683"/>
      <c r="DU38" s="683"/>
      <c r="DV38" s="684"/>
      <c r="DW38" s="687">
        <v>10.1</v>
      </c>
      <c r="DX38" s="716"/>
      <c r="DY38" s="716"/>
      <c r="DZ38" s="716"/>
      <c r="EA38" s="716"/>
      <c r="EB38" s="716"/>
      <c r="EC38" s="717"/>
    </row>
    <row r="39" spans="2:133" ht="11.25" customHeight="1" x14ac:dyDescent="0.15">
      <c r="B39" s="679" t="s">
        <v>335</v>
      </c>
      <c r="C39" s="680"/>
      <c r="D39" s="680"/>
      <c r="E39" s="680"/>
      <c r="F39" s="680"/>
      <c r="G39" s="680"/>
      <c r="H39" s="680"/>
      <c r="I39" s="680"/>
      <c r="J39" s="680"/>
      <c r="K39" s="680"/>
      <c r="L39" s="680"/>
      <c r="M39" s="680"/>
      <c r="N39" s="680"/>
      <c r="O39" s="680"/>
      <c r="P39" s="680"/>
      <c r="Q39" s="681"/>
      <c r="R39" s="682">
        <v>2781694</v>
      </c>
      <c r="S39" s="683"/>
      <c r="T39" s="683"/>
      <c r="U39" s="683"/>
      <c r="V39" s="683"/>
      <c r="W39" s="683"/>
      <c r="X39" s="683"/>
      <c r="Y39" s="684"/>
      <c r="Z39" s="685">
        <v>6.5</v>
      </c>
      <c r="AA39" s="685"/>
      <c r="AB39" s="685"/>
      <c r="AC39" s="685"/>
      <c r="AD39" s="686" t="s">
        <v>229</v>
      </c>
      <c r="AE39" s="686"/>
      <c r="AF39" s="686"/>
      <c r="AG39" s="686"/>
      <c r="AH39" s="686"/>
      <c r="AI39" s="686"/>
      <c r="AJ39" s="686"/>
      <c r="AK39" s="686"/>
      <c r="AL39" s="687" t="s">
        <v>128</v>
      </c>
      <c r="AM39" s="688"/>
      <c r="AN39" s="688"/>
      <c r="AO39" s="689"/>
      <c r="AQ39" s="760" t="s">
        <v>336</v>
      </c>
      <c r="AR39" s="761"/>
      <c r="AS39" s="761"/>
      <c r="AT39" s="761"/>
      <c r="AU39" s="761"/>
      <c r="AV39" s="761"/>
      <c r="AW39" s="761"/>
      <c r="AX39" s="761"/>
      <c r="AY39" s="762"/>
      <c r="AZ39" s="682">
        <v>12634</v>
      </c>
      <c r="BA39" s="683"/>
      <c r="BB39" s="683"/>
      <c r="BC39" s="683"/>
      <c r="BD39" s="718"/>
      <c r="BE39" s="718"/>
      <c r="BF39" s="749"/>
      <c r="BG39" s="697" t="s">
        <v>337</v>
      </c>
      <c r="BH39" s="698"/>
      <c r="BI39" s="698"/>
      <c r="BJ39" s="698"/>
      <c r="BK39" s="698"/>
      <c r="BL39" s="698"/>
      <c r="BM39" s="698"/>
      <c r="BN39" s="698"/>
      <c r="BO39" s="698"/>
      <c r="BP39" s="698"/>
      <c r="BQ39" s="698"/>
      <c r="BR39" s="698"/>
      <c r="BS39" s="698"/>
      <c r="BT39" s="698"/>
      <c r="BU39" s="699"/>
      <c r="BV39" s="682">
        <v>16619</v>
      </c>
      <c r="BW39" s="683"/>
      <c r="BX39" s="683"/>
      <c r="BY39" s="683"/>
      <c r="BZ39" s="683"/>
      <c r="CA39" s="683"/>
      <c r="CB39" s="692"/>
      <c r="CD39" s="697" t="s">
        <v>338</v>
      </c>
      <c r="CE39" s="698"/>
      <c r="CF39" s="698"/>
      <c r="CG39" s="698"/>
      <c r="CH39" s="698"/>
      <c r="CI39" s="698"/>
      <c r="CJ39" s="698"/>
      <c r="CK39" s="698"/>
      <c r="CL39" s="698"/>
      <c r="CM39" s="698"/>
      <c r="CN39" s="698"/>
      <c r="CO39" s="698"/>
      <c r="CP39" s="698"/>
      <c r="CQ39" s="699"/>
      <c r="CR39" s="682">
        <v>2921794</v>
      </c>
      <c r="CS39" s="718"/>
      <c r="CT39" s="718"/>
      <c r="CU39" s="718"/>
      <c r="CV39" s="718"/>
      <c r="CW39" s="718"/>
      <c r="CX39" s="718"/>
      <c r="CY39" s="719"/>
      <c r="CZ39" s="687">
        <v>7</v>
      </c>
      <c r="DA39" s="716"/>
      <c r="DB39" s="716"/>
      <c r="DC39" s="720"/>
      <c r="DD39" s="691">
        <v>2850961</v>
      </c>
      <c r="DE39" s="718"/>
      <c r="DF39" s="718"/>
      <c r="DG39" s="718"/>
      <c r="DH39" s="718"/>
      <c r="DI39" s="718"/>
      <c r="DJ39" s="718"/>
      <c r="DK39" s="719"/>
      <c r="DL39" s="691" t="s">
        <v>128</v>
      </c>
      <c r="DM39" s="718"/>
      <c r="DN39" s="718"/>
      <c r="DO39" s="718"/>
      <c r="DP39" s="718"/>
      <c r="DQ39" s="718"/>
      <c r="DR39" s="718"/>
      <c r="DS39" s="718"/>
      <c r="DT39" s="718"/>
      <c r="DU39" s="718"/>
      <c r="DV39" s="719"/>
      <c r="DW39" s="687" t="s">
        <v>248</v>
      </c>
      <c r="DX39" s="716"/>
      <c r="DY39" s="716"/>
      <c r="DZ39" s="716"/>
      <c r="EA39" s="716"/>
      <c r="EB39" s="716"/>
      <c r="EC39" s="717"/>
    </row>
    <row r="40" spans="2:133" ht="11.25" customHeight="1" x14ac:dyDescent="0.15">
      <c r="B40" s="679" t="s">
        <v>339</v>
      </c>
      <c r="C40" s="680"/>
      <c r="D40" s="680"/>
      <c r="E40" s="680"/>
      <c r="F40" s="680"/>
      <c r="G40" s="680"/>
      <c r="H40" s="680"/>
      <c r="I40" s="680"/>
      <c r="J40" s="680"/>
      <c r="K40" s="680"/>
      <c r="L40" s="680"/>
      <c r="M40" s="680"/>
      <c r="N40" s="680"/>
      <c r="O40" s="680"/>
      <c r="P40" s="680"/>
      <c r="Q40" s="681"/>
      <c r="R40" s="682" t="s">
        <v>229</v>
      </c>
      <c r="S40" s="683"/>
      <c r="T40" s="683"/>
      <c r="U40" s="683"/>
      <c r="V40" s="683"/>
      <c r="W40" s="683"/>
      <c r="X40" s="683"/>
      <c r="Y40" s="684"/>
      <c r="Z40" s="685" t="s">
        <v>128</v>
      </c>
      <c r="AA40" s="685"/>
      <c r="AB40" s="685"/>
      <c r="AC40" s="685"/>
      <c r="AD40" s="686" t="s">
        <v>128</v>
      </c>
      <c r="AE40" s="686"/>
      <c r="AF40" s="686"/>
      <c r="AG40" s="686"/>
      <c r="AH40" s="686"/>
      <c r="AI40" s="686"/>
      <c r="AJ40" s="686"/>
      <c r="AK40" s="686"/>
      <c r="AL40" s="687" t="s">
        <v>128</v>
      </c>
      <c r="AM40" s="688"/>
      <c r="AN40" s="688"/>
      <c r="AO40" s="689"/>
      <c r="AQ40" s="760" t="s">
        <v>340</v>
      </c>
      <c r="AR40" s="761"/>
      <c r="AS40" s="761"/>
      <c r="AT40" s="761"/>
      <c r="AU40" s="761"/>
      <c r="AV40" s="761"/>
      <c r="AW40" s="761"/>
      <c r="AX40" s="761"/>
      <c r="AY40" s="762"/>
      <c r="AZ40" s="682" t="s">
        <v>248</v>
      </c>
      <c r="BA40" s="683"/>
      <c r="BB40" s="683"/>
      <c r="BC40" s="683"/>
      <c r="BD40" s="718"/>
      <c r="BE40" s="718"/>
      <c r="BF40" s="749"/>
      <c r="BG40" s="763" t="s">
        <v>341</v>
      </c>
      <c r="BH40" s="764"/>
      <c r="BI40" s="764"/>
      <c r="BJ40" s="764"/>
      <c r="BK40" s="764"/>
      <c r="BL40" s="236"/>
      <c r="BM40" s="698" t="s">
        <v>342</v>
      </c>
      <c r="BN40" s="698"/>
      <c r="BO40" s="698"/>
      <c r="BP40" s="698"/>
      <c r="BQ40" s="698"/>
      <c r="BR40" s="698"/>
      <c r="BS40" s="698"/>
      <c r="BT40" s="698"/>
      <c r="BU40" s="699"/>
      <c r="BV40" s="682">
        <v>63</v>
      </c>
      <c r="BW40" s="683"/>
      <c r="BX40" s="683"/>
      <c r="BY40" s="683"/>
      <c r="BZ40" s="683"/>
      <c r="CA40" s="683"/>
      <c r="CB40" s="692"/>
      <c r="CD40" s="697" t="s">
        <v>343</v>
      </c>
      <c r="CE40" s="698"/>
      <c r="CF40" s="698"/>
      <c r="CG40" s="698"/>
      <c r="CH40" s="698"/>
      <c r="CI40" s="698"/>
      <c r="CJ40" s="698"/>
      <c r="CK40" s="698"/>
      <c r="CL40" s="698"/>
      <c r="CM40" s="698"/>
      <c r="CN40" s="698"/>
      <c r="CO40" s="698"/>
      <c r="CP40" s="698"/>
      <c r="CQ40" s="699"/>
      <c r="CR40" s="682">
        <v>57000</v>
      </c>
      <c r="CS40" s="683"/>
      <c r="CT40" s="683"/>
      <c r="CU40" s="683"/>
      <c r="CV40" s="683"/>
      <c r="CW40" s="683"/>
      <c r="CX40" s="683"/>
      <c r="CY40" s="684"/>
      <c r="CZ40" s="687">
        <v>0.1</v>
      </c>
      <c r="DA40" s="716"/>
      <c r="DB40" s="716"/>
      <c r="DC40" s="720"/>
      <c r="DD40" s="691">
        <v>57000</v>
      </c>
      <c r="DE40" s="683"/>
      <c r="DF40" s="683"/>
      <c r="DG40" s="683"/>
      <c r="DH40" s="683"/>
      <c r="DI40" s="683"/>
      <c r="DJ40" s="683"/>
      <c r="DK40" s="684"/>
      <c r="DL40" s="691" t="s">
        <v>128</v>
      </c>
      <c r="DM40" s="683"/>
      <c r="DN40" s="683"/>
      <c r="DO40" s="683"/>
      <c r="DP40" s="683"/>
      <c r="DQ40" s="683"/>
      <c r="DR40" s="683"/>
      <c r="DS40" s="683"/>
      <c r="DT40" s="683"/>
      <c r="DU40" s="683"/>
      <c r="DV40" s="684"/>
      <c r="DW40" s="687" t="s">
        <v>229</v>
      </c>
      <c r="DX40" s="716"/>
      <c r="DY40" s="716"/>
      <c r="DZ40" s="716"/>
      <c r="EA40" s="716"/>
      <c r="EB40" s="716"/>
      <c r="EC40" s="717"/>
    </row>
    <row r="41" spans="2:133" ht="11.25" customHeight="1" x14ac:dyDescent="0.15">
      <c r="B41" s="679" t="s">
        <v>344</v>
      </c>
      <c r="C41" s="680"/>
      <c r="D41" s="680"/>
      <c r="E41" s="680"/>
      <c r="F41" s="680"/>
      <c r="G41" s="680"/>
      <c r="H41" s="680"/>
      <c r="I41" s="680"/>
      <c r="J41" s="680"/>
      <c r="K41" s="680"/>
      <c r="L41" s="680"/>
      <c r="M41" s="680"/>
      <c r="N41" s="680"/>
      <c r="O41" s="680"/>
      <c r="P41" s="680"/>
      <c r="Q41" s="681"/>
      <c r="R41" s="682">
        <v>659094</v>
      </c>
      <c r="S41" s="683"/>
      <c r="T41" s="683"/>
      <c r="U41" s="683"/>
      <c r="V41" s="683"/>
      <c r="W41" s="683"/>
      <c r="X41" s="683"/>
      <c r="Y41" s="684"/>
      <c r="Z41" s="685">
        <v>1.5</v>
      </c>
      <c r="AA41" s="685"/>
      <c r="AB41" s="685"/>
      <c r="AC41" s="685"/>
      <c r="AD41" s="686" t="s">
        <v>229</v>
      </c>
      <c r="AE41" s="686"/>
      <c r="AF41" s="686"/>
      <c r="AG41" s="686"/>
      <c r="AH41" s="686"/>
      <c r="AI41" s="686"/>
      <c r="AJ41" s="686"/>
      <c r="AK41" s="686"/>
      <c r="AL41" s="687" t="s">
        <v>128</v>
      </c>
      <c r="AM41" s="688"/>
      <c r="AN41" s="688"/>
      <c r="AO41" s="689"/>
      <c r="AQ41" s="760" t="s">
        <v>345</v>
      </c>
      <c r="AR41" s="761"/>
      <c r="AS41" s="761"/>
      <c r="AT41" s="761"/>
      <c r="AU41" s="761"/>
      <c r="AV41" s="761"/>
      <c r="AW41" s="761"/>
      <c r="AX41" s="761"/>
      <c r="AY41" s="762"/>
      <c r="AZ41" s="682">
        <v>1114991</v>
      </c>
      <c r="BA41" s="683"/>
      <c r="BB41" s="683"/>
      <c r="BC41" s="683"/>
      <c r="BD41" s="718"/>
      <c r="BE41" s="718"/>
      <c r="BF41" s="749"/>
      <c r="BG41" s="763"/>
      <c r="BH41" s="764"/>
      <c r="BI41" s="764"/>
      <c r="BJ41" s="764"/>
      <c r="BK41" s="764"/>
      <c r="BL41" s="236"/>
      <c r="BM41" s="698" t="s">
        <v>346</v>
      </c>
      <c r="BN41" s="698"/>
      <c r="BO41" s="698"/>
      <c r="BP41" s="698"/>
      <c r="BQ41" s="698"/>
      <c r="BR41" s="698"/>
      <c r="BS41" s="698"/>
      <c r="BT41" s="698"/>
      <c r="BU41" s="699"/>
      <c r="BV41" s="682" t="s">
        <v>128</v>
      </c>
      <c r="BW41" s="683"/>
      <c r="BX41" s="683"/>
      <c r="BY41" s="683"/>
      <c r="BZ41" s="683"/>
      <c r="CA41" s="683"/>
      <c r="CB41" s="692"/>
      <c r="CD41" s="697" t="s">
        <v>347</v>
      </c>
      <c r="CE41" s="698"/>
      <c r="CF41" s="698"/>
      <c r="CG41" s="698"/>
      <c r="CH41" s="698"/>
      <c r="CI41" s="698"/>
      <c r="CJ41" s="698"/>
      <c r="CK41" s="698"/>
      <c r="CL41" s="698"/>
      <c r="CM41" s="698"/>
      <c r="CN41" s="698"/>
      <c r="CO41" s="698"/>
      <c r="CP41" s="698"/>
      <c r="CQ41" s="699"/>
      <c r="CR41" s="682" t="s">
        <v>128</v>
      </c>
      <c r="CS41" s="718"/>
      <c r="CT41" s="718"/>
      <c r="CU41" s="718"/>
      <c r="CV41" s="718"/>
      <c r="CW41" s="718"/>
      <c r="CX41" s="718"/>
      <c r="CY41" s="719"/>
      <c r="CZ41" s="687" t="s">
        <v>128</v>
      </c>
      <c r="DA41" s="716"/>
      <c r="DB41" s="716"/>
      <c r="DC41" s="720"/>
      <c r="DD41" s="691" t="s">
        <v>128</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15">
      <c r="B42" s="732" t="s">
        <v>348</v>
      </c>
      <c r="C42" s="733"/>
      <c r="D42" s="733"/>
      <c r="E42" s="733"/>
      <c r="F42" s="733"/>
      <c r="G42" s="733"/>
      <c r="H42" s="733"/>
      <c r="I42" s="733"/>
      <c r="J42" s="733"/>
      <c r="K42" s="733"/>
      <c r="L42" s="733"/>
      <c r="M42" s="733"/>
      <c r="N42" s="733"/>
      <c r="O42" s="733"/>
      <c r="P42" s="733"/>
      <c r="Q42" s="734"/>
      <c r="R42" s="767">
        <v>43013055</v>
      </c>
      <c r="S42" s="768"/>
      <c r="T42" s="768"/>
      <c r="U42" s="768"/>
      <c r="V42" s="768"/>
      <c r="W42" s="768"/>
      <c r="X42" s="768"/>
      <c r="Y42" s="776"/>
      <c r="Z42" s="777">
        <v>100</v>
      </c>
      <c r="AA42" s="777"/>
      <c r="AB42" s="777"/>
      <c r="AC42" s="777"/>
      <c r="AD42" s="778">
        <v>17450975</v>
      </c>
      <c r="AE42" s="778"/>
      <c r="AF42" s="778"/>
      <c r="AG42" s="778"/>
      <c r="AH42" s="778"/>
      <c r="AI42" s="778"/>
      <c r="AJ42" s="778"/>
      <c r="AK42" s="778"/>
      <c r="AL42" s="779">
        <v>100</v>
      </c>
      <c r="AM42" s="754"/>
      <c r="AN42" s="754"/>
      <c r="AO42" s="780"/>
      <c r="AQ42" s="781" t="s">
        <v>349</v>
      </c>
      <c r="AR42" s="782"/>
      <c r="AS42" s="782"/>
      <c r="AT42" s="782"/>
      <c r="AU42" s="782"/>
      <c r="AV42" s="782"/>
      <c r="AW42" s="782"/>
      <c r="AX42" s="782"/>
      <c r="AY42" s="783"/>
      <c r="AZ42" s="767">
        <v>1393412</v>
      </c>
      <c r="BA42" s="768"/>
      <c r="BB42" s="768"/>
      <c r="BC42" s="768"/>
      <c r="BD42" s="753"/>
      <c r="BE42" s="753"/>
      <c r="BF42" s="755"/>
      <c r="BG42" s="765"/>
      <c r="BH42" s="766"/>
      <c r="BI42" s="766"/>
      <c r="BJ42" s="766"/>
      <c r="BK42" s="766"/>
      <c r="BL42" s="237"/>
      <c r="BM42" s="708" t="s">
        <v>350</v>
      </c>
      <c r="BN42" s="708"/>
      <c r="BO42" s="708"/>
      <c r="BP42" s="708"/>
      <c r="BQ42" s="708"/>
      <c r="BR42" s="708"/>
      <c r="BS42" s="708"/>
      <c r="BT42" s="708"/>
      <c r="BU42" s="709"/>
      <c r="BV42" s="767">
        <v>317</v>
      </c>
      <c r="BW42" s="768"/>
      <c r="BX42" s="768"/>
      <c r="BY42" s="768"/>
      <c r="BZ42" s="768"/>
      <c r="CA42" s="768"/>
      <c r="CB42" s="775"/>
      <c r="CD42" s="679" t="s">
        <v>351</v>
      </c>
      <c r="CE42" s="680"/>
      <c r="CF42" s="680"/>
      <c r="CG42" s="680"/>
      <c r="CH42" s="680"/>
      <c r="CI42" s="680"/>
      <c r="CJ42" s="680"/>
      <c r="CK42" s="680"/>
      <c r="CL42" s="680"/>
      <c r="CM42" s="680"/>
      <c r="CN42" s="680"/>
      <c r="CO42" s="680"/>
      <c r="CP42" s="680"/>
      <c r="CQ42" s="681"/>
      <c r="CR42" s="682">
        <v>8359484</v>
      </c>
      <c r="CS42" s="683"/>
      <c r="CT42" s="683"/>
      <c r="CU42" s="683"/>
      <c r="CV42" s="683"/>
      <c r="CW42" s="683"/>
      <c r="CX42" s="683"/>
      <c r="CY42" s="684"/>
      <c r="CZ42" s="687">
        <v>19.899999999999999</v>
      </c>
      <c r="DA42" s="688"/>
      <c r="DB42" s="688"/>
      <c r="DC42" s="700"/>
      <c r="DD42" s="691">
        <v>1206884</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15">
      <c r="BV43" s="238"/>
      <c r="BW43" s="238"/>
      <c r="BX43" s="238"/>
      <c r="BY43" s="238"/>
      <c r="BZ43" s="238"/>
      <c r="CA43" s="238"/>
      <c r="CB43" s="238"/>
      <c r="CD43" s="679" t="s">
        <v>352</v>
      </c>
      <c r="CE43" s="680"/>
      <c r="CF43" s="680"/>
      <c r="CG43" s="680"/>
      <c r="CH43" s="680"/>
      <c r="CI43" s="680"/>
      <c r="CJ43" s="680"/>
      <c r="CK43" s="680"/>
      <c r="CL43" s="680"/>
      <c r="CM43" s="680"/>
      <c r="CN43" s="680"/>
      <c r="CO43" s="680"/>
      <c r="CP43" s="680"/>
      <c r="CQ43" s="681"/>
      <c r="CR43" s="682">
        <v>107123</v>
      </c>
      <c r="CS43" s="718"/>
      <c r="CT43" s="718"/>
      <c r="CU43" s="718"/>
      <c r="CV43" s="718"/>
      <c r="CW43" s="718"/>
      <c r="CX43" s="718"/>
      <c r="CY43" s="719"/>
      <c r="CZ43" s="687">
        <v>0.3</v>
      </c>
      <c r="DA43" s="716"/>
      <c r="DB43" s="716"/>
      <c r="DC43" s="720"/>
      <c r="DD43" s="691">
        <v>107123</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15">
      <c r="CD44" s="794" t="s">
        <v>301</v>
      </c>
      <c r="CE44" s="795"/>
      <c r="CF44" s="679" t="s">
        <v>353</v>
      </c>
      <c r="CG44" s="680"/>
      <c r="CH44" s="680"/>
      <c r="CI44" s="680"/>
      <c r="CJ44" s="680"/>
      <c r="CK44" s="680"/>
      <c r="CL44" s="680"/>
      <c r="CM44" s="680"/>
      <c r="CN44" s="680"/>
      <c r="CO44" s="680"/>
      <c r="CP44" s="680"/>
      <c r="CQ44" s="681"/>
      <c r="CR44" s="682">
        <v>8322533</v>
      </c>
      <c r="CS44" s="683"/>
      <c r="CT44" s="683"/>
      <c r="CU44" s="683"/>
      <c r="CV44" s="683"/>
      <c r="CW44" s="683"/>
      <c r="CX44" s="683"/>
      <c r="CY44" s="684"/>
      <c r="CZ44" s="687">
        <v>19.8</v>
      </c>
      <c r="DA44" s="688"/>
      <c r="DB44" s="688"/>
      <c r="DC44" s="700"/>
      <c r="DD44" s="691">
        <v>1185742</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15">
      <c r="CD45" s="796"/>
      <c r="CE45" s="797"/>
      <c r="CF45" s="679" t="s">
        <v>354</v>
      </c>
      <c r="CG45" s="680"/>
      <c r="CH45" s="680"/>
      <c r="CI45" s="680"/>
      <c r="CJ45" s="680"/>
      <c r="CK45" s="680"/>
      <c r="CL45" s="680"/>
      <c r="CM45" s="680"/>
      <c r="CN45" s="680"/>
      <c r="CO45" s="680"/>
      <c r="CP45" s="680"/>
      <c r="CQ45" s="681"/>
      <c r="CR45" s="682">
        <v>5777289</v>
      </c>
      <c r="CS45" s="718"/>
      <c r="CT45" s="718"/>
      <c r="CU45" s="718"/>
      <c r="CV45" s="718"/>
      <c r="CW45" s="718"/>
      <c r="CX45" s="718"/>
      <c r="CY45" s="719"/>
      <c r="CZ45" s="687">
        <v>13.8</v>
      </c>
      <c r="DA45" s="716"/>
      <c r="DB45" s="716"/>
      <c r="DC45" s="720"/>
      <c r="DD45" s="691">
        <v>267033</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6"/>
      <c r="CE46" s="797"/>
      <c r="CF46" s="679" t="s">
        <v>356</v>
      </c>
      <c r="CG46" s="680"/>
      <c r="CH46" s="680"/>
      <c r="CI46" s="680"/>
      <c r="CJ46" s="680"/>
      <c r="CK46" s="680"/>
      <c r="CL46" s="680"/>
      <c r="CM46" s="680"/>
      <c r="CN46" s="680"/>
      <c r="CO46" s="680"/>
      <c r="CP46" s="680"/>
      <c r="CQ46" s="681"/>
      <c r="CR46" s="682">
        <v>2527519</v>
      </c>
      <c r="CS46" s="683"/>
      <c r="CT46" s="683"/>
      <c r="CU46" s="683"/>
      <c r="CV46" s="683"/>
      <c r="CW46" s="683"/>
      <c r="CX46" s="683"/>
      <c r="CY46" s="684"/>
      <c r="CZ46" s="687">
        <v>6</v>
      </c>
      <c r="DA46" s="688"/>
      <c r="DB46" s="688"/>
      <c r="DC46" s="700"/>
      <c r="DD46" s="691">
        <v>911084</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6"/>
      <c r="CE47" s="797"/>
      <c r="CF47" s="679" t="s">
        <v>358</v>
      </c>
      <c r="CG47" s="680"/>
      <c r="CH47" s="680"/>
      <c r="CI47" s="680"/>
      <c r="CJ47" s="680"/>
      <c r="CK47" s="680"/>
      <c r="CL47" s="680"/>
      <c r="CM47" s="680"/>
      <c r="CN47" s="680"/>
      <c r="CO47" s="680"/>
      <c r="CP47" s="680"/>
      <c r="CQ47" s="681"/>
      <c r="CR47" s="682">
        <v>36951</v>
      </c>
      <c r="CS47" s="718"/>
      <c r="CT47" s="718"/>
      <c r="CU47" s="718"/>
      <c r="CV47" s="718"/>
      <c r="CW47" s="718"/>
      <c r="CX47" s="718"/>
      <c r="CY47" s="719"/>
      <c r="CZ47" s="687">
        <v>0.1</v>
      </c>
      <c r="DA47" s="716"/>
      <c r="DB47" s="716"/>
      <c r="DC47" s="720"/>
      <c r="DD47" s="691">
        <v>21142</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x14ac:dyDescent="0.15">
      <c r="B48" s="241" t="s">
        <v>359</v>
      </c>
      <c r="CD48" s="798"/>
      <c r="CE48" s="799"/>
      <c r="CF48" s="679" t="s">
        <v>360</v>
      </c>
      <c r="CG48" s="680"/>
      <c r="CH48" s="680"/>
      <c r="CI48" s="680"/>
      <c r="CJ48" s="680"/>
      <c r="CK48" s="680"/>
      <c r="CL48" s="680"/>
      <c r="CM48" s="680"/>
      <c r="CN48" s="680"/>
      <c r="CO48" s="680"/>
      <c r="CP48" s="680"/>
      <c r="CQ48" s="681"/>
      <c r="CR48" s="682" t="s">
        <v>229</v>
      </c>
      <c r="CS48" s="683"/>
      <c r="CT48" s="683"/>
      <c r="CU48" s="683"/>
      <c r="CV48" s="683"/>
      <c r="CW48" s="683"/>
      <c r="CX48" s="683"/>
      <c r="CY48" s="684"/>
      <c r="CZ48" s="687" t="s">
        <v>128</v>
      </c>
      <c r="DA48" s="688"/>
      <c r="DB48" s="688"/>
      <c r="DC48" s="700"/>
      <c r="DD48" s="691" t="s">
        <v>229</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15">
      <c r="CD49" s="732" t="s">
        <v>361</v>
      </c>
      <c r="CE49" s="733"/>
      <c r="CF49" s="733"/>
      <c r="CG49" s="733"/>
      <c r="CH49" s="733"/>
      <c r="CI49" s="733"/>
      <c r="CJ49" s="733"/>
      <c r="CK49" s="733"/>
      <c r="CL49" s="733"/>
      <c r="CM49" s="733"/>
      <c r="CN49" s="733"/>
      <c r="CO49" s="733"/>
      <c r="CP49" s="733"/>
      <c r="CQ49" s="734"/>
      <c r="CR49" s="767">
        <v>41966092</v>
      </c>
      <c r="CS49" s="753"/>
      <c r="CT49" s="753"/>
      <c r="CU49" s="753"/>
      <c r="CV49" s="753"/>
      <c r="CW49" s="753"/>
      <c r="CX49" s="753"/>
      <c r="CY49" s="784"/>
      <c r="CZ49" s="779">
        <v>100</v>
      </c>
      <c r="DA49" s="785"/>
      <c r="DB49" s="785"/>
      <c r="DC49" s="786"/>
      <c r="DD49" s="787">
        <v>22715848</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Qs5xq3Tc4mfCQrDHI/iNIq1bWlGhj7xfmRTaJxBJSO68uH4POwpkSCn7Cf8iIGTk82ODWZoobsIAXsZxC770bQ==" saltValue="OAtz/goR2UrGZGwHOCOh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BG18" sqref="BG18:CB1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9" t="s">
        <v>363</v>
      </c>
      <c r="DK2" s="830"/>
      <c r="DL2" s="830"/>
      <c r="DM2" s="830"/>
      <c r="DN2" s="830"/>
      <c r="DO2" s="831"/>
      <c r="DP2" s="250"/>
      <c r="DQ2" s="829" t="s">
        <v>364</v>
      </c>
      <c r="DR2" s="830"/>
      <c r="DS2" s="830"/>
      <c r="DT2" s="830"/>
      <c r="DU2" s="830"/>
      <c r="DV2" s="830"/>
      <c r="DW2" s="830"/>
      <c r="DX2" s="830"/>
      <c r="DY2" s="830"/>
      <c r="DZ2" s="83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2" t="s">
        <v>365</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3" t="s">
        <v>367</v>
      </c>
      <c r="B5" s="824"/>
      <c r="C5" s="824"/>
      <c r="D5" s="824"/>
      <c r="E5" s="824"/>
      <c r="F5" s="824"/>
      <c r="G5" s="824"/>
      <c r="H5" s="824"/>
      <c r="I5" s="824"/>
      <c r="J5" s="824"/>
      <c r="K5" s="824"/>
      <c r="L5" s="824"/>
      <c r="M5" s="824"/>
      <c r="N5" s="824"/>
      <c r="O5" s="824"/>
      <c r="P5" s="825"/>
      <c r="Q5" s="800" t="s">
        <v>368</v>
      </c>
      <c r="R5" s="801"/>
      <c r="S5" s="801"/>
      <c r="T5" s="801"/>
      <c r="U5" s="802"/>
      <c r="V5" s="800" t="s">
        <v>369</v>
      </c>
      <c r="W5" s="801"/>
      <c r="X5" s="801"/>
      <c r="Y5" s="801"/>
      <c r="Z5" s="802"/>
      <c r="AA5" s="800" t="s">
        <v>370</v>
      </c>
      <c r="AB5" s="801"/>
      <c r="AC5" s="801"/>
      <c r="AD5" s="801"/>
      <c r="AE5" s="801"/>
      <c r="AF5" s="833" t="s">
        <v>371</v>
      </c>
      <c r="AG5" s="801"/>
      <c r="AH5" s="801"/>
      <c r="AI5" s="801"/>
      <c r="AJ5" s="812"/>
      <c r="AK5" s="801" t="s">
        <v>372</v>
      </c>
      <c r="AL5" s="801"/>
      <c r="AM5" s="801"/>
      <c r="AN5" s="801"/>
      <c r="AO5" s="802"/>
      <c r="AP5" s="800" t="s">
        <v>373</v>
      </c>
      <c r="AQ5" s="801"/>
      <c r="AR5" s="801"/>
      <c r="AS5" s="801"/>
      <c r="AT5" s="802"/>
      <c r="AU5" s="800" t="s">
        <v>374</v>
      </c>
      <c r="AV5" s="801"/>
      <c r="AW5" s="801"/>
      <c r="AX5" s="801"/>
      <c r="AY5" s="812"/>
      <c r="AZ5" s="257"/>
      <c r="BA5" s="257"/>
      <c r="BB5" s="257"/>
      <c r="BC5" s="257"/>
      <c r="BD5" s="257"/>
      <c r="BE5" s="258"/>
      <c r="BF5" s="258"/>
      <c r="BG5" s="258"/>
      <c r="BH5" s="258"/>
      <c r="BI5" s="258"/>
      <c r="BJ5" s="258"/>
      <c r="BK5" s="258"/>
      <c r="BL5" s="258"/>
      <c r="BM5" s="258"/>
      <c r="BN5" s="258"/>
      <c r="BO5" s="258"/>
      <c r="BP5" s="258"/>
      <c r="BQ5" s="823" t="s">
        <v>375</v>
      </c>
      <c r="BR5" s="824"/>
      <c r="BS5" s="824"/>
      <c r="BT5" s="824"/>
      <c r="BU5" s="824"/>
      <c r="BV5" s="824"/>
      <c r="BW5" s="824"/>
      <c r="BX5" s="824"/>
      <c r="BY5" s="824"/>
      <c r="BZ5" s="824"/>
      <c r="CA5" s="824"/>
      <c r="CB5" s="824"/>
      <c r="CC5" s="824"/>
      <c r="CD5" s="824"/>
      <c r="CE5" s="824"/>
      <c r="CF5" s="824"/>
      <c r="CG5" s="825"/>
      <c r="CH5" s="800" t="s">
        <v>376</v>
      </c>
      <c r="CI5" s="801"/>
      <c r="CJ5" s="801"/>
      <c r="CK5" s="801"/>
      <c r="CL5" s="802"/>
      <c r="CM5" s="800" t="s">
        <v>377</v>
      </c>
      <c r="CN5" s="801"/>
      <c r="CO5" s="801"/>
      <c r="CP5" s="801"/>
      <c r="CQ5" s="802"/>
      <c r="CR5" s="800" t="s">
        <v>378</v>
      </c>
      <c r="CS5" s="801"/>
      <c r="CT5" s="801"/>
      <c r="CU5" s="801"/>
      <c r="CV5" s="802"/>
      <c r="CW5" s="800" t="s">
        <v>379</v>
      </c>
      <c r="CX5" s="801"/>
      <c r="CY5" s="801"/>
      <c r="CZ5" s="801"/>
      <c r="DA5" s="802"/>
      <c r="DB5" s="800" t="s">
        <v>380</v>
      </c>
      <c r="DC5" s="801"/>
      <c r="DD5" s="801"/>
      <c r="DE5" s="801"/>
      <c r="DF5" s="802"/>
      <c r="DG5" s="806" t="s">
        <v>381</v>
      </c>
      <c r="DH5" s="807"/>
      <c r="DI5" s="807"/>
      <c r="DJ5" s="807"/>
      <c r="DK5" s="808"/>
      <c r="DL5" s="806" t="s">
        <v>382</v>
      </c>
      <c r="DM5" s="807"/>
      <c r="DN5" s="807"/>
      <c r="DO5" s="807"/>
      <c r="DP5" s="808"/>
      <c r="DQ5" s="800" t="s">
        <v>383</v>
      </c>
      <c r="DR5" s="801"/>
      <c r="DS5" s="801"/>
      <c r="DT5" s="801"/>
      <c r="DU5" s="802"/>
      <c r="DV5" s="800" t="s">
        <v>374</v>
      </c>
      <c r="DW5" s="801"/>
      <c r="DX5" s="801"/>
      <c r="DY5" s="801"/>
      <c r="DZ5" s="812"/>
      <c r="EA5" s="255"/>
    </row>
    <row r="6" spans="1:131" s="256"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3"/>
      <c r="BA6" s="253"/>
      <c r="BB6" s="253"/>
      <c r="BC6" s="253"/>
      <c r="BD6" s="253"/>
      <c r="BE6" s="254"/>
      <c r="BF6" s="254"/>
      <c r="BG6" s="254"/>
      <c r="BH6" s="254"/>
      <c r="BI6" s="254"/>
      <c r="BJ6" s="254"/>
      <c r="BK6" s="254"/>
      <c r="BL6" s="254"/>
      <c r="BM6" s="254"/>
      <c r="BN6" s="254"/>
      <c r="BO6" s="254"/>
      <c r="BP6" s="254"/>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5"/>
    </row>
    <row r="7" spans="1:131" s="256" customFormat="1" ht="26.25" customHeight="1" thickTop="1" x14ac:dyDescent="0.15">
      <c r="A7" s="259">
        <v>1</v>
      </c>
      <c r="B7" s="814" t="s">
        <v>384</v>
      </c>
      <c r="C7" s="815"/>
      <c r="D7" s="815"/>
      <c r="E7" s="815"/>
      <c r="F7" s="815"/>
      <c r="G7" s="815"/>
      <c r="H7" s="815"/>
      <c r="I7" s="815"/>
      <c r="J7" s="815"/>
      <c r="K7" s="815"/>
      <c r="L7" s="815"/>
      <c r="M7" s="815"/>
      <c r="N7" s="815"/>
      <c r="O7" s="815"/>
      <c r="P7" s="816"/>
      <c r="Q7" s="817">
        <v>43009</v>
      </c>
      <c r="R7" s="818"/>
      <c r="S7" s="818"/>
      <c r="T7" s="818"/>
      <c r="U7" s="818"/>
      <c r="V7" s="818">
        <v>41970</v>
      </c>
      <c r="W7" s="818"/>
      <c r="X7" s="818"/>
      <c r="Y7" s="818"/>
      <c r="Z7" s="818"/>
      <c r="AA7" s="818">
        <v>1038</v>
      </c>
      <c r="AB7" s="818"/>
      <c r="AC7" s="818"/>
      <c r="AD7" s="818"/>
      <c r="AE7" s="819"/>
      <c r="AF7" s="820">
        <v>948</v>
      </c>
      <c r="AG7" s="821"/>
      <c r="AH7" s="821"/>
      <c r="AI7" s="821"/>
      <c r="AJ7" s="822"/>
      <c r="AK7" s="857">
        <v>2531</v>
      </c>
      <c r="AL7" s="858"/>
      <c r="AM7" s="858"/>
      <c r="AN7" s="858"/>
      <c r="AO7" s="858"/>
      <c r="AP7" s="858">
        <v>29304</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1"/>
      <c r="BS7" s="861" t="s">
        <v>601</v>
      </c>
      <c r="BT7" s="862"/>
      <c r="BU7" s="862"/>
      <c r="BV7" s="862"/>
      <c r="BW7" s="862"/>
      <c r="BX7" s="862"/>
      <c r="BY7" s="862"/>
      <c r="BZ7" s="862"/>
      <c r="CA7" s="862"/>
      <c r="CB7" s="862"/>
      <c r="CC7" s="862"/>
      <c r="CD7" s="862"/>
      <c r="CE7" s="862"/>
      <c r="CF7" s="862"/>
      <c r="CG7" s="863"/>
      <c r="CH7" s="854">
        <v>-4</v>
      </c>
      <c r="CI7" s="855"/>
      <c r="CJ7" s="855"/>
      <c r="CK7" s="855"/>
      <c r="CL7" s="856"/>
      <c r="CM7" s="854">
        <v>666</v>
      </c>
      <c r="CN7" s="855"/>
      <c r="CO7" s="855"/>
      <c r="CP7" s="855"/>
      <c r="CQ7" s="856"/>
      <c r="CR7" s="854">
        <v>5</v>
      </c>
      <c r="CS7" s="855"/>
      <c r="CT7" s="855"/>
      <c r="CU7" s="855"/>
      <c r="CV7" s="856"/>
      <c r="CW7" s="854" t="s">
        <v>604</v>
      </c>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35"/>
      <c r="DW7" s="836"/>
      <c r="DX7" s="836"/>
      <c r="DY7" s="836"/>
      <c r="DZ7" s="837"/>
      <c r="EA7" s="255"/>
    </row>
    <row r="8" spans="1:131" s="256" customFormat="1" ht="26.25" customHeight="1" x14ac:dyDescent="0.15">
      <c r="A8" s="262">
        <v>2</v>
      </c>
      <c r="B8" s="838" t="s">
        <v>385</v>
      </c>
      <c r="C8" s="839"/>
      <c r="D8" s="839"/>
      <c r="E8" s="839"/>
      <c r="F8" s="839"/>
      <c r="G8" s="839"/>
      <c r="H8" s="839"/>
      <c r="I8" s="839"/>
      <c r="J8" s="839"/>
      <c r="K8" s="839"/>
      <c r="L8" s="839"/>
      <c r="M8" s="839"/>
      <c r="N8" s="839"/>
      <c r="O8" s="839"/>
      <c r="P8" s="840"/>
      <c r="Q8" s="841">
        <v>205</v>
      </c>
      <c r="R8" s="842"/>
      <c r="S8" s="842"/>
      <c r="T8" s="842"/>
      <c r="U8" s="842"/>
      <c r="V8" s="842">
        <v>84</v>
      </c>
      <c r="W8" s="842"/>
      <c r="X8" s="842"/>
      <c r="Y8" s="842"/>
      <c r="Z8" s="842"/>
      <c r="AA8" s="842">
        <v>121</v>
      </c>
      <c r="AB8" s="842"/>
      <c r="AC8" s="842"/>
      <c r="AD8" s="842"/>
      <c r="AE8" s="843"/>
      <c r="AF8" s="844">
        <v>1</v>
      </c>
      <c r="AG8" s="845"/>
      <c r="AH8" s="845"/>
      <c r="AI8" s="845"/>
      <c r="AJ8" s="846"/>
      <c r="AK8" s="847">
        <v>195</v>
      </c>
      <c r="AL8" s="848"/>
      <c r="AM8" s="848"/>
      <c r="AN8" s="848"/>
      <c r="AO8" s="848"/>
      <c r="AP8" s="848">
        <v>34</v>
      </c>
      <c r="AQ8" s="848"/>
      <c r="AR8" s="848"/>
      <c r="AS8" s="848"/>
      <c r="AT8" s="848"/>
      <c r="AU8" s="849"/>
      <c r="AV8" s="849"/>
      <c r="AW8" s="849"/>
      <c r="AX8" s="849"/>
      <c r="AY8" s="850"/>
      <c r="AZ8" s="253"/>
      <c r="BA8" s="253"/>
      <c r="BB8" s="253"/>
      <c r="BC8" s="253"/>
      <c r="BD8" s="253"/>
      <c r="BE8" s="254"/>
      <c r="BF8" s="254"/>
      <c r="BG8" s="254"/>
      <c r="BH8" s="254"/>
      <c r="BI8" s="254"/>
      <c r="BJ8" s="254"/>
      <c r="BK8" s="254"/>
      <c r="BL8" s="254"/>
      <c r="BM8" s="254"/>
      <c r="BN8" s="254"/>
      <c r="BO8" s="254"/>
      <c r="BP8" s="254"/>
      <c r="BQ8" s="263">
        <v>2</v>
      </c>
      <c r="BR8" s="264"/>
      <c r="BS8" s="851" t="s">
        <v>602</v>
      </c>
      <c r="BT8" s="852"/>
      <c r="BU8" s="852"/>
      <c r="BV8" s="852"/>
      <c r="BW8" s="852"/>
      <c r="BX8" s="852"/>
      <c r="BY8" s="852"/>
      <c r="BZ8" s="852"/>
      <c r="CA8" s="852"/>
      <c r="CB8" s="852"/>
      <c r="CC8" s="852"/>
      <c r="CD8" s="852"/>
      <c r="CE8" s="852"/>
      <c r="CF8" s="852"/>
      <c r="CG8" s="853"/>
      <c r="CH8" s="864">
        <v>0</v>
      </c>
      <c r="CI8" s="865"/>
      <c r="CJ8" s="865"/>
      <c r="CK8" s="865"/>
      <c r="CL8" s="866"/>
      <c r="CM8" s="864">
        <v>45</v>
      </c>
      <c r="CN8" s="865"/>
      <c r="CO8" s="865"/>
      <c r="CP8" s="865"/>
      <c r="CQ8" s="866"/>
      <c r="CR8" s="864">
        <v>30</v>
      </c>
      <c r="CS8" s="865"/>
      <c r="CT8" s="865"/>
      <c r="CU8" s="865"/>
      <c r="CV8" s="866"/>
      <c r="CW8" s="864">
        <v>26</v>
      </c>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5"/>
    </row>
    <row r="9" spans="1:131" s="256" customFormat="1" ht="26.25" customHeight="1" x14ac:dyDescent="0.15">
      <c r="A9" s="262">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3"/>
      <c r="BA9" s="253"/>
      <c r="BB9" s="253"/>
      <c r="BC9" s="253"/>
      <c r="BD9" s="253"/>
      <c r="BE9" s="254"/>
      <c r="BF9" s="254"/>
      <c r="BG9" s="254"/>
      <c r="BH9" s="254"/>
      <c r="BI9" s="254"/>
      <c r="BJ9" s="254"/>
      <c r="BK9" s="254"/>
      <c r="BL9" s="254"/>
      <c r="BM9" s="254"/>
      <c r="BN9" s="254"/>
      <c r="BO9" s="254"/>
      <c r="BP9" s="254"/>
      <c r="BQ9" s="263">
        <v>3</v>
      </c>
      <c r="BR9" s="264"/>
      <c r="BS9" s="851" t="s">
        <v>603</v>
      </c>
      <c r="BT9" s="852"/>
      <c r="BU9" s="852"/>
      <c r="BV9" s="852"/>
      <c r="BW9" s="852"/>
      <c r="BX9" s="852"/>
      <c r="BY9" s="852"/>
      <c r="BZ9" s="852"/>
      <c r="CA9" s="852"/>
      <c r="CB9" s="852"/>
      <c r="CC9" s="852"/>
      <c r="CD9" s="852"/>
      <c r="CE9" s="852"/>
      <c r="CF9" s="852"/>
      <c r="CG9" s="853"/>
      <c r="CH9" s="864">
        <v>49</v>
      </c>
      <c r="CI9" s="865"/>
      <c r="CJ9" s="865"/>
      <c r="CK9" s="865"/>
      <c r="CL9" s="866"/>
      <c r="CM9" s="864">
        <v>513</v>
      </c>
      <c r="CN9" s="865"/>
      <c r="CO9" s="865"/>
      <c r="CP9" s="865"/>
      <c r="CQ9" s="866"/>
      <c r="CR9" s="864">
        <v>20</v>
      </c>
      <c r="CS9" s="865"/>
      <c r="CT9" s="865"/>
      <c r="CU9" s="865"/>
      <c r="CV9" s="866"/>
      <c r="CW9" s="864" t="s">
        <v>604</v>
      </c>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5"/>
    </row>
    <row r="10" spans="1:131" s="256" customFormat="1" ht="26.25" customHeight="1" x14ac:dyDescent="0.15">
      <c r="A10" s="262">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3"/>
      <c r="BA10" s="253"/>
      <c r="BB10" s="253"/>
      <c r="BC10" s="253"/>
      <c r="BD10" s="253"/>
      <c r="BE10" s="254"/>
      <c r="BF10" s="254"/>
      <c r="BG10" s="254"/>
      <c r="BH10" s="254"/>
      <c r="BI10" s="254"/>
      <c r="BJ10" s="254"/>
      <c r="BK10" s="254"/>
      <c r="BL10" s="254"/>
      <c r="BM10" s="254"/>
      <c r="BN10" s="254"/>
      <c r="BO10" s="254"/>
      <c r="BP10" s="254"/>
      <c r="BQ10" s="263">
        <v>4</v>
      </c>
      <c r="BR10" s="264"/>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5"/>
    </row>
    <row r="11" spans="1:131" s="256" customFormat="1" ht="26.25" customHeight="1" x14ac:dyDescent="0.15">
      <c r="A11" s="262">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3"/>
      <c r="BA11" s="253"/>
      <c r="BB11" s="253"/>
      <c r="BC11" s="253"/>
      <c r="BD11" s="253"/>
      <c r="BE11" s="254"/>
      <c r="BF11" s="254"/>
      <c r="BG11" s="254"/>
      <c r="BH11" s="254"/>
      <c r="BI11" s="254"/>
      <c r="BJ11" s="254"/>
      <c r="BK11" s="254"/>
      <c r="BL11" s="254"/>
      <c r="BM11" s="254"/>
      <c r="BN11" s="254"/>
      <c r="BO11" s="254"/>
      <c r="BP11" s="254"/>
      <c r="BQ11" s="263">
        <v>5</v>
      </c>
      <c r="BR11" s="264"/>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5"/>
    </row>
    <row r="12" spans="1:131" s="256" customFormat="1" ht="26.25" customHeight="1" x14ac:dyDescent="0.15">
      <c r="A12" s="262">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3"/>
      <c r="BA12" s="253"/>
      <c r="BB12" s="253"/>
      <c r="BC12" s="253"/>
      <c r="BD12" s="253"/>
      <c r="BE12" s="254"/>
      <c r="BF12" s="254"/>
      <c r="BG12" s="254"/>
      <c r="BH12" s="254"/>
      <c r="BI12" s="254"/>
      <c r="BJ12" s="254"/>
      <c r="BK12" s="254"/>
      <c r="BL12" s="254"/>
      <c r="BM12" s="254"/>
      <c r="BN12" s="254"/>
      <c r="BO12" s="254"/>
      <c r="BP12" s="254"/>
      <c r="BQ12" s="263">
        <v>6</v>
      </c>
      <c r="BR12" s="264"/>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5"/>
    </row>
    <row r="13" spans="1:131" s="256" customFormat="1" ht="26.25" customHeight="1" x14ac:dyDescent="0.15">
      <c r="A13" s="262">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3"/>
      <c r="BA13" s="253"/>
      <c r="BB13" s="253"/>
      <c r="BC13" s="253"/>
      <c r="BD13" s="253"/>
      <c r="BE13" s="254"/>
      <c r="BF13" s="254"/>
      <c r="BG13" s="254"/>
      <c r="BH13" s="254"/>
      <c r="BI13" s="254"/>
      <c r="BJ13" s="254"/>
      <c r="BK13" s="254"/>
      <c r="BL13" s="254"/>
      <c r="BM13" s="254"/>
      <c r="BN13" s="254"/>
      <c r="BO13" s="254"/>
      <c r="BP13" s="254"/>
      <c r="BQ13" s="263">
        <v>7</v>
      </c>
      <c r="BR13" s="264"/>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5"/>
    </row>
    <row r="14" spans="1:131" s="256" customFormat="1" ht="26.25" customHeight="1" x14ac:dyDescent="0.15">
      <c r="A14" s="262">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3"/>
      <c r="BA14" s="253"/>
      <c r="BB14" s="253"/>
      <c r="BC14" s="253"/>
      <c r="BD14" s="253"/>
      <c r="BE14" s="254"/>
      <c r="BF14" s="254"/>
      <c r="BG14" s="254"/>
      <c r="BH14" s="254"/>
      <c r="BI14" s="254"/>
      <c r="BJ14" s="254"/>
      <c r="BK14" s="254"/>
      <c r="BL14" s="254"/>
      <c r="BM14" s="254"/>
      <c r="BN14" s="254"/>
      <c r="BO14" s="254"/>
      <c r="BP14" s="254"/>
      <c r="BQ14" s="263">
        <v>8</v>
      </c>
      <c r="BR14" s="264"/>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5"/>
    </row>
    <row r="15" spans="1:131" s="256" customFormat="1" ht="26.25" customHeight="1" x14ac:dyDescent="0.15">
      <c r="A15" s="262">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3"/>
      <c r="BA15" s="253"/>
      <c r="BB15" s="253"/>
      <c r="BC15" s="253"/>
      <c r="BD15" s="253"/>
      <c r="BE15" s="254"/>
      <c r="BF15" s="254"/>
      <c r="BG15" s="254"/>
      <c r="BH15" s="254"/>
      <c r="BI15" s="254"/>
      <c r="BJ15" s="254"/>
      <c r="BK15" s="254"/>
      <c r="BL15" s="254"/>
      <c r="BM15" s="254"/>
      <c r="BN15" s="254"/>
      <c r="BO15" s="254"/>
      <c r="BP15" s="254"/>
      <c r="BQ15" s="263">
        <v>9</v>
      </c>
      <c r="BR15" s="264"/>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5"/>
    </row>
    <row r="16" spans="1:131" s="256" customFormat="1" ht="26.25" customHeight="1" x14ac:dyDescent="0.15">
      <c r="A16" s="262">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3"/>
      <c r="BA16" s="253"/>
      <c r="BB16" s="253"/>
      <c r="BC16" s="253"/>
      <c r="BD16" s="253"/>
      <c r="BE16" s="254"/>
      <c r="BF16" s="254"/>
      <c r="BG16" s="254"/>
      <c r="BH16" s="254"/>
      <c r="BI16" s="254"/>
      <c r="BJ16" s="254"/>
      <c r="BK16" s="254"/>
      <c r="BL16" s="254"/>
      <c r="BM16" s="254"/>
      <c r="BN16" s="254"/>
      <c r="BO16" s="254"/>
      <c r="BP16" s="254"/>
      <c r="BQ16" s="263">
        <v>10</v>
      </c>
      <c r="BR16" s="264"/>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5"/>
    </row>
    <row r="17" spans="1:131" s="256" customFormat="1" ht="26.25" customHeight="1" x14ac:dyDescent="0.15">
      <c r="A17" s="262">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3"/>
      <c r="BA17" s="253"/>
      <c r="BB17" s="253"/>
      <c r="BC17" s="253"/>
      <c r="BD17" s="253"/>
      <c r="BE17" s="254"/>
      <c r="BF17" s="254"/>
      <c r="BG17" s="254"/>
      <c r="BH17" s="254"/>
      <c r="BI17" s="254"/>
      <c r="BJ17" s="254"/>
      <c r="BK17" s="254"/>
      <c r="BL17" s="254"/>
      <c r="BM17" s="254"/>
      <c r="BN17" s="254"/>
      <c r="BO17" s="254"/>
      <c r="BP17" s="254"/>
      <c r="BQ17" s="263">
        <v>11</v>
      </c>
      <c r="BR17" s="264"/>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5"/>
    </row>
    <row r="18" spans="1:131" s="256" customFormat="1" ht="26.25" customHeight="1" x14ac:dyDescent="0.15">
      <c r="A18" s="262">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3"/>
      <c r="BA18" s="253"/>
      <c r="BB18" s="253"/>
      <c r="BC18" s="253"/>
      <c r="BD18" s="253"/>
      <c r="BE18" s="254"/>
      <c r="BF18" s="254"/>
      <c r="BG18" s="254"/>
      <c r="BH18" s="254"/>
      <c r="BI18" s="254"/>
      <c r="BJ18" s="254"/>
      <c r="BK18" s="254"/>
      <c r="BL18" s="254"/>
      <c r="BM18" s="254"/>
      <c r="BN18" s="254"/>
      <c r="BO18" s="254"/>
      <c r="BP18" s="254"/>
      <c r="BQ18" s="263">
        <v>12</v>
      </c>
      <c r="BR18" s="264"/>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5"/>
    </row>
    <row r="19" spans="1:131" s="256" customFormat="1" ht="26.25" customHeight="1" x14ac:dyDescent="0.15">
      <c r="A19" s="262">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3"/>
      <c r="BA19" s="253"/>
      <c r="BB19" s="253"/>
      <c r="BC19" s="253"/>
      <c r="BD19" s="253"/>
      <c r="BE19" s="254"/>
      <c r="BF19" s="254"/>
      <c r="BG19" s="254"/>
      <c r="BH19" s="254"/>
      <c r="BI19" s="254"/>
      <c r="BJ19" s="254"/>
      <c r="BK19" s="254"/>
      <c r="BL19" s="254"/>
      <c r="BM19" s="254"/>
      <c r="BN19" s="254"/>
      <c r="BO19" s="254"/>
      <c r="BP19" s="254"/>
      <c r="BQ19" s="263">
        <v>13</v>
      </c>
      <c r="BR19" s="264"/>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5"/>
    </row>
    <row r="20" spans="1:131" s="256" customFormat="1" ht="26.25" customHeight="1" x14ac:dyDescent="0.15">
      <c r="A20" s="262">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3"/>
      <c r="BA20" s="253"/>
      <c r="BB20" s="253"/>
      <c r="BC20" s="253"/>
      <c r="BD20" s="253"/>
      <c r="BE20" s="254"/>
      <c r="BF20" s="254"/>
      <c r="BG20" s="254"/>
      <c r="BH20" s="254"/>
      <c r="BI20" s="254"/>
      <c r="BJ20" s="254"/>
      <c r="BK20" s="254"/>
      <c r="BL20" s="254"/>
      <c r="BM20" s="254"/>
      <c r="BN20" s="254"/>
      <c r="BO20" s="254"/>
      <c r="BP20" s="254"/>
      <c r="BQ20" s="263">
        <v>14</v>
      </c>
      <c r="BR20" s="264"/>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5"/>
    </row>
    <row r="21" spans="1:131" s="256" customFormat="1" ht="26.25" customHeight="1" thickBot="1" x14ac:dyDescent="0.2">
      <c r="A21" s="262">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3"/>
      <c r="BA21" s="253"/>
      <c r="BB21" s="253"/>
      <c r="BC21" s="253"/>
      <c r="BD21" s="253"/>
      <c r="BE21" s="254"/>
      <c r="BF21" s="254"/>
      <c r="BG21" s="254"/>
      <c r="BH21" s="254"/>
      <c r="BI21" s="254"/>
      <c r="BJ21" s="254"/>
      <c r="BK21" s="254"/>
      <c r="BL21" s="254"/>
      <c r="BM21" s="254"/>
      <c r="BN21" s="254"/>
      <c r="BO21" s="254"/>
      <c r="BP21" s="254"/>
      <c r="BQ21" s="263">
        <v>15</v>
      </c>
      <c r="BR21" s="264"/>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5"/>
    </row>
    <row r="22" spans="1:131" s="256" customFormat="1" ht="26.25" customHeight="1" x14ac:dyDescent="0.15">
      <c r="A22" s="262">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386</v>
      </c>
      <c r="BA22" s="889"/>
      <c r="BB22" s="889"/>
      <c r="BC22" s="889"/>
      <c r="BD22" s="890"/>
      <c r="BE22" s="254"/>
      <c r="BF22" s="254"/>
      <c r="BG22" s="254"/>
      <c r="BH22" s="254"/>
      <c r="BI22" s="254"/>
      <c r="BJ22" s="254"/>
      <c r="BK22" s="254"/>
      <c r="BL22" s="254"/>
      <c r="BM22" s="254"/>
      <c r="BN22" s="254"/>
      <c r="BO22" s="254"/>
      <c r="BP22" s="254"/>
      <c r="BQ22" s="263">
        <v>16</v>
      </c>
      <c r="BR22" s="264"/>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5"/>
    </row>
    <row r="23" spans="1:131" s="256" customFormat="1" ht="26.25" customHeight="1" thickBot="1" x14ac:dyDescent="0.2">
      <c r="A23" s="265" t="s">
        <v>387</v>
      </c>
      <c r="B23" s="873" t="s">
        <v>388</v>
      </c>
      <c r="C23" s="874"/>
      <c r="D23" s="874"/>
      <c r="E23" s="874"/>
      <c r="F23" s="874"/>
      <c r="G23" s="874"/>
      <c r="H23" s="874"/>
      <c r="I23" s="874"/>
      <c r="J23" s="874"/>
      <c r="K23" s="874"/>
      <c r="L23" s="874"/>
      <c r="M23" s="874"/>
      <c r="N23" s="874"/>
      <c r="O23" s="874"/>
      <c r="P23" s="875"/>
      <c r="Q23" s="876">
        <v>43151</v>
      </c>
      <c r="R23" s="877"/>
      <c r="S23" s="877"/>
      <c r="T23" s="877"/>
      <c r="U23" s="877"/>
      <c r="V23" s="877">
        <v>41992</v>
      </c>
      <c r="W23" s="877"/>
      <c r="X23" s="877"/>
      <c r="Y23" s="877"/>
      <c r="Z23" s="877"/>
      <c r="AA23" s="877">
        <v>1159</v>
      </c>
      <c r="AB23" s="877"/>
      <c r="AC23" s="877"/>
      <c r="AD23" s="877"/>
      <c r="AE23" s="878"/>
      <c r="AF23" s="879">
        <v>949</v>
      </c>
      <c r="AG23" s="877"/>
      <c r="AH23" s="877"/>
      <c r="AI23" s="877"/>
      <c r="AJ23" s="880"/>
      <c r="AK23" s="881"/>
      <c r="AL23" s="882"/>
      <c r="AM23" s="882"/>
      <c r="AN23" s="882"/>
      <c r="AO23" s="882"/>
      <c r="AP23" s="877"/>
      <c r="AQ23" s="877"/>
      <c r="AR23" s="877"/>
      <c r="AS23" s="877"/>
      <c r="AT23" s="877"/>
      <c r="AU23" s="883"/>
      <c r="AV23" s="883"/>
      <c r="AW23" s="883"/>
      <c r="AX23" s="883"/>
      <c r="AY23" s="884"/>
      <c r="AZ23" s="892" t="s">
        <v>389</v>
      </c>
      <c r="BA23" s="893"/>
      <c r="BB23" s="893"/>
      <c r="BC23" s="893"/>
      <c r="BD23" s="894"/>
      <c r="BE23" s="254"/>
      <c r="BF23" s="254"/>
      <c r="BG23" s="254"/>
      <c r="BH23" s="254"/>
      <c r="BI23" s="254"/>
      <c r="BJ23" s="254"/>
      <c r="BK23" s="254"/>
      <c r="BL23" s="254"/>
      <c r="BM23" s="254"/>
      <c r="BN23" s="254"/>
      <c r="BO23" s="254"/>
      <c r="BP23" s="254"/>
      <c r="BQ23" s="263">
        <v>17</v>
      </c>
      <c r="BR23" s="264"/>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5"/>
    </row>
    <row r="24" spans="1:131" s="256" customFormat="1" ht="26.25" customHeight="1" x14ac:dyDescent="0.15">
      <c r="A24" s="891" t="s">
        <v>390</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3"/>
      <c r="BA24" s="253"/>
      <c r="BB24" s="253"/>
      <c r="BC24" s="253"/>
      <c r="BD24" s="253"/>
      <c r="BE24" s="254"/>
      <c r="BF24" s="254"/>
      <c r="BG24" s="254"/>
      <c r="BH24" s="254"/>
      <c r="BI24" s="254"/>
      <c r="BJ24" s="254"/>
      <c r="BK24" s="254"/>
      <c r="BL24" s="254"/>
      <c r="BM24" s="254"/>
      <c r="BN24" s="254"/>
      <c r="BO24" s="254"/>
      <c r="BP24" s="254"/>
      <c r="BQ24" s="263">
        <v>18</v>
      </c>
      <c r="BR24" s="264"/>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5"/>
    </row>
    <row r="25" spans="1:131" s="248" customFormat="1" ht="26.25" customHeight="1" thickBot="1" x14ac:dyDescent="0.2">
      <c r="A25" s="832" t="s">
        <v>391</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3"/>
      <c r="BK25" s="253"/>
      <c r="BL25" s="253"/>
      <c r="BM25" s="253"/>
      <c r="BN25" s="253"/>
      <c r="BO25" s="266"/>
      <c r="BP25" s="266"/>
      <c r="BQ25" s="263">
        <v>19</v>
      </c>
      <c r="BR25" s="264"/>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7"/>
    </row>
    <row r="26" spans="1:131" s="248" customFormat="1" ht="26.25" customHeight="1" x14ac:dyDescent="0.15">
      <c r="A26" s="823" t="s">
        <v>367</v>
      </c>
      <c r="B26" s="824"/>
      <c r="C26" s="824"/>
      <c r="D26" s="824"/>
      <c r="E26" s="824"/>
      <c r="F26" s="824"/>
      <c r="G26" s="824"/>
      <c r="H26" s="824"/>
      <c r="I26" s="824"/>
      <c r="J26" s="824"/>
      <c r="K26" s="824"/>
      <c r="L26" s="824"/>
      <c r="M26" s="824"/>
      <c r="N26" s="824"/>
      <c r="O26" s="824"/>
      <c r="P26" s="825"/>
      <c r="Q26" s="800" t="s">
        <v>392</v>
      </c>
      <c r="R26" s="801"/>
      <c r="S26" s="801"/>
      <c r="T26" s="801"/>
      <c r="U26" s="802"/>
      <c r="V26" s="800" t="s">
        <v>393</v>
      </c>
      <c r="W26" s="801"/>
      <c r="X26" s="801"/>
      <c r="Y26" s="801"/>
      <c r="Z26" s="802"/>
      <c r="AA26" s="800" t="s">
        <v>394</v>
      </c>
      <c r="AB26" s="801"/>
      <c r="AC26" s="801"/>
      <c r="AD26" s="801"/>
      <c r="AE26" s="801"/>
      <c r="AF26" s="895" t="s">
        <v>395</v>
      </c>
      <c r="AG26" s="896"/>
      <c r="AH26" s="896"/>
      <c r="AI26" s="896"/>
      <c r="AJ26" s="897"/>
      <c r="AK26" s="801" t="s">
        <v>396</v>
      </c>
      <c r="AL26" s="801"/>
      <c r="AM26" s="801"/>
      <c r="AN26" s="801"/>
      <c r="AO26" s="802"/>
      <c r="AP26" s="800" t="s">
        <v>397</v>
      </c>
      <c r="AQ26" s="801"/>
      <c r="AR26" s="801"/>
      <c r="AS26" s="801"/>
      <c r="AT26" s="802"/>
      <c r="AU26" s="800" t="s">
        <v>398</v>
      </c>
      <c r="AV26" s="801"/>
      <c r="AW26" s="801"/>
      <c r="AX26" s="801"/>
      <c r="AY26" s="802"/>
      <c r="AZ26" s="800" t="s">
        <v>399</v>
      </c>
      <c r="BA26" s="801"/>
      <c r="BB26" s="801"/>
      <c r="BC26" s="801"/>
      <c r="BD26" s="802"/>
      <c r="BE26" s="800" t="s">
        <v>374</v>
      </c>
      <c r="BF26" s="801"/>
      <c r="BG26" s="801"/>
      <c r="BH26" s="801"/>
      <c r="BI26" s="812"/>
      <c r="BJ26" s="253"/>
      <c r="BK26" s="253"/>
      <c r="BL26" s="253"/>
      <c r="BM26" s="253"/>
      <c r="BN26" s="253"/>
      <c r="BO26" s="266"/>
      <c r="BP26" s="266"/>
      <c r="BQ26" s="263">
        <v>20</v>
      </c>
      <c r="BR26" s="264"/>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7"/>
    </row>
    <row r="27" spans="1:131" s="248"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3"/>
      <c r="BK27" s="253"/>
      <c r="BL27" s="253"/>
      <c r="BM27" s="253"/>
      <c r="BN27" s="253"/>
      <c r="BO27" s="266"/>
      <c r="BP27" s="266"/>
      <c r="BQ27" s="263">
        <v>21</v>
      </c>
      <c r="BR27" s="264"/>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7"/>
    </row>
    <row r="28" spans="1:131" s="248" customFormat="1" ht="26.25" customHeight="1" thickTop="1" x14ac:dyDescent="0.15">
      <c r="A28" s="267">
        <v>1</v>
      </c>
      <c r="B28" s="814" t="s">
        <v>400</v>
      </c>
      <c r="C28" s="815"/>
      <c r="D28" s="815"/>
      <c r="E28" s="815"/>
      <c r="F28" s="815"/>
      <c r="G28" s="815"/>
      <c r="H28" s="815"/>
      <c r="I28" s="815"/>
      <c r="J28" s="815"/>
      <c r="K28" s="815"/>
      <c r="L28" s="815"/>
      <c r="M28" s="815"/>
      <c r="N28" s="815"/>
      <c r="O28" s="815"/>
      <c r="P28" s="816"/>
      <c r="Q28" s="905">
        <v>7722</v>
      </c>
      <c r="R28" s="906"/>
      <c r="S28" s="906"/>
      <c r="T28" s="906"/>
      <c r="U28" s="906"/>
      <c r="V28" s="906">
        <v>7969</v>
      </c>
      <c r="W28" s="906"/>
      <c r="X28" s="906"/>
      <c r="Y28" s="906"/>
      <c r="Z28" s="906"/>
      <c r="AA28" s="906">
        <v>-247</v>
      </c>
      <c r="AB28" s="906"/>
      <c r="AC28" s="906"/>
      <c r="AD28" s="906"/>
      <c r="AE28" s="907"/>
      <c r="AF28" s="908">
        <v>-247</v>
      </c>
      <c r="AG28" s="906"/>
      <c r="AH28" s="906"/>
      <c r="AI28" s="906"/>
      <c r="AJ28" s="909"/>
      <c r="AK28" s="910">
        <v>1115</v>
      </c>
      <c r="AL28" s="901"/>
      <c r="AM28" s="901"/>
      <c r="AN28" s="901"/>
      <c r="AO28" s="901"/>
      <c r="AP28" s="901"/>
      <c r="AQ28" s="901"/>
      <c r="AR28" s="901"/>
      <c r="AS28" s="901"/>
      <c r="AT28" s="901"/>
      <c r="AU28" s="901"/>
      <c r="AV28" s="901"/>
      <c r="AW28" s="901"/>
      <c r="AX28" s="901"/>
      <c r="AY28" s="901"/>
      <c r="AZ28" s="902"/>
      <c r="BA28" s="902"/>
      <c r="BB28" s="902"/>
      <c r="BC28" s="902"/>
      <c r="BD28" s="902"/>
      <c r="BE28" s="903"/>
      <c r="BF28" s="903"/>
      <c r="BG28" s="903"/>
      <c r="BH28" s="903"/>
      <c r="BI28" s="904"/>
      <c r="BJ28" s="253"/>
      <c r="BK28" s="253"/>
      <c r="BL28" s="253"/>
      <c r="BM28" s="253"/>
      <c r="BN28" s="253"/>
      <c r="BO28" s="266"/>
      <c r="BP28" s="266"/>
      <c r="BQ28" s="263">
        <v>22</v>
      </c>
      <c r="BR28" s="264"/>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7"/>
    </row>
    <row r="29" spans="1:131" s="248" customFormat="1" ht="26.25" customHeight="1" x14ac:dyDescent="0.15">
      <c r="A29" s="267">
        <v>2</v>
      </c>
      <c r="B29" s="838" t="s">
        <v>401</v>
      </c>
      <c r="C29" s="839"/>
      <c r="D29" s="839"/>
      <c r="E29" s="839"/>
      <c r="F29" s="839"/>
      <c r="G29" s="839"/>
      <c r="H29" s="839"/>
      <c r="I29" s="839"/>
      <c r="J29" s="839"/>
      <c r="K29" s="839"/>
      <c r="L29" s="839"/>
      <c r="M29" s="839"/>
      <c r="N29" s="839"/>
      <c r="O29" s="839"/>
      <c r="P29" s="840"/>
      <c r="Q29" s="841">
        <v>4711</v>
      </c>
      <c r="R29" s="842"/>
      <c r="S29" s="842"/>
      <c r="T29" s="842"/>
      <c r="U29" s="842"/>
      <c r="V29" s="842">
        <v>4676</v>
      </c>
      <c r="W29" s="842"/>
      <c r="X29" s="842"/>
      <c r="Y29" s="842"/>
      <c r="Z29" s="842"/>
      <c r="AA29" s="842">
        <v>35</v>
      </c>
      <c r="AB29" s="842"/>
      <c r="AC29" s="842"/>
      <c r="AD29" s="842"/>
      <c r="AE29" s="843"/>
      <c r="AF29" s="844">
        <v>35</v>
      </c>
      <c r="AG29" s="845"/>
      <c r="AH29" s="845"/>
      <c r="AI29" s="845"/>
      <c r="AJ29" s="846"/>
      <c r="AK29" s="913">
        <v>731</v>
      </c>
      <c r="AL29" s="914"/>
      <c r="AM29" s="914"/>
      <c r="AN29" s="914"/>
      <c r="AO29" s="914"/>
      <c r="AP29" s="914"/>
      <c r="AQ29" s="914"/>
      <c r="AR29" s="914"/>
      <c r="AS29" s="914"/>
      <c r="AT29" s="914"/>
      <c r="AU29" s="914"/>
      <c r="AV29" s="914"/>
      <c r="AW29" s="914"/>
      <c r="AX29" s="914"/>
      <c r="AY29" s="914"/>
      <c r="AZ29" s="915"/>
      <c r="BA29" s="915"/>
      <c r="BB29" s="915"/>
      <c r="BC29" s="915"/>
      <c r="BD29" s="915"/>
      <c r="BE29" s="911"/>
      <c r="BF29" s="911"/>
      <c r="BG29" s="911"/>
      <c r="BH29" s="911"/>
      <c r="BI29" s="912"/>
      <c r="BJ29" s="253"/>
      <c r="BK29" s="253"/>
      <c r="BL29" s="253"/>
      <c r="BM29" s="253"/>
      <c r="BN29" s="253"/>
      <c r="BO29" s="266"/>
      <c r="BP29" s="266"/>
      <c r="BQ29" s="263">
        <v>23</v>
      </c>
      <c r="BR29" s="264"/>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7"/>
    </row>
    <row r="30" spans="1:131" s="248" customFormat="1" ht="26.25" customHeight="1" x14ac:dyDescent="0.15">
      <c r="A30" s="267">
        <v>3</v>
      </c>
      <c r="B30" s="838" t="s">
        <v>402</v>
      </c>
      <c r="C30" s="839"/>
      <c r="D30" s="839"/>
      <c r="E30" s="839"/>
      <c r="F30" s="839"/>
      <c r="G30" s="839"/>
      <c r="H30" s="839"/>
      <c r="I30" s="839"/>
      <c r="J30" s="839"/>
      <c r="K30" s="839"/>
      <c r="L30" s="839"/>
      <c r="M30" s="839"/>
      <c r="N30" s="839"/>
      <c r="O30" s="839"/>
      <c r="P30" s="840"/>
      <c r="Q30" s="841">
        <v>519</v>
      </c>
      <c r="R30" s="842"/>
      <c r="S30" s="842"/>
      <c r="T30" s="842"/>
      <c r="U30" s="842"/>
      <c r="V30" s="842">
        <v>518</v>
      </c>
      <c r="W30" s="842"/>
      <c r="X30" s="842"/>
      <c r="Y30" s="842"/>
      <c r="Z30" s="842"/>
      <c r="AA30" s="842">
        <v>1</v>
      </c>
      <c r="AB30" s="842"/>
      <c r="AC30" s="842"/>
      <c r="AD30" s="842"/>
      <c r="AE30" s="843"/>
      <c r="AF30" s="844">
        <v>1</v>
      </c>
      <c r="AG30" s="845"/>
      <c r="AH30" s="845"/>
      <c r="AI30" s="845"/>
      <c r="AJ30" s="846"/>
      <c r="AK30" s="913">
        <v>167</v>
      </c>
      <c r="AL30" s="914"/>
      <c r="AM30" s="914"/>
      <c r="AN30" s="914"/>
      <c r="AO30" s="914"/>
      <c r="AP30" s="914"/>
      <c r="AQ30" s="914"/>
      <c r="AR30" s="914"/>
      <c r="AS30" s="914"/>
      <c r="AT30" s="914"/>
      <c r="AU30" s="914"/>
      <c r="AV30" s="914"/>
      <c r="AW30" s="914"/>
      <c r="AX30" s="914"/>
      <c r="AY30" s="914"/>
      <c r="AZ30" s="915"/>
      <c r="BA30" s="915"/>
      <c r="BB30" s="915"/>
      <c r="BC30" s="915"/>
      <c r="BD30" s="915"/>
      <c r="BE30" s="911"/>
      <c r="BF30" s="911"/>
      <c r="BG30" s="911"/>
      <c r="BH30" s="911"/>
      <c r="BI30" s="912"/>
      <c r="BJ30" s="253"/>
      <c r="BK30" s="253"/>
      <c r="BL30" s="253"/>
      <c r="BM30" s="253"/>
      <c r="BN30" s="253"/>
      <c r="BO30" s="266"/>
      <c r="BP30" s="266"/>
      <c r="BQ30" s="263">
        <v>24</v>
      </c>
      <c r="BR30" s="264"/>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7"/>
    </row>
    <row r="31" spans="1:131" s="248" customFormat="1" ht="26.25" customHeight="1" x14ac:dyDescent="0.15">
      <c r="A31" s="267">
        <v>4</v>
      </c>
      <c r="B31" s="838" t="s">
        <v>403</v>
      </c>
      <c r="C31" s="839"/>
      <c r="D31" s="839"/>
      <c r="E31" s="839"/>
      <c r="F31" s="839"/>
      <c r="G31" s="839"/>
      <c r="H31" s="839"/>
      <c r="I31" s="839"/>
      <c r="J31" s="839"/>
      <c r="K31" s="839"/>
      <c r="L31" s="839"/>
      <c r="M31" s="839"/>
      <c r="N31" s="839"/>
      <c r="O31" s="839"/>
      <c r="P31" s="840"/>
      <c r="Q31" s="841">
        <v>1871</v>
      </c>
      <c r="R31" s="842"/>
      <c r="S31" s="842"/>
      <c r="T31" s="842"/>
      <c r="U31" s="842"/>
      <c r="V31" s="842">
        <v>1468</v>
      </c>
      <c r="W31" s="842"/>
      <c r="X31" s="842"/>
      <c r="Y31" s="842"/>
      <c r="Z31" s="842"/>
      <c r="AA31" s="842">
        <v>403</v>
      </c>
      <c r="AB31" s="842"/>
      <c r="AC31" s="842"/>
      <c r="AD31" s="842"/>
      <c r="AE31" s="843"/>
      <c r="AF31" s="844">
        <v>1771</v>
      </c>
      <c r="AG31" s="845"/>
      <c r="AH31" s="845"/>
      <c r="AI31" s="845"/>
      <c r="AJ31" s="846"/>
      <c r="AK31" s="913">
        <v>15</v>
      </c>
      <c r="AL31" s="914"/>
      <c r="AM31" s="914"/>
      <c r="AN31" s="914"/>
      <c r="AO31" s="914"/>
      <c r="AP31" s="914">
        <v>2048</v>
      </c>
      <c r="AQ31" s="914"/>
      <c r="AR31" s="914"/>
      <c r="AS31" s="914"/>
      <c r="AT31" s="914"/>
      <c r="AU31" s="914">
        <v>8</v>
      </c>
      <c r="AV31" s="914"/>
      <c r="AW31" s="914"/>
      <c r="AX31" s="914"/>
      <c r="AY31" s="914"/>
      <c r="AZ31" s="915"/>
      <c r="BA31" s="915"/>
      <c r="BB31" s="915"/>
      <c r="BC31" s="915"/>
      <c r="BD31" s="915"/>
      <c r="BE31" s="911" t="s">
        <v>404</v>
      </c>
      <c r="BF31" s="911"/>
      <c r="BG31" s="911"/>
      <c r="BH31" s="911"/>
      <c r="BI31" s="912"/>
      <c r="BJ31" s="253"/>
      <c r="BK31" s="253"/>
      <c r="BL31" s="253"/>
      <c r="BM31" s="253"/>
      <c r="BN31" s="253"/>
      <c r="BO31" s="266"/>
      <c r="BP31" s="266"/>
      <c r="BQ31" s="263">
        <v>25</v>
      </c>
      <c r="BR31" s="264"/>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7"/>
    </row>
    <row r="32" spans="1:131" s="248" customFormat="1" ht="26.25" customHeight="1" x14ac:dyDescent="0.15">
      <c r="A32" s="267">
        <v>5</v>
      </c>
      <c r="B32" s="838" t="s">
        <v>405</v>
      </c>
      <c r="C32" s="839"/>
      <c r="D32" s="839"/>
      <c r="E32" s="839"/>
      <c r="F32" s="839"/>
      <c r="G32" s="839"/>
      <c r="H32" s="839"/>
      <c r="I32" s="839"/>
      <c r="J32" s="839"/>
      <c r="K32" s="839"/>
      <c r="L32" s="839"/>
      <c r="M32" s="839"/>
      <c r="N32" s="839"/>
      <c r="O32" s="839"/>
      <c r="P32" s="840"/>
      <c r="Q32" s="841">
        <v>1340</v>
      </c>
      <c r="R32" s="842"/>
      <c r="S32" s="842"/>
      <c r="T32" s="842"/>
      <c r="U32" s="842"/>
      <c r="V32" s="842">
        <v>1233</v>
      </c>
      <c r="W32" s="842"/>
      <c r="X32" s="842"/>
      <c r="Y32" s="842"/>
      <c r="Z32" s="842"/>
      <c r="AA32" s="842">
        <v>107</v>
      </c>
      <c r="AB32" s="842"/>
      <c r="AC32" s="842"/>
      <c r="AD32" s="842"/>
      <c r="AE32" s="843"/>
      <c r="AF32" s="844">
        <v>107</v>
      </c>
      <c r="AG32" s="845"/>
      <c r="AH32" s="845"/>
      <c r="AI32" s="845"/>
      <c r="AJ32" s="846"/>
      <c r="AK32" s="913">
        <v>364</v>
      </c>
      <c r="AL32" s="914"/>
      <c r="AM32" s="914"/>
      <c r="AN32" s="914"/>
      <c r="AO32" s="914"/>
      <c r="AP32" s="914">
        <v>4237</v>
      </c>
      <c r="AQ32" s="914"/>
      <c r="AR32" s="914"/>
      <c r="AS32" s="914"/>
      <c r="AT32" s="914"/>
      <c r="AU32" s="914">
        <v>2356</v>
      </c>
      <c r="AV32" s="914"/>
      <c r="AW32" s="914"/>
      <c r="AX32" s="914"/>
      <c r="AY32" s="914"/>
      <c r="AZ32" s="915"/>
      <c r="BA32" s="915"/>
      <c r="BB32" s="915"/>
      <c r="BC32" s="915"/>
      <c r="BD32" s="915"/>
      <c r="BE32" s="911" t="s">
        <v>406</v>
      </c>
      <c r="BF32" s="911"/>
      <c r="BG32" s="911"/>
      <c r="BH32" s="911"/>
      <c r="BI32" s="912"/>
      <c r="BJ32" s="253"/>
      <c r="BK32" s="253"/>
      <c r="BL32" s="253"/>
      <c r="BM32" s="253"/>
      <c r="BN32" s="253"/>
      <c r="BO32" s="266"/>
      <c r="BP32" s="266"/>
      <c r="BQ32" s="263">
        <v>26</v>
      </c>
      <c r="BR32" s="264"/>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7"/>
    </row>
    <row r="33" spans="1:131" s="248" customFormat="1" ht="26.25" customHeight="1" x14ac:dyDescent="0.15">
      <c r="A33" s="267">
        <v>6</v>
      </c>
      <c r="B33" s="838"/>
      <c r="C33" s="839"/>
      <c r="D33" s="839"/>
      <c r="E33" s="839"/>
      <c r="F33" s="839"/>
      <c r="G33" s="839"/>
      <c r="H33" s="839"/>
      <c r="I33" s="839"/>
      <c r="J33" s="839"/>
      <c r="K33" s="839"/>
      <c r="L33" s="839"/>
      <c r="M33" s="839"/>
      <c r="N33" s="839"/>
      <c r="O33" s="839"/>
      <c r="P33" s="840"/>
      <c r="Q33" s="841"/>
      <c r="R33" s="842"/>
      <c r="S33" s="842"/>
      <c r="T33" s="842"/>
      <c r="U33" s="842"/>
      <c r="V33" s="842"/>
      <c r="W33" s="842"/>
      <c r="X33" s="842"/>
      <c r="Y33" s="842"/>
      <c r="Z33" s="842"/>
      <c r="AA33" s="842"/>
      <c r="AB33" s="842"/>
      <c r="AC33" s="842"/>
      <c r="AD33" s="842"/>
      <c r="AE33" s="843"/>
      <c r="AF33" s="844"/>
      <c r="AG33" s="845"/>
      <c r="AH33" s="845"/>
      <c r="AI33" s="845"/>
      <c r="AJ33" s="846"/>
      <c r="AK33" s="913"/>
      <c r="AL33" s="914"/>
      <c r="AM33" s="914"/>
      <c r="AN33" s="914"/>
      <c r="AO33" s="914"/>
      <c r="AP33" s="914"/>
      <c r="AQ33" s="914"/>
      <c r="AR33" s="914"/>
      <c r="AS33" s="914"/>
      <c r="AT33" s="914"/>
      <c r="AU33" s="914"/>
      <c r="AV33" s="914"/>
      <c r="AW33" s="914"/>
      <c r="AX33" s="914"/>
      <c r="AY33" s="914"/>
      <c r="AZ33" s="915"/>
      <c r="BA33" s="915"/>
      <c r="BB33" s="915"/>
      <c r="BC33" s="915"/>
      <c r="BD33" s="915"/>
      <c r="BE33" s="911"/>
      <c r="BF33" s="911"/>
      <c r="BG33" s="911"/>
      <c r="BH33" s="911"/>
      <c r="BI33" s="912"/>
      <c r="BJ33" s="253"/>
      <c r="BK33" s="253"/>
      <c r="BL33" s="253"/>
      <c r="BM33" s="253"/>
      <c r="BN33" s="253"/>
      <c r="BO33" s="266"/>
      <c r="BP33" s="266"/>
      <c r="BQ33" s="263">
        <v>27</v>
      </c>
      <c r="BR33" s="264"/>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7"/>
    </row>
    <row r="34" spans="1:131" s="248" customFormat="1" ht="26.25" customHeight="1" x14ac:dyDescent="0.15">
      <c r="A34" s="267">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3"/>
      <c r="BK34" s="253"/>
      <c r="BL34" s="253"/>
      <c r="BM34" s="253"/>
      <c r="BN34" s="253"/>
      <c r="BO34" s="266"/>
      <c r="BP34" s="266"/>
      <c r="BQ34" s="263">
        <v>28</v>
      </c>
      <c r="BR34" s="264"/>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7"/>
    </row>
    <row r="35" spans="1:131" s="248" customFormat="1" ht="26.25" customHeight="1" x14ac:dyDescent="0.15">
      <c r="A35" s="267">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3"/>
      <c r="BK35" s="253"/>
      <c r="BL35" s="253"/>
      <c r="BM35" s="253"/>
      <c r="BN35" s="253"/>
      <c r="BO35" s="266"/>
      <c r="BP35" s="266"/>
      <c r="BQ35" s="263">
        <v>29</v>
      </c>
      <c r="BR35" s="264"/>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7"/>
    </row>
    <row r="36" spans="1:131" s="248" customFormat="1" ht="26.25" customHeight="1" x14ac:dyDescent="0.15">
      <c r="A36" s="267">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7"/>
    </row>
    <row r="37" spans="1:131" s="248" customFormat="1" ht="26.25" customHeight="1" x14ac:dyDescent="0.15">
      <c r="A37" s="267">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7"/>
    </row>
    <row r="38" spans="1:131" s="248" customFormat="1" ht="26.25" customHeight="1" x14ac:dyDescent="0.15">
      <c r="A38" s="267">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7"/>
    </row>
    <row r="39" spans="1:131" s="248" customFormat="1" ht="26.25" customHeight="1" x14ac:dyDescent="0.15">
      <c r="A39" s="267">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7"/>
    </row>
    <row r="40" spans="1:131" s="248" customFormat="1" ht="26.25" customHeight="1" x14ac:dyDescent="0.15">
      <c r="A40" s="262">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7"/>
    </row>
    <row r="41" spans="1:131" s="248" customFormat="1" ht="26.25" customHeight="1" x14ac:dyDescent="0.15">
      <c r="A41" s="262">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7"/>
    </row>
    <row r="42" spans="1:131" s="248" customFormat="1" ht="26.25" customHeight="1" x14ac:dyDescent="0.15">
      <c r="A42" s="262">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7"/>
    </row>
    <row r="43" spans="1:131" s="248" customFormat="1" ht="26.25" customHeight="1" x14ac:dyDescent="0.15">
      <c r="A43" s="262">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7"/>
    </row>
    <row r="44" spans="1:131" s="248" customFormat="1" ht="26.25" customHeight="1" x14ac:dyDescent="0.15">
      <c r="A44" s="262">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7"/>
    </row>
    <row r="45" spans="1:131" s="248" customFormat="1" ht="26.25" customHeight="1" x14ac:dyDescent="0.15">
      <c r="A45" s="262">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7"/>
    </row>
    <row r="46" spans="1:131" s="248" customFormat="1" ht="26.25" customHeight="1" x14ac:dyDescent="0.15">
      <c r="A46" s="262">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7"/>
    </row>
    <row r="47" spans="1:131" s="248" customFormat="1" ht="26.25" customHeight="1" x14ac:dyDescent="0.15">
      <c r="A47" s="262">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7"/>
    </row>
    <row r="48" spans="1:131" s="248" customFormat="1" ht="26.25" customHeight="1" x14ac:dyDescent="0.15">
      <c r="A48" s="262">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7"/>
    </row>
    <row r="49" spans="1:131" s="248" customFormat="1" ht="26.25" customHeight="1" x14ac:dyDescent="0.15">
      <c r="A49" s="262">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7"/>
    </row>
    <row r="50" spans="1:131" s="248" customFormat="1" ht="26.25" customHeight="1" x14ac:dyDescent="0.15">
      <c r="A50" s="262">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7"/>
    </row>
    <row r="51" spans="1:131" s="248" customFormat="1" ht="26.25" customHeight="1" x14ac:dyDescent="0.15">
      <c r="A51" s="262">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7"/>
    </row>
    <row r="52" spans="1:131" s="248" customFormat="1" ht="26.25" customHeight="1" x14ac:dyDescent="0.15">
      <c r="A52" s="262">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7"/>
    </row>
    <row r="53" spans="1:131" s="248" customFormat="1" ht="26.25" customHeight="1" x14ac:dyDescent="0.15">
      <c r="A53" s="262">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7"/>
    </row>
    <row r="54" spans="1:131" s="248" customFormat="1" ht="26.25" customHeight="1" x14ac:dyDescent="0.15">
      <c r="A54" s="262">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7"/>
    </row>
    <row r="55" spans="1:131" s="248" customFormat="1" ht="26.25" customHeight="1" x14ac:dyDescent="0.15">
      <c r="A55" s="262">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7"/>
    </row>
    <row r="56" spans="1:131" s="248" customFormat="1" ht="26.25" customHeight="1" x14ac:dyDescent="0.15">
      <c r="A56" s="262">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7"/>
    </row>
    <row r="57" spans="1:131" s="248" customFormat="1" ht="26.25" customHeight="1" x14ac:dyDescent="0.15">
      <c r="A57" s="262">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7"/>
    </row>
    <row r="58" spans="1:131" s="248" customFormat="1" ht="26.25" customHeight="1" x14ac:dyDescent="0.15">
      <c r="A58" s="262">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7"/>
    </row>
    <row r="59" spans="1:131" s="248" customFormat="1" ht="26.25" customHeight="1" x14ac:dyDescent="0.15">
      <c r="A59" s="262">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7"/>
    </row>
    <row r="60" spans="1:131" s="248" customFormat="1" ht="26.25" customHeight="1" x14ac:dyDescent="0.15">
      <c r="A60" s="262">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7"/>
    </row>
    <row r="61" spans="1:131" s="248" customFormat="1" ht="26.25" customHeight="1" thickBot="1" x14ac:dyDescent="0.2">
      <c r="A61" s="262">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7"/>
    </row>
    <row r="62" spans="1:131" s="248" customFormat="1" ht="26.25" customHeight="1" x14ac:dyDescent="0.15">
      <c r="A62" s="262">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407</v>
      </c>
      <c r="BK62" s="889"/>
      <c r="BL62" s="889"/>
      <c r="BM62" s="889"/>
      <c r="BN62" s="890"/>
      <c r="BO62" s="266"/>
      <c r="BP62" s="266"/>
      <c r="BQ62" s="263">
        <v>56</v>
      </c>
      <c r="BR62" s="264"/>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7"/>
    </row>
    <row r="63" spans="1:131" s="248" customFormat="1" ht="26.25" customHeight="1" thickBot="1" x14ac:dyDescent="0.2">
      <c r="A63" s="265" t="s">
        <v>387</v>
      </c>
      <c r="B63" s="873" t="s">
        <v>408</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1666</v>
      </c>
      <c r="AG63" s="925"/>
      <c r="AH63" s="925"/>
      <c r="AI63" s="925"/>
      <c r="AJ63" s="926"/>
      <c r="AK63" s="927"/>
      <c r="AL63" s="922"/>
      <c r="AM63" s="922"/>
      <c r="AN63" s="922"/>
      <c r="AO63" s="922"/>
      <c r="AP63" s="925">
        <f>SUM(AP28:AT62)</f>
        <v>6285</v>
      </c>
      <c r="AQ63" s="925"/>
      <c r="AR63" s="925"/>
      <c r="AS63" s="925"/>
      <c r="AT63" s="925"/>
      <c r="AU63" s="925">
        <f>SUM(AU28:AY62)</f>
        <v>2364</v>
      </c>
      <c r="AV63" s="925"/>
      <c r="AW63" s="925"/>
      <c r="AX63" s="925"/>
      <c r="AY63" s="925"/>
      <c r="AZ63" s="929"/>
      <c r="BA63" s="929"/>
      <c r="BB63" s="929"/>
      <c r="BC63" s="929"/>
      <c r="BD63" s="929"/>
      <c r="BE63" s="930"/>
      <c r="BF63" s="930"/>
      <c r="BG63" s="930"/>
      <c r="BH63" s="930"/>
      <c r="BI63" s="931"/>
      <c r="BJ63" s="932" t="s">
        <v>409</v>
      </c>
      <c r="BK63" s="933"/>
      <c r="BL63" s="933"/>
      <c r="BM63" s="933"/>
      <c r="BN63" s="934"/>
      <c r="BO63" s="266"/>
      <c r="BP63" s="266"/>
      <c r="BQ63" s="263">
        <v>57</v>
      </c>
      <c r="BR63" s="264"/>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7"/>
    </row>
    <row r="66" spans="1:131" s="248" customFormat="1" ht="26.25" customHeight="1" x14ac:dyDescent="0.15">
      <c r="A66" s="823" t="s">
        <v>411</v>
      </c>
      <c r="B66" s="824"/>
      <c r="C66" s="824"/>
      <c r="D66" s="824"/>
      <c r="E66" s="824"/>
      <c r="F66" s="824"/>
      <c r="G66" s="824"/>
      <c r="H66" s="824"/>
      <c r="I66" s="824"/>
      <c r="J66" s="824"/>
      <c r="K66" s="824"/>
      <c r="L66" s="824"/>
      <c r="M66" s="824"/>
      <c r="N66" s="824"/>
      <c r="O66" s="824"/>
      <c r="P66" s="825"/>
      <c r="Q66" s="800" t="s">
        <v>412</v>
      </c>
      <c r="R66" s="801"/>
      <c r="S66" s="801"/>
      <c r="T66" s="801"/>
      <c r="U66" s="802"/>
      <c r="V66" s="800" t="s">
        <v>413</v>
      </c>
      <c r="W66" s="801"/>
      <c r="X66" s="801"/>
      <c r="Y66" s="801"/>
      <c r="Z66" s="802"/>
      <c r="AA66" s="800" t="s">
        <v>414</v>
      </c>
      <c r="AB66" s="801"/>
      <c r="AC66" s="801"/>
      <c r="AD66" s="801"/>
      <c r="AE66" s="802"/>
      <c r="AF66" s="935" t="s">
        <v>415</v>
      </c>
      <c r="AG66" s="896"/>
      <c r="AH66" s="896"/>
      <c r="AI66" s="896"/>
      <c r="AJ66" s="936"/>
      <c r="AK66" s="800" t="s">
        <v>416</v>
      </c>
      <c r="AL66" s="824"/>
      <c r="AM66" s="824"/>
      <c r="AN66" s="824"/>
      <c r="AO66" s="825"/>
      <c r="AP66" s="800" t="s">
        <v>417</v>
      </c>
      <c r="AQ66" s="801"/>
      <c r="AR66" s="801"/>
      <c r="AS66" s="801"/>
      <c r="AT66" s="802"/>
      <c r="AU66" s="800" t="s">
        <v>418</v>
      </c>
      <c r="AV66" s="801"/>
      <c r="AW66" s="801"/>
      <c r="AX66" s="801"/>
      <c r="AY66" s="802"/>
      <c r="AZ66" s="800" t="s">
        <v>374</v>
      </c>
      <c r="BA66" s="801"/>
      <c r="BB66" s="801"/>
      <c r="BC66" s="801"/>
      <c r="BD66" s="812"/>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596</v>
      </c>
      <c r="C68" s="953"/>
      <c r="D68" s="953"/>
      <c r="E68" s="953"/>
      <c r="F68" s="953"/>
      <c r="G68" s="953"/>
      <c r="H68" s="953"/>
      <c r="I68" s="953"/>
      <c r="J68" s="953"/>
      <c r="K68" s="953"/>
      <c r="L68" s="953"/>
      <c r="M68" s="953"/>
      <c r="N68" s="953"/>
      <c r="O68" s="953"/>
      <c r="P68" s="954"/>
      <c r="Q68" s="955">
        <v>3132</v>
      </c>
      <c r="R68" s="949"/>
      <c r="S68" s="949"/>
      <c r="T68" s="949"/>
      <c r="U68" s="949"/>
      <c r="V68" s="949">
        <v>3025</v>
      </c>
      <c r="W68" s="949"/>
      <c r="X68" s="949"/>
      <c r="Y68" s="949"/>
      <c r="Z68" s="949"/>
      <c r="AA68" s="949">
        <v>107</v>
      </c>
      <c r="AB68" s="949"/>
      <c r="AC68" s="949"/>
      <c r="AD68" s="949"/>
      <c r="AE68" s="949"/>
      <c r="AF68" s="949">
        <v>28</v>
      </c>
      <c r="AG68" s="949"/>
      <c r="AH68" s="949"/>
      <c r="AI68" s="949"/>
      <c r="AJ68" s="949"/>
      <c r="AK68" s="949">
        <v>26</v>
      </c>
      <c r="AL68" s="949"/>
      <c r="AM68" s="949"/>
      <c r="AN68" s="949"/>
      <c r="AO68" s="949"/>
      <c r="AP68" s="949">
        <v>118</v>
      </c>
      <c r="AQ68" s="949"/>
      <c r="AR68" s="949"/>
      <c r="AS68" s="949"/>
      <c r="AT68" s="949"/>
      <c r="AU68" s="949">
        <v>41</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597</v>
      </c>
      <c r="C69" s="957"/>
      <c r="D69" s="957"/>
      <c r="E69" s="957"/>
      <c r="F69" s="957"/>
      <c r="G69" s="957"/>
      <c r="H69" s="957"/>
      <c r="I69" s="957"/>
      <c r="J69" s="957"/>
      <c r="K69" s="957"/>
      <c r="L69" s="957"/>
      <c r="M69" s="957"/>
      <c r="N69" s="957"/>
      <c r="O69" s="957"/>
      <c r="P69" s="958"/>
      <c r="Q69" s="959">
        <v>9663</v>
      </c>
      <c r="R69" s="914"/>
      <c r="S69" s="914"/>
      <c r="T69" s="914"/>
      <c r="U69" s="914"/>
      <c r="V69" s="914">
        <v>9392</v>
      </c>
      <c r="W69" s="914"/>
      <c r="X69" s="914"/>
      <c r="Y69" s="914"/>
      <c r="Z69" s="914"/>
      <c r="AA69" s="914">
        <v>271</v>
      </c>
      <c r="AB69" s="914"/>
      <c r="AC69" s="914"/>
      <c r="AD69" s="914"/>
      <c r="AE69" s="914"/>
      <c r="AF69" s="914">
        <v>271</v>
      </c>
      <c r="AG69" s="914"/>
      <c r="AH69" s="914"/>
      <c r="AI69" s="914"/>
      <c r="AJ69" s="914"/>
      <c r="AK69" s="914"/>
      <c r="AL69" s="914"/>
      <c r="AM69" s="914"/>
      <c r="AN69" s="914"/>
      <c r="AO69" s="914"/>
      <c r="AP69" s="914"/>
      <c r="AQ69" s="914"/>
      <c r="AR69" s="914"/>
      <c r="AS69" s="914"/>
      <c r="AT69" s="914"/>
      <c r="AU69" s="914"/>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598</v>
      </c>
      <c r="C70" s="957"/>
      <c r="D70" s="957"/>
      <c r="E70" s="957"/>
      <c r="F70" s="957"/>
      <c r="G70" s="957"/>
      <c r="H70" s="957"/>
      <c r="I70" s="957"/>
      <c r="J70" s="957"/>
      <c r="K70" s="957"/>
      <c r="L70" s="957"/>
      <c r="M70" s="957"/>
      <c r="N70" s="957"/>
      <c r="O70" s="957"/>
      <c r="P70" s="958"/>
      <c r="Q70" s="959">
        <v>202</v>
      </c>
      <c r="R70" s="914"/>
      <c r="S70" s="914"/>
      <c r="T70" s="914"/>
      <c r="U70" s="914"/>
      <c r="V70" s="914">
        <v>200</v>
      </c>
      <c r="W70" s="914"/>
      <c r="X70" s="914"/>
      <c r="Y70" s="914"/>
      <c r="Z70" s="914"/>
      <c r="AA70" s="914">
        <v>2</v>
      </c>
      <c r="AB70" s="914"/>
      <c r="AC70" s="914"/>
      <c r="AD70" s="914"/>
      <c r="AE70" s="914"/>
      <c r="AF70" s="914">
        <v>2</v>
      </c>
      <c r="AG70" s="914"/>
      <c r="AH70" s="914"/>
      <c r="AI70" s="914"/>
      <c r="AJ70" s="914"/>
      <c r="AK70" s="914"/>
      <c r="AL70" s="914"/>
      <c r="AM70" s="914"/>
      <c r="AN70" s="914"/>
      <c r="AO70" s="914"/>
      <c r="AP70" s="914"/>
      <c r="AQ70" s="914"/>
      <c r="AR70" s="914"/>
      <c r="AS70" s="914"/>
      <c r="AT70" s="914"/>
      <c r="AU70" s="914"/>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599</v>
      </c>
      <c r="C71" s="957"/>
      <c r="D71" s="957"/>
      <c r="E71" s="957"/>
      <c r="F71" s="957"/>
      <c r="G71" s="957"/>
      <c r="H71" s="957"/>
      <c r="I71" s="957"/>
      <c r="J71" s="957"/>
      <c r="K71" s="957"/>
      <c r="L71" s="957"/>
      <c r="M71" s="957"/>
      <c r="N71" s="957"/>
      <c r="O71" s="957"/>
      <c r="P71" s="958"/>
      <c r="Q71" s="959">
        <v>299</v>
      </c>
      <c r="R71" s="914"/>
      <c r="S71" s="914"/>
      <c r="T71" s="914"/>
      <c r="U71" s="914"/>
      <c r="V71" s="914">
        <v>263</v>
      </c>
      <c r="W71" s="914"/>
      <c r="X71" s="914"/>
      <c r="Y71" s="914"/>
      <c r="Z71" s="914"/>
      <c r="AA71" s="914">
        <v>36</v>
      </c>
      <c r="AB71" s="914"/>
      <c r="AC71" s="914"/>
      <c r="AD71" s="914"/>
      <c r="AE71" s="914"/>
      <c r="AF71" s="914">
        <v>36</v>
      </c>
      <c r="AG71" s="914"/>
      <c r="AH71" s="914"/>
      <c r="AI71" s="914"/>
      <c r="AJ71" s="914"/>
      <c r="AK71" s="914"/>
      <c r="AL71" s="914"/>
      <c r="AM71" s="914"/>
      <c r="AN71" s="914"/>
      <c r="AO71" s="914"/>
      <c r="AP71" s="914"/>
      <c r="AQ71" s="914"/>
      <c r="AR71" s="914"/>
      <c r="AS71" s="914"/>
      <c r="AT71" s="914"/>
      <c r="AU71" s="914"/>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600</v>
      </c>
      <c r="C72" s="957"/>
      <c r="D72" s="957"/>
      <c r="E72" s="957"/>
      <c r="F72" s="957"/>
      <c r="G72" s="957"/>
      <c r="H72" s="957"/>
      <c r="I72" s="957"/>
      <c r="J72" s="957"/>
      <c r="K72" s="957"/>
      <c r="L72" s="957"/>
      <c r="M72" s="957"/>
      <c r="N72" s="957"/>
      <c r="O72" s="957"/>
      <c r="P72" s="958"/>
      <c r="Q72" s="959">
        <v>150860</v>
      </c>
      <c r="R72" s="914"/>
      <c r="S72" s="914"/>
      <c r="T72" s="914"/>
      <c r="U72" s="914"/>
      <c r="V72" s="914">
        <v>146852</v>
      </c>
      <c r="W72" s="914"/>
      <c r="X72" s="914"/>
      <c r="Y72" s="914"/>
      <c r="Z72" s="914"/>
      <c r="AA72" s="914">
        <v>4008</v>
      </c>
      <c r="AB72" s="914"/>
      <c r="AC72" s="914"/>
      <c r="AD72" s="914"/>
      <c r="AE72" s="914"/>
      <c r="AF72" s="914">
        <v>4008</v>
      </c>
      <c r="AG72" s="914"/>
      <c r="AH72" s="914"/>
      <c r="AI72" s="914"/>
      <c r="AJ72" s="914"/>
      <c r="AK72" s="914">
        <v>2051</v>
      </c>
      <c r="AL72" s="914"/>
      <c r="AM72" s="914"/>
      <c r="AN72" s="914"/>
      <c r="AO72" s="914"/>
      <c r="AP72" s="914"/>
      <c r="AQ72" s="914"/>
      <c r="AR72" s="914"/>
      <c r="AS72" s="914"/>
      <c r="AT72" s="914"/>
      <c r="AU72" s="914"/>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c r="C73" s="957"/>
      <c r="D73" s="957"/>
      <c r="E73" s="957"/>
      <c r="F73" s="957"/>
      <c r="G73" s="957"/>
      <c r="H73" s="957"/>
      <c r="I73" s="957"/>
      <c r="J73" s="957"/>
      <c r="K73" s="957"/>
      <c r="L73" s="957"/>
      <c r="M73" s="957"/>
      <c r="N73" s="957"/>
      <c r="O73" s="957"/>
      <c r="P73" s="958"/>
      <c r="Q73" s="959"/>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c r="C74" s="957"/>
      <c r="D74" s="957"/>
      <c r="E74" s="957"/>
      <c r="F74" s="957"/>
      <c r="G74" s="957"/>
      <c r="H74" s="957"/>
      <c r="I74" s="957"/>
      <c r="J74" s="957"/>
      <c r="K74" s="957"/>
      <c r="L74" s="957"/>
      <c r="M74" s="957"/>
      <c r="N74" s="957"/>
      <c r="O74" s="957"/>
      <c r="P74" s="958"/>
      <c r="Q74" s="959"/>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387</v>
      </c>
      <c r="B88" s="873" t="s">
        <v>419</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3" t="s">
        <v>420</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c r="CS102" s="933"/>
      <c r="CT102" s="933"/>
      <c r="CU102" s="933"/>
      <c r="CV102" s="976"/>
      <c r="CW102" s="975"/>
      <c r="CX102" s="933"/>
      <c r="CY102" s="933"/>
      <c r="CZ102" s="933"/>
      <c r="DA102" s="976"/>
      <c r="DB102" s="975"/>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304</v>
      </c>
      <c r="AG109" s="978"/>
      <c r="AH109" s="978"/>
      <c r="AI109" s="978"/>
      <c r="AJ109" s="979"/>
      <c r="AK109" s="977" t="s">
        <v>303</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304</v>
      </c>
      <c r="BW109" s="978"/>
      <c r="BX109" s="978"/>
      <c r="BY109" s="978"/>
      <c r="BZ109" s="979"/>
      <c r="CA109" s="977" t="s">
        <v>303</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304</v>
      </c>
      <c r="DM109" s="978"/>
      <c r="DN109" s="978"/>
      <c r="DO109" s="978"/>
      <c r="DP109" s="979"/>
      <c r="DQ109" s="977" t="s">
        <v>303</v>
      </c>
      <c r="DR109" s="978"/>
      <c r="DS109" s="978"/>
      <c r="DT109" s="978"/>
      <c r="DU109" s="979"/>
      <c r="DV109" s="977" t="s">
        <v>429</v>
      </c>
      <c r="DW109" s="978"/>
      <c r="DX109" s="978"/>
      <c r="DY109" s="978"/>
      <c r="DZ109" s="980"/>
    </row>
    <row r="110" spans="1:131" s="247" customFormat="1" ht="26.25" customHeight="1" x14ac:dyDescent="0.15">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2237244</v>
      </c>
      <c r="AB110" s="985"/>
      <c r="AC110" s="985"/>
      <c r="AD110" s="985"/>
      <c r="AE110" s="986"/>
      <c r="AF110" s="987">
        <v>2271781</v>
      </c>
      <c r="AG110" s="985"/>
      <c r="AH110" s="985"/>
      <c r="AI110" s="985"/>
      <c r="AJ110" s="986"/>
      <c r="AK110" s="987">
        <v>2274797</v>
      </c>
      <c r="AL110" s="985"/>
      <c r="AM110" s="985"/>
      <c r="AN110" s="985"/>
      <c r="AO110" s="986"/>
      <c r="AP110" s="988">
        <v>15.3</v>
      </c>
      <c r="AQ110" s="989"/>
      <c r="AR110" s="989"/>
      <c r="AS110" s="989"/>
      <c r="AT110" s="990"/>
      <c r="AU110" s="991" t="s">
        <v>73</v>
      </c>
      <c r="AV110" s="992"/>
      <c r="AW110" s="992"/>
      <c r="AX110" s="992"/>
      <c r="AY110" s="992"/>
      <c r="AZ110" s="1033" t="s">
        <v>432</v>
      </c>
      <c r="BA110" s="982"/>
      <c r="BB110" s="982"/>
      <c r="BC110" s="982"/>
      <c r="BD110" s="982"/>
      <c r="BE110" s="982"/>
      <c r="BF110" s="982"/>
      <c r="BG110" s="982"/>
      <c r="BH110" s="982"/>
      <c r="BI110" s="982"/>
      <c r="BJ110" s="982"/>
      <c r="BK110" s="982"/>
      <c r="BL110" s="982"/>
      <c r="BM110" s="982"/>
      <c r="BN110" s="982"/>
      <c r="BO110" s="982"/>
      <c r="BP110" s="983"/>
      <c r="BQ110" s="1019">
        <v>28186390</v>
      </c>
      <c r="BR110" s="1020"/>
      <c r="BS110" s="1020"/>
      <c r="BT110" s="1020"/>
      <c r="BU110" s="1020"/>
      <c r="BV110" s="1020">
        <v>28614944</v>
      </c>
      <c r="BW110" s="1020"/>
      <c r="BX110" s="1020"/>
      <c r="BY110" s="1020"/>
      <c r="BZ110" s="1020"/>
      <c r="CA110" s="1020">
        <v>29337807</v>
      </c>
      <c r="CB110" s="1020"/>
      <c r="CC110" s="1020"/>
      <c r="CD110" s="1020"/>
      <c r="CE110" s="1020"/>
      <c r="CF110" s="1034">
        <v>197.6</v>
      </c>
      <c r="CG110" s="1035"/>
      <c r="CH110" s="1035"/>
      <c r="CI110" s="1035"/>
      <c r="CJ110" s="1035"/>
      <c r="CK110" s="1036" t="s">
        <v>433</v>
      </c>
      <c r="CL110" s="1037"/>
      <c r="CM110" s="1016" t="s">
        <v>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435</v>
      </c>
      <c r="DH110" s="1020"/>
      <c r="DI110" s="1020"/>
      <c r="DJ110" s="1020"/>
      <c r="DK110" s="1020"/>
      <c r="DL110" s="1020" t="s">
        <v>436</v>
      </c>
      <c r="DM110" s="1020"/>
      <c r="DN110" s="1020"/>
      <c r="DO110" s="1020"/>
      <c r="DP110" s="1020"/>
      <c r="DQ110" s="1020" t="s">
        <v>436</v>
      </c>
      <c r="DR110" s="1020"/>
      <c r="DS110" s="1020"/>
      <c r="DT110" s="1020"/>
      <c r="DU110" s="1020"/>
      <c r="DV110" s="1021" t="s">
        <v>437</v>
      </c>
      <c r="DW110" s="1021"/>
      <c r="DX110" s="1021"/>
      <c r="DY110" s="1021"/>
      <c r="DZ110" s="1022"/>
    </row>
    <row r="111" spans="1:131" s="247" customFormat="1" ht="26.25" customHeight="1" x14ac:dyDescent="0.15">
      <c r="A111" s="1023" t="s">
        <v>438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437</v>
      </c>
      <c r="AB111" s="1027"/>
      <c r="AC111" s="1027"/>
      <c r="AD111" s="1027"/>
      <c r="AE111" s="1028"/>
      <c r="AF111" s="1029" t="s">
        <v>436</v>
      </c>
      <c r="AG111" s="1027"/>
      <c r="AH111" s="1027"/>
      <c r="AI111" s="1027"/>
      <c r="AJ111" s="1028"/>
      <c r="AK111" s="1029" t="s">
        <v>437</v>
      </c>
      <c r="AL111" s="1027"/>
      <c r="AM111" s="1027"/>
      <c r="AN111" s="1027"/>
      <c r="AO111" s="1028"/>
      <c r="AP111" s="1030" t="s">
        <v>436</v>
      </c>
      <c r="AQ111" s="1031"/>
      <c r="AR111" s="1031"/>
      <c r="AS111" s="1031"/>
      <c r="AT111" s="1032"/>
      <c r="AU111" s="993"/>
      <c r="AV111" s="994"/>
      <c r="AW111" s="994"/>
      <c r="AX111" s="994"/>
      <c r="AY111" s="994"/>
      <c r="AZ111" s="1042" t="s">
        <v>439</v>
      </c>
      <c r="BA111" s="1043"/>
      <c r="BB111" s="1043"/>
      <c r="BC111" s="1043"/>
      <c r="BD111" s="1043"/>
      <c r="BE111" s="1043"/>
      <c r="BF111" s="1043"/>
      <c r="BG111" s="1043"/>
      <c r="BH111" s="1043"/>
      <c r="BI111" s="1043"/>
      <c r="BJ111" s="1043"/>
      <c r="BK111" s="1043"/>
      <c r="BL111" s="1043"/>
      <c r="BM111" s="1043"/>
      <c r="BN111" s="1043"/>
      <c r="BO111" s="1043"/>
      <c r="BP111" s="1044"/>
      <c r="BQ111" s="1012">
        <v>255176</v>
      </c>
      <c r="BR111" s="1013"/>
      <c r="BS111" s="1013"/>
      <c r="BT111" s="1013"/>
      <c r="BU111" s="1013"/>
      <c r="BV111" s="1013">
        <v>212646</v>
      </c>
      <c r="BW111" s="1013"/>
      <c r="BX111" s="1013"/>
      <c r="BY111" s="1013"/>
      <c r="BZ111" s="1013"/>
      <c r="CA111" s="1013">
        <v>170116</v>
      </c>
      <c r="CB111" s="1013"/>
      <c r="CC111" s="1013"/>
      <c r="CD111" s="1013"/>
      <c r="CE111" s="1013"/>
      <c r="CF111" s="1007">
        <v>1.1000000000000001</v>
      </c>
      <c r="CG111" s="1008"/>
      <c r="CH111" s="1008"/>
      <c r="CI111" s="1008"/>
      <c r="CJ111" s="1008"/>
      <c r="CK111" s="1038"/>
      <c r="CL111" s="1039"/>
      <c r="CM111" s="1009" t="s">
        <v>440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437</v>
      </c>
      <c r="DH111" s="1013"/>
      <c r="DI111" s="1013"/>
      <c r="DJ111" s="1013"/>
      <c r="DK111" s="1013"/>
      <c r="DL111" s="1013" t="s">
        <v>435</v>
      </c>
      <c r="DM111" s="1013"/>
      <c r="DN111" s="1013"/>
      <c r="DO111" s="1013"/>
      <c r="DP111" s="1013"/>
      <c r="DQ111" s="1013" t="s">
        <v>435</v>
      </c>
      <c r="DR111" s="1013"/>
      <c r="DS111" s="1013"/>
      <c r="DT111" s="1013"/>
      <c r="DU111" s="1013"/>
      <c r="DV111" s="1014" t="s">
        <v>436</v>
      </c>
      <c r="DW111" s="1014"/>
      <c r="DX111" s="1014"/>
      <c r="DY111" s="1014"/>
      <c r="DZ111" s="1015"/>
    </row>
    <row r="112" spans="1:131" s="247" customFormat="1" ht="26.25" customHeight="1" x14ac:dyDescent="0.15">
      <c r="A112" s="1045" t="s">
        <v>441</v>
      </c>
      <c r="B112" s="1046"/>
      <c r="C112" s="1043" t="s">
        <v>442</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436</v>
      </c>
      <c r="AB112" s="1052"/>
      <c r="AC112" s="1052"/>
      <c r="AD112" s="1052"/>
      <c r="AE112" s="1053"/>
      <c r="AF112" s="1054" t="s">
        <v>435</v>
      </c>
      <c r="AG112" s="1052"/>
      <c r="AH112" s="1052"/>
      <c r="AI112" s="1052"/>
      <c r="AJ112" s="1053"/>
      <c r="AK112" s="1054" t="s">
        <v>437</v>
      </c>
      <c r="AL112" s="1052"/>
      <c r="AM112" s="1052"/>
      <c r="AN112" s="1052"/>
      <c r="AO112" s="1053"/>
      <c r="AP112" s="1055" t="s">
        <v>437</v>
      </c>
      <c r="AQ112" s="1056"/>
      <c r="AR112" s="1056"/>
      <c r="AS112" s="1056"/>
      <c r="AT112" s="1057"/>
      <c r="AU112" s="993"/>
      <c r="AV112" s="994"/>
      <c r="AW112" s="994"/>
      <c r="AX112" s="994"/>
      <c r="AY112" s="994"/>
      <c r="AZ112" s="1042" t="s">
        <v>443</v>
      </c>
      <c r="BA112" s="1043"/>
      <c r="BB112" s="1043"/>
      <c r="BC112" s="1043"/>
      <c r="BD112" s="1043"/>
      <c r="BE112" s="1043"/>
      <c r="BF112" s="1043"/>
      <c r="BG112" s="1043"/>
      <c r="BH112" s="1043"/>
      <c r="BI112" s="1043"/>
      <c r="BJ112" s="1043"/>
      <c r="BK112" s="1043"/>
      <c r="BL112" s="1043"/>
      <c r="BM112" s="1043"/>
      <c r="BN112" s="1043"/>
      <c r="BO112" s="1043"/>
      <c r="BP112" s="1044"/>
      <c r="BQ112" s="1012">
        <v>2630191</v>
      </c>
      <c r="BR112" s="1013"/>
      <c r="BS112" s="1013"/>
      <c r="BT112" s="1013"/>
      <c r="BU112" s="1013"/>
      <c r="BV112" s="1013">
        <v>2454687</v>
      </c>
      <c r="BW112" s="1013"/>
      <c r="BX112" s="1013"/>
      <c r="BY112" s="1013"/>
      <c r="BZ112" s="1013"/>
      <c r="CA112" s="1013">
        <v>2363896</v>
      </c>
      <c r="CB112" s="1013"/>
      <c r="CC112" s="1013"/>
      <c r="CD112" s="1013"/>
      <c r="CE112" s="1013"/>
      <c r="CF112" s="1007">
        <v>15.9</v>
      </c>
      <c r="CG112" s="1008"/>
      <c r="CH112" s="1008"/>
      <c r="CI112" s="1008"/>
      <c r="CJ112" s="1008"/>
      <c r="CK112" s="1038"/>
      <c r="CL112" s="1039"/>
      <c r="CM112" s="1009" t="s">
        <v>444</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255176</v>
      </c>
      <c r="DH112" s="1013"/>
      <c r="DI112" s="1013"/>
      <c r="DJ112" s="1013"/>
      <c r="DK112" s="1013"/>
      <c r="DL112" s="1013">
        <v>212646</v>
      </c>
      <c r="DM112" s="1013"/>
      <c r="DN112" s="1013"/>
      <c r="DO112" s="1013"/>
      <c r="DP112" s="1013"/>
      <c r="DQ112" s="1013">
        <v>170116</v>
      </c>
      <c r="DR112" s="1013"/>
      <c r="DS112" s="1013"/>
      <c r="DT112" s="1013"/>
      <c r="DU112" s="1013"/>
      <c r="DV112" s="1014">
        <v>1.1000000000000001</v>
      </c>
      <c r="DW112" s="1014"/>
      <c r="DX112" s="1014"/>
      <c r="DY112" s="1014"/>
      <c r="DZ112" s="1015"/>
    </row>
    <row r="113" spans="1:130" s="247" customFormat="1" ht="26.25" customHeight="1" x14ac:dyDescent="0.15">
      <c r="A113" s="1047"/>
      <c r="B113" s="1048"/>
      <c r="C113" s="1043" t="s">
        <v>445</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195190</v>
      </c>
      <c r="AB113" s="1027"/>
      <c r="AC113" s="1027"/>
      <c r="AD113" s="1027"/>
      <c r="AE113" s="1028"/>
      <c r="AF113" s="1029">
        <v>215255</v>
      </c>
      <c r="AG113" s="1027"/>
      <c r="AH113" s="1027"/>
      <c r="AI113" s="1027"/>
      <c r="AJ113" s="1028"/>
      <c r="AK113" s="1029">
        <v>208498</v>
      </c>
      <c r="AL113" s="1027"/>
      <c r="AM113" s="1027"/>
      <c r="AN113" s="1027"/>
      <c r="AO113" s="1028"/>
      <c r="AP113" s="1030">
        <v>1.4</v>
      </c>
      <c r="AQ113" s="1031"/>
      <c r="AR113" s="1031"/>
      <c r="AS113" s="1031"/>
      <c r="AT113" s="1032"/>
      <c r="AU113" s="993"/>
      <c r="AV113" s="994"/>
      <c r="AW113" s="994"/>
      <c r="AX113" s="994"/>
      <c r="AY113" s="994"/>
      <c r="AZ113" s="1042" t="s">
        <v>446</v>
      </c>
      <c r="BA113" s="1043"/>
      <c r="BB113" s="1043"/>
      <c r="BC113" s="1043"/>
      <c r="BD113" s="1043"/>
      <c r="BE113" s="1043"/>
      <c r="BF113" s="1043"/>
      <c r="BG113" s="1043"/>
      <c r="BH113" s="1043"/>
      <c r="BI113" s="1043"/>
      <c r="BJ113" s="1043"/>
      <c r="BK113" s="1043"/>
      <c r="BL113" s="1043"/>
      <c r="BM113" s="1043"/>
      <c r="BN113" s="1043"/>
      <c r="BO113" s="1043"/>
      <c r="BP113" s="1044"/>
      <c r="BQ113" s="1012">
        <v>62337</v>
      </c>
      <c r="BR113" s="1013"/>
      <c r="BS113" s="1013"/>
      <c r="BT113" s="1013"/>
      <c r="BU113" s="1013"/>
      <c r="BV113" s="1013">
        <v>49485</v>
      </c>
      <c r="BW113" s="1013"/>
      <c r="BX113" s="1013"/>
      <c r="BY113" s="1013"/>
      <c r="BZ113" s="1013"/>
      <c r="CA113" s="1013">
        <v>41392</v>
      </c>
      <c r="CB113" s="1013"/>
      <c r="CC113" s="1013"/>
      <c r="CD113" s="1013"/>
      <c r="CE113" s="1013"/>
      <c r="CF113" s="1007">
        <v>0.3</v>
      </c>
      <c r="CG113" s="1008"/>
      <c r="CH113" s="1008"/>
      <c r="CI113" s="1008"/>
      <c r="CJ113" s="1008"/>
      <c r="CK113" s="1038"/>
      <c r="CL113" s="1039"/>
      <c r="CM113" s="1009" t="s">
        <v>447</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435</v>
      </c>
      <c r="DH113" s="1052"/>
      <c r="DI113" s="1052"/>
      <c r="DJ113" s="1052"/>
      <c r="DK113" s="1053"/>
      <c r="DL113" s="1054" t="s">
        <v>436</v>
      </c>
      <c r="DM113" s="1052"/>
      <c r="DN113" s="1052"/>
      <c r="DO113" s="1052"/>
      <c r="DP113" s="1053"/>
      <c r="DQ113" s="1054" t="s">
        <v>437</v>
      </c>
      <c r="DR113" s="1052"/>
      <c r="DS113" s="1052"/>
      <c r="DT113" s="1052"/>
      <c r="DU113" s="1053"/>
      <c r="DV113" s="1055" t="s">
        <v>436</v>
      </c>
      <c r="DW113" s="1056"/>
      <c r="DX113" s="1056"/>
      <c r="DY113" s="1056"/>
      <c r="DZ113" s="1057"/>
    </row>
    <row r="114" spans="1:130" s="247" customFormat="1" ht="26.25" customHeight="1" x14ac:dyDescent="0.15">
      <c r="A114" s="1047"/>
      <c r="B114" s="1048"/>
      <c r="C114" s="1043" t="s">
        <v>448</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25612</v>
      </c>
      <c r="AB114" s="1052"/>
      <c r="AC114" s="1052"/>
      <c r="AD114" s="1052"/>
      <c r="AE114" s="1053"/>
      <c r="AF114" s="1054">
        <v>25212</v>
      </c>
      <c r="AG114" s="1052"/>
      <c r="AH114" s="1052"/>
      <c r="AI114" s="1052"/>
      <c r="AJ114" s="1053"/>
      <c r="AK114" s="1054">
        <v>18087</v>
      </c>
      <c r="AL114" s="1052"/>
      <c r="AM114" s="1052"/>
      <c r="AN114" s="1052"/>
      <c r="AO114" s="1053"/>
      <c r="AP114" s="1055">
        <v>0.1</v>
      </c>
      <c r="AQ114" s="1056"/>
      <c r="AR114" s="1056"/>
      <c r="AS114" s="1056"/>
      <c r="AT114" s="1057"/>
      <c r="AU114" s="993"/>
      <c r="AV114" s="994"/>
      <c r="AW114" s="994"/>
      <c r="AX114" s="994"/>
      <c r="AY114" s="994"/>
      <c r="AZ114" s="1042" t="s">
        <v>449</v>
      </c>
      <c r="BA114" s="1043"/>
      <c r="BB114" s="1043"/>
      <c r="BC114" s="1043"/>
      <c r="BD114" s="1043"/>
      <c r="BE114" s="1043"/>
      <c r="BF114" s="1043"/>
      <c r="BG114" s="1043"/>
      <c r="BH114" s="1043"/>
      <c r="BI114" s="1043"/>
      <c r="BJ114" s="1043"/>
      <c r="BK114" s="1043"/>
      <c r="BL114" s="1043"/>
      <c r="BM114" s="1043"/>
      <c r="BN114" s="1043"/>
      <c r="BO114" s="1043"/>
      <c r="BP114" s="1044"/>
      <c r="BQ114" s="1012">
        <v>643587</v>
      </c>
      <c r="BR114" s="1013"/>
      <c r="BS114" s="1013"/>
      <c r="BT114" s="1013"/>
      <c r="BU114" s="1013"/>
      <c r="BV114" s="1013">
        <v>552469</v>
      </c>
      <c r="BW114" s="1013"/>
      <c r="BX114" s="1013"/>
      <c r="BY114" s="1013"/>
      <c r="BZ114" s="1013"/>
      <c r="CA114" s="1013">
        <v>410994</v>
      </c>
      <c r="CB114" s="1013"/>
      <c r="CC114" s="1013"/>
      <c r="CD114" s="1013"/>
      <c r="CE114" s="1013"/>
      <c r="CF114" s="1007">
        <v>2.8</v>
      </c>
      <c r="CG114" s="1008"/>
      <c r="CH114" s="1008"/>
      <c r="CI114" s="1008"/>
      <c r="CJ114" s="1008"/>
      <c r="CK114" s="1038"/>
      <c r="CL114" s="1039"/>
      <c r="CM114" s="1009" t="s">
        <v>450</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436</v>
      </c>
      <c r="DH114" s="1052"/>
      <c r="DI114" s="1052"/>
      <c r="DJ114" s="1052"/>
      <c r="DK114" s="1053"/>
      <c r="DL114" s="1054" t="s">
        <v>436</v>
      </c>
      <c r="DM114" s="1052"/>
      <c r="DN114" s="1052"/>
      <c r="DO114" s="1052"/>
      <c r="DP114" s="1053"/>
      <c r="DQ114" s="1054" t="s">
        <v>436</v>
      </c>
      <c r="DR114" s="1052"/>
      <c r="DS114" s="1052"/>
      <c r="DT114" s="1052"/>
      <c r="DU114" s="1053"/>
      <c r="DV114" s="1055" t="s">
        <v>435</v>
      </c>
      <c r="DW114" s="1056"/>
      <c r="DX114" s="1056"/>
      <c r="DY114" s="1056"/>
      <c r="DZ114" s="1057"/>
    </row>
    <row r="115" spans="1:130" s="247" customFormat="1" ht="26.25" customHeight="1" x14ac:dyDescent="0.15">
      <c r="A115" s="1047"/>
      <c r="B115" s="1048"/>
      <c r="C115" s="1043" t="s">
        <v>451</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42530</v>
      </c>
      <c r="AB115" s="1027"/>
      <c r="AC115" s="1027"/>
      <c r="AD115" s="1027"/>
      <c r="AE115" s="1028"/>
      <c r="AF115" s="1029">
        <v>42530</v>
      </c>
      <c r="AG115" s="1027"/>
      <c r="AH115" s="1027"/>
      <c r="AI115" s="1027"/>
      <c r="AJ115" s="1028"/>
      <c r="AK115" s="1029">
        <v>42529</v>
      </c>
      <c r="AL115" s="1027"/>
      <c r="AM115" s="1027"/>
      <c r="AN115" s="1027"/>
      <c r="AO115" s="1028"/>
      <c r="AP115" s="1030">
        <v>0.3</v>
      </c>
      <c r="AQ115" s="1031"/>
      <c r="AR115" s="1031"/>
      <c r="AS115" s="1031"/>
      <c r="AT115" s="1032"/>
      <c r="AU115" s="993"/>
      <c r="AV115" s="994"/>
      <c r="AW115" s="994"/>
      <c r="AX115" s="994"/>
      <c r="AY115" s="994"/>
      <c r="AZ115" s="1042" t="s">
        <v>452</v>
      </c>
      <c r="BA115" s="1043"/>
      <c r="BB115" s="1043"/>
      <c r="BC115" s="1043"/>
      <c r="BD115" s="1043"/>
      <c r="BE115" s="1043"/>
      <c r="BF115" s="1043"/>
      <c r="BG115" s="1043"/>
      <c r="BH115" s="1043"/>
      <c r="BI115" s="1043"/>
      <c r="BJ115" s="1043"/>
      <c r="BK115" s="1043"/>
      <c r="BL115" s="1043"/>
      <c r="BM115" s="1043"/>
      <c r="BN115" s="1043"/>
      <c r="BO115" s="1043"/>
      <c r="BP115" s="1044"/>
      <c r="BQ115" s="1012" t="s">
        <v>435</v>
      </c>
      <c r="BR115" s="1013"/>
      <c r="BS115" s="1013"/>
      <c r="BT115" s="1013"/>
      <c r="BU115" s="1013"/>
      <c r="BV115" s="1013" t="s">
        <v>436</v>
      </c>
      <c r="BW115" s="1013"/>
      <c r="BX115" s="1013"/>
      <c r="BY115" s="1013"/>
      <c r="BZ115" s="1013"/>
      <c r="CA115" s="1013" t="s">
        <v>437</v>
      </c>
      <c r="CB115" s="1013"/>
      <c r="CC115" s="1013"/>
      <c r="CD115" s="1013"/>
      <c r="CE115" s="1013"/>
      <c r="CF115" s="1007" t="s">
        <v>435</v>
      </c>
      <c r="CG115" s="1008"/>
      <c r="CH115" s="1008"/>
      <c r="CI115" s="1008"/>
      <c r="CJ115" s="1008"/>
      <c r="CK115" s="1038"/>
      <c r="CL115" s="1039"/>
      <c r="CM115" s="1042" t="s">
        <v>453</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436</v>
      </c>
      <c r="DH115" s="1052"/>
      <c r="DI115" s="1052"/>
      <c r="DJ115" s="1052"/>
      <c r="DK115" s="1053"/>
      <c r="DL115" s="1054" t="s">
        <v>436</v>
      </c>
      <c r="DM115" s="1052"/>
      <c r="DN115" s="1052"/>
      <c r="DO115" s="1052"/>
      <c r="DP115" s="1053"/>
      <c r="DQ115" s="1054" t="s">
        <v>437</v>
      </c>
      <c r="DR115" s="1052"/>
      <c r="DS115" s="1052"/>
      <c r="DT115" s="1052"/>
      <c r="DU115" s="1053"/>
      <c r="DV115" s="1055" t="s">
        <v>437</v>
      </c>
      <c r="DW115" s="1056"/>
      <c r="DX115" s="1056"/>
      <c r="DY115" s="1056"/>
      <c r="DZ115" s="1057"/>
    </row>
    <row r="116" spans="1:130" s="247" customFormat="1" ht="26.25" customHeight="1" x14ac:dyDescent="0.15">
      <c r="A116" s="1049"/>
      <c r="B116" s="1050"/>
      <c r="C116" s="1058" t="s">
        <v>454</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825</v>
      </c>
      <c r="AB116" s="1052"/>
      <c r="AC116" s="1052"/>
      <c r="AD116" s="1052"/>
      <c r="AE116" s="1053"/>
      <c r="AF116" s="1054">
        <v>917</v>
      </c>
      <c r="AG116" s="1052"/>
      <c r="AH116" s="1052"/>
      <c r="AI116" s="1052"/>
      <c r="AJ116" s="1053"/>
      <c r="AK116" s="1054">
        <v>1208</v>
      </c>
      <c r="AL116" s="1052"/>
      <c r="AM116" s="1052"/>
      <c r="AN116" s="1052"/>
      <c r="AO116" s="1053"/>
      <c r="AP116" s="1055">
        <v>0</v>
      </c>
      <c r="AQ116" s="1056"/>
      <c r="AR116" s="1056"/>
      <c r="AS116" s="1056"/>
      <c r="AT116" s="1057"/>
      <c r="AU116" s="993"/>
      <c r="AV116" s="994"/>
      <c r="AW116" s="994"/>
      <c r="AX116" s="994"/>
      <c r="AY116" s="994"/>
      <c r="AZ116" s="1060" t="s">
        <v>455</v>
      </c>
      <c r="BA116" s="1061"/>
      <c r="BB116" s="1061"/>
      <c r="BC116" s="1061"/>
      <c r="BD116" s="1061"/>
      <c r="BE116" s="1061"/>
      <c r="BF116" s="1061"/>
      <c r="BG116" s="1061"/>
      <c r="BH116" s="1061"/>
      <c r="BI116" s="1061"/>
      <c r="BJ116" s="1061"/>
      <c r="BK116" s="1061"/>
      <c r="BL116" s="1061"/>
      <c r="BM116" s="1061"/>
      <c r="BN116" s="1061"/>
      <c r="BO116" s="1061"/>
      <c r="BP116" s="1062"/>
      <c r="BQ116" s="1012" t="s">
        <v>436</v>
      </c>
      <c r="BR116" s="1013"/>
      <c r="BS116" s="1013"/>
      <c r="BT116" s="1013"/>
      <c r="BU116" s="1013"/>
      <c r="BV116" s="1013" t="s">
        <v>437</v>
      </c>
      <c r="BW116" s="1013"/>
      <c r="BX116" s="1013"/>
      <c r="BY116" s="1013"/>
      <c r="BZ116" s="1013"/>
      <c r="CA116" s="1013" t="s">
        <v>436</v>
      </c>
      <c r="CB116" s="1013"/>
      <c r="CC116" s="1013"/>
      <c r="CD116" s="1013"/>
      <c r="CE116" s="1013"/>
      <c r="CF116" s="1007" t="s">
        <v>436</v>
      </c>
      <c r="CG116" s="1008"/>
      <c r="CH116" s="1008"/>
      <c r="CI116" s="1008"/>
      <c r="CJ116" s="1008"/>
      <c r="CK116" s="1038"/>
      <c r="CL116" s="1039"/>
      <c r="CM116" s="1009" t="s">
        <v>456</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437</v>
      </c>
      <c r="DH116" s="1052"/>
      <c r="DI116" s="1052"/>
      <c r="DJ116" s="1052"/>
      <c r="DK116" s="1053"/>
      <c r="DL116" s="1054" t="s">
        <v>437</v>
      </c>
      <c r="DM116" s="1052"/>
      <c r="DN116" s="1052"/>
      <c r="DO116" s="1052"/>
      <c r="DP116" s="1053"/>
      <c r="DQ116" s="1054" t="s">
        <v>435</v>
      </c>
      <c r="DR116" s="1052"/>
      <c r="DS116" s="1052"/>
      <c r="DT116" s="1052"/>
      <c r="DU116" s="1053"/>
      <c r="DV116" s="1055" t="s">
        <v>437</v>
      </c>
      <c r="DW116" s="1056"/>
      <c r="DX116" s="1056"/>
      <c r="DY116" s="1056"/>
      <c r="DZ116" s="1057"/>
    </row>
    <row r="117" spans="1:130" s="247" customFormat="1" ht="26.25" customHeight="1" x14ac:dyDescent="0.15">
      <c r="A117" s="997" t="s">
        <v>184</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457</v>
      </c>
      <c r="Z117" s="979"/>
      <c r="AA117" s="1069">
        <v>2501401</v>
      </c>
      <c r="AB117" s="1070"/>
      <c r="AC117" s="1070"/>
      <c r="AD117" s="1070"/>
      <c r="AE117" s="1071"/>
      <c r="AF117" s="1072">
        <v>2555695</v>
      </c>
      <c r="AG117" s="1070"/>
      <c r="AH117" s="1070"/>
      <c r="AI117" s="1070"/>
      <c r="AJ117" s="1071"/>
      <c r="AK117" s="1072">
        <v>2545119</v>
      </c>
      <c r="AL117" s="1070"/>
      <c r="AM117" s="1070"/>
      <c r="AN117" s="1070"/>
      <c r="AO117" s="1071"/>
      <c r="AP117" s="1073"/>
      <c r="AQ117" s="1074"/>
      <c r="AR117" s="1074"/>
      <c r="AS117" s="1074"/>
      <c r="AT117" s="1075"/>
      <c r="AU117" s="993"/>
      <c r="AV117" s="994"/>
      <c r="AW117" s="994"/>
      <c r="AX117" s="994"/>
      <c r="AY117" s="994"/>
      <c r="AZ117" s="1060" t="s">
        <v>458</v>
      </c>
      <c r="BA117" s="1061"/>
      <c r="BB117" s="1061"/>
      <c r="BC117" s="1061"/>
      <c r="BD117" s="1061"/>
      <c r="BE117" s="1061"/>
      <c r="BF117" s="1061"/>
      <c r="BG117" s="1061"/>
      <c r="BH117" s="1061"/>
      <c r="BI117" s="1061"/>
      <c r="BJ117" s="1061"/>
      <c r="BK117" s="1061"/>
      <c r="BL117" s="1061"/>
      <c r="BM117" s="1061"/>
      <c r="BN117" s="1061"/>
      <c r="BO117" s="1061"/>
      <c r="BP117" s="1062"/>
      <c r="BQ117" s="1012" t="s">
        <v>459</v>
      </c>
      <c r="BR117" s="1013"/>
      <c r="BS117" s="1013"/>
      <c r="BT117" s="1013"/>
      <c r="BU117" s="1013"/>
      <c r="BV117" s="1013" t="s">
        <v>128</v>
      </c>
      <c r="BW117" s="1013"/>
      <c r="BX117" s="1013"/>
      <c r="BY117" s="1013"/>
      <c r="BZ117" s="1013"/>
      <c r="CA117" s="1013" t="s">
        <v>460</v>
      </c>
      <c r="CB117" s="1013"/>
      <c r="CC117" s="1013"/>
      <c r="CD117" s="1013"/>
      <c r="CE117" s="1013"/>
      <c r="CF117" s="1007" t="s">
        <v>461</v>
      </c>
      <c r="CG117" s="1008"/>
      <c r="CH117" s="1008"/>
      <c r="CI117" s="1008"/>
      <c r="CJ117" s="1008"/>
      <c r="CK117" s="1038"/>
      <c r="CL117" s="1039"/>
      <c r="CM117" s="1009" t="s">
        <v>462</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459</v>
      </c>
      <c r="DH117" s="1052"/>
      <c r="DI117" s="1052"/>
      <c r="DJ117" s="1052"/>
      <c r="DK117" s="1053"/>
      <c r="DL117" s="1054" t="s">
        <v>463</v>
      </c>
      <c r="DM117" s="1052"/>
      <c r="DN117" s="1052"/>
      <c r="DO117" s="1052"/>
      <c r="DP117" s="1053"/>
      <c r="DQ117" s="1054" t="s">
        <v>464</v>
      </c>
      <c r="DR117" s="1052"/>
      <c r="DS117" s="1052"/>
      <c r="DT117" s="1052"/>
      <c r="DU117" s="1053"/>
      <c r="DV117" s="1055" t="s">
        <v>128</v>
      </c>
      <c r="DW117" s="1056"/>
      <c r="DX117" s="1056"/>
      <c r="DY117" s="1056"/>
      <c r="DZ117" s="1057"/>
    </row>
    <row r="118" spans="1:130" s="247" customFormat="1" ht="26.25" customHeight="1" x14ac:dyDescent="0.15">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304</v>
      </c>
      <c r="AG118" s="978"/>
      <c r="AH118" s="978"/>
      <c r="AI118" s="978"/>
      <c r="AJ118" s="979"/>
      <c r="AK118" s="977" t="s">
        <v>303</v>
      </c>
      <c r="AL118" s="978"/>
      <c r="AM118" s="978"/>
      <c r="AN118" s="978"/>
      <c r="AO118" s="979"/>
      <c r="AP118" s="1064" t="s">
        <v>429</v>
      </c>
      <c r="AQ118" s="1065"/>
      <c r="AR118" s="1065"/>
      <c r="AS118" s="1065"/>
      <c r="AT118" s="1066"/>
      <c r="AU118" s="993"/>
      <c r="AV118" s="994"/>
      <c r="AW118" s="994"/>
      <c r="AX118" s="994"/>
      <c r="AY118" s="994"/>
      <c r="AZ118" s="1067" t="s">
        <v>465</v>
      </c>
      <c r="BA118" s="1058"/>
      <c r="BB118" s="1058"/>
      <c r="BC118" s="1058"/>
      <c r="BD118" s="1058"/>
      <c r="BE118" s="1058"/>
      <c r="BF118" s="1058"/>
      <c r="BG118" s="1058"/>
      <c r="BH118" s="1058"/>
      <c r="BI118" s="1058"/>
      <c r="BJ118" s="1058"/>
      <c r="BK118" s="1058"/>
      <c r="BL118" s="1058"/>
      <c r="BM118" s="1058"/>
      <c r="BN118" s="1058"/>
      <c r="BO118" s="1058"/>
      <c r="BP118" s="1059"/>
      <c r="BQ118" s="1090" t="s">
        <v>466</v>
      </c>
      <c r="BR118" s="1091"/>
      <c r="BS118" s="1091"/>
      <c r="BT118" s="1091"/>
      <c r="BU118" s="1091"/>
      <c r="BV118" s="1091" t="s">
        <v>128</v>
      </c>
      <c r="BW118" s="1091"/>
      <c r="BX118" s="1091"/>
      <c r="BY118" s="1091"/>
      <c r="BZ118" s="1091"/>
      <c r="CA118" s="1091" t="s">
        <v>460</v>
      </c>
      <c r="CB118" s="1091"/>
      <c r="CC118" s="1091"/>
      <c r="CD118" s="1091"/>
      <c r="CE118" s="1091"/>
      <c r="CF118" s="1007" t="s">
        <v>464</v>
      </c>
      <c r="CG118" s="1008"/>
      <c r="CH118" s="1008"/>
      <c r="CI118" s="1008"/>
      <c r="CJ118" s="1008"/>
      <c r="CK118" s="1038"/>
      <c r="CL118" s="1039"/>
      <c r="CM118" s="1009" t="s">
        <v>467</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459</v>
      </c>
      <c r="DH118" s="1052"/>
      <c r="DI118" s="1052"/>
      <c r="DJ118" s="1052"/>
      <c r="DK118" s="1053"/>
      <c r="DL118" s="1054" t="s">
        <v>409</v>
      </c>
      <c r="DM118" s="1052"/>
      <c r="DN118" s="1052"/>
      <c r="DO118" s="1052"/>
      <c r="DP118" s="1053"/>
      <c r="DQ118" s="1054" t="s">
        <v>436</v>
      </c>
      <c r="DR118" s="1052"/>
      <c r="DS118" s="1052"/>
      <c r="DT118" s="1052"/>
      <c r="DU118" s="1053"/>
      <c r="DV118" s="1055" t="s">
        <v>436</v>
      </c>
      <c r="DW118" s="1056"/>
      <c r="DX118" s="1056"/>
      <c r="DY118" s="1056"/>
      <c r="DZ118" s="1057"/>
    </row>
    <row r="119" spans="1:130" s="247" customFormat="1" ht="26.25" customHeight="1" x14ac:dyDescent="0.15">
      <c r="A119" s="1151" t="s">
        <v>433</v>
      </c>
      <c r="B119" s="1037"/>
      <c r="C119" s="1016" t="s">
        <v>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468</v>
      </c>
      <c r="AB119" s="985"/>
      <c r="AC119" s="985"/>
      <c r="AD119" s="985"/>
      <c r="AE119" s="986"/>
      <c r="AF119" s="987" t="s">
        <v>463</v>
      </c>
      <c r="AG119" s="985"/>
      <c r="AH119" s="985"/>
      <c r="AI119" s="985"/>
      <c r="AJ119" s="986"/>
      <c r="AK119" s="987" t="s">
        <v>409</v>
      </c>
      <c r="AL119" s="985"/>
      <c r="AM119" s="985"/>
      <c r="AN119" s="985"/>
      <c r="AO119" s="986"/>
      <c r="AP119" s="988" t="s">
        <v>464</v>
      </c>
      <c r="AQ119" s="989"/>
      <c r="AR119" s="989"/>
      <c r="AS119" s="989"/>
      <c r="AT119" s="990"/>
      <c r="AU119" s="995"/>
      <c r="AV119" s="996"/>
      <c r="AW119" s="996"/>
      <c r="AX119" s="996"/>
      <c r="AY119" s="996"/>
      <c r="AZ119" s="278" t="s">
        <v>184</v>
      </c>
      <c r="BA119" s="278"/>
      <c r="BB119" s="278"/>
      <c r="BC119" s="278"/>
      <c r="BD119" s="278"/>
      <c r="BE119" s="278"/>
      <c r="BF119" s="278"/>
      <c r="BG119" s="278"/>
      <c r="BH119" s="278"/>
      <c r="BI119" s="278"/>
      <c r="BJ119" s="278"/>
      <c r="BK119" s="278"/>
      <c r="BL119" s="278"/>
      <c r="BM119" s="278"/>
      <c r="BN119" s="278"/>
      <c r="BO119" s="1068" t="s">
        <v>469</v>
      </c>
      <c r="BP119" s="1099"/>
      <c r="BQ119" s="1090">
        <v>31777681</v>
      </c>
      <c r="BR119" s="1091"/>
      <c r="BS119" s="1091"/>
      <c r="BT119" s="1091"/>
      <c r="BU119" s="1091"/>
      <c r="BV119" s="1091">
        <v>31884231</v>
      </c>
      <c r="BW119" s="1091"/>
      <c r="BX119" s="1091"/>
      <c r="BY119" s="1091"/>
      <c r="BZ119" s="1091"/>
      <c r="CA119" s="1091">
        <v>32324205</v>
      </c>
      <c r="CB119" s="1091"/>
      <c r="CC119" s="1091"/>
      <c r="CD119" s="1091"/>
      <c r="CE119" s="1091"/>
      <c r="CF119" s="1092"/>
      <c r="CG119" s="1093"/>
      <c r="CH119" s="1093"/>
      <c r="CI119" s="1093"/>
      <c r="CJ119" s="1094"/>
      <c r="CK119" s="1040"/>
      <c r="CL119" s="1041"/>
      <c r="CM119" s="1095" t="s">
        <v>470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436</v>
      </c>
      <c r="DH119" s="1077"/>
      <c r="DI119" s="1077"/>
      <c r="DJ119" s="1077"/>
      <c r="DK119" s="1078"/>
      <c r="DL119" s="1076" t="s">
        <v>463</v>
      </c>
      <c r="DM119" s="1077"/>
      <c r="DN119" s="1077"/>
      <c r="DO119" s="1077"/>
      <c r="DP119" s="1078"/>
      <c r="DQ119" s="1076" t="s">
        <v>464</v>
      </c>
      <c r="DR119" s="1077"/>
      <c r="DS119" s="1077"/>
      <c r="DT119" s="1077"/>
      <c r="DU119" s="1078"/>
      <c r="DV119" s="1079" t="s">
        <v>471</v>
      </c>
      <c r="DW119" s="1080"/>
      <c r="DX119" s="1080"/>
      <c r="DY119" s="1080"/>
      <c r="DZ119" s="1081"/>
    </row>
    <row r="120" spans="1:130" s="247" customFormat="1" ht="26.25" customHeight="1" x14ac:dyDescent="0.15">
      <c r="A120" s="1152"/>
      <c r="B120" s="1039"/>
      <c r="C120" s="1009" t="s">
        <v>440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466</v>
      </c>
      <c r="AB120" s="1052"/>
      <c r="AC120" s="1052"/>
      <c r="AD120" s="1052"/>
      <c r="AE120" s="1053"/>
      <c r="AF120" s="1054" t="s">
        <v>409</v>
      </c>
      <c r="AG120" s="1052"/>
      <c r="AH120" s="1052"/>
      <c r="AI120" s="1052"/>
      <c r="AJ120" s="1053"/>
      <c r="AK120" s="1054" t="s">
        <v>472</v>
      </c>
      <c r="AL120" s="1052"/>
      <c r="AM120" s="1052"/>
      <c r="AN120" s="1052"/>
      <c r="AO120" s="1053"/>
      <c r="AP120" s="1055" t="s">
        <v>472</v>
      </c>
      <c r="AQ120" s="1056"/>
      <c r="AR120" s="1056"/>
      <c r="AS120" s="1056"/>
      <c r="AT120" s="1057"/>
      <c r="AU120" s="1082" t="s">
        <v>473</v>
      </c>
      <c r="AV120" s="1083"/>
      <c r="AW120" s="1083"/>
      <c r="AX120" s="1083"/>
      <c r="AY120" s="1084"/>
      <c r="AZ120" s="1033" t="s">
        <v>474</v>
      </c>
      <c r="BA120" s="982"/>
      <c r="BB120" s="982"/>
      <c r="BC120" s="982"/>
      <c r="BD120" s="982"/>
      <c r="BE120" s="982"/>
      <c r="BF120" s="982"/>
      <c r="BG120" s="982"/>
      <c r="BH120" s="982"/>
      <c r="BI120" s="982"/>
      <c r="BJ120" s="982"/>
      <c r="BK120" s="982"/>
      <c r="BL120" s="982"/>
      <c r="BM120" s="982"/>
      <c r="BN120" s="982"/>
      <c r="BO120" s="982"/>
      <c r="BP120" s="983"/>
      <c r="BQ120" s="1019">
        <v>6636444</v>
      </c>
      <c r="BR120" s="1020"/>
      <c r="BS120" s="1020"/>
      <c r="BT120" s="1020"/>
      <c r="BU120" s="1020"/>
      <c r="BV120" s="1020">
        <v>6452181</v>
      </c>
      <c r="BW120" s="1020"/>
      <c r="BX120" s="1020"/>
      <c r="BY120" s="1020"/>
      <c r="BZ120" s="1020"/>
      <c r="CA120" s="1020">
        <v>6881429</v>
      </c>
      <c r="CB120" s="1020"/>
      <c r="CC120" s="1020"/>
      <c r="CD120" s="1020"/>
      <c r="CE120" s="1020"/>
      <c r="CF120" s="1034">
        <v>46.3</v>
      </c>
      <c r="CG120" s="1035"/>
      <c r="CH120" s="1035"/>
      <c r="CI120" s="1035"/>
      <c r="CJ120" s="1035"/>
      <c r="CK120" s="1100" t="s">
        <v>475</v>
      </c>
      <c r="CL120" s="1101"/>
      <c r="CM120" s="1101"/>
      <c r="CN120" s="1101"/>
      <c r="CO120" s="1102"/>
      <c r="CP120" s="1108" t="s">
        <v>476</v>
      </c>
      <c r="CQ120" s="1109"/>
      <c r="CR120" s="1109"/>
      <c r="CS120" s="1109"/>
      <c r="CT120" s="1109"/>
      <c r="CU120" s="1109"/>
      <c r="CV120" s="1109"/>
      <c r="CW120" s="1109"/>
      <c r="CX120" s="1109"/>
      <c r="CY120" s="1109"/>
      <c r="CZ120" s="1109"/>
      <c r="DA120" s="1109"/>
      <c r="DB120" s="1109"/>
      <c r="DC120" s="1109"/>
      <c r="DD120" s="1109"/>
      <c r="DE120" s="1109"/>
      <c r="DF120" s="1110"/>
      <c r="DG120" s="1019">
        <v>2624970</v>
      </c>
      <c r="DH120" s="1020"/>
      <c r="DI120" s="1020"/>
      <c r="DJ120" s="1020"/>
      <c r="DK120" s="1020"/>
      <c r="DL120" s="1020">
        <v>2447767</v>
      </c>
      <c r="DM120" s="1020"/>
      <c r="DN120" s="1020"/>
      <c r="DO120" s="1020"/>
      <c r="DP120" s="1020"/>
      <c r="DQ120" s="1020">
        <v>2355704</v>
      </c>
      <c r="DR120" s="1020"/>
      <c r="DS120" s="1020"/>
      <c r="DT120" s="1020"/>
      <c r="DU120" s="1020"/>
      <c r="DV120" s="1021">
        <v>15.9</v>
      </c>
      <c r="DW120" s="1021"/>
      <c r="DX120" s="1021"/>
      <c r="DY120" s="1021"/>
      <c r="DZ120" s="1022"/>
    </row>
    <row r="121" spans="1:130" s="247" customFormat="1" ht="26.25" customHeight="1" x14ac:dyDescent="0.15">
      <c r="A121" s="1152"/>
      <c r="B121" s="1039"/>
      <c r="C121" s="1060" t="s">
        <v>477</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42530</v>
      </c>
      <c r="AB121" s="1052"/>
      <c r="AC121" s="1052"/>
      <c r="AD121" s="1052"/>
      <c r="AE121" s="1053"/>
      <c r="AF121" s="1054">
        <v>42530</v>
      </c>
      <c r="AG121" s="1052"/>
      <c r="AH121" s="1052"/>
      <c r="AI121" s="1052"/>
      <c r="AJ121" s="1053"/>
      <c r="AK121" s="1054">
        <v>42529</v>
      </c>
      <c r="AL121" s="1052"/>
      <c r="AM121" s="1052"/>
      <c r="AN121" s="1052"/>
      <c r="AO121" s="1053"/>
      <c r="AP121" s="1055">
        <v>0.3</v>
      </c>
      <c r="AQ121" s="1056"/>
      <c r="AR121" s="1056"/>
      <c r="AS121" s="1056"/>
      <c r="AT121" s="1057"/>
      <c r="AU121" s="1085"/>
      <c r="AV121" s="1086"/>
      <c r="AW121" s="1086"/>
      <c r="AX121" s="1086"/>
      <c r="AY121" s="1087"/>
      <c r="AZ121" s="1042" t="s">
        <v>478</v>
      </c>
      <c r="BA121" s="1043"/>
      <c r="BB121" s="1043"/>
      <c r="BC121" s="1043"/>
      <c r="BD121" s="1043"/>
      <c r="BE121" s="1043"/>
      <c r="BF121" s="1043"/>
      <c r="BG121" s="1043"/>
      <c r="BH121" s="1043"/>
      <c r="BI121" s="1043"/>
      <c r="BJ121" s="1043"/>
      <c r="BK121" s="1043"/>
      <c r="BL121" s="1043"/>
      <c r="BM121" s="1043"/>
      <c r="BN121" s="1043"/>
      <c r="BO121" s="1043"/>
      <c r="BP121" s="1044"/>
      <c r="BQ121" s="1012">
        <v>2235720</v>
      </c>
      <c r="BR121" s="1013"/>
      <c r="BS121" s="1013"/>
      <c r="BT121" s="1013"/>
      <c r="BU121" s="1013"/>
      <c r="BV121" s="1013">
        <v>2182835</v>
      </c>
      <c r="BW121" s="1013"/>
      <c r="BX121" s="1013"/>
      <c r="BY121" s="1013"/>
      <c r="BZ121" s="1013"/>
      <c r="CA121" s="1013">
        <v>2174515</v>
      </c>
      <c r="CB121" s="1013"/>
      <c r="CC121" s="1013"/>
      <c r="CD121" s="1013"/>
      <c r="CE121" s="1013"/>
      <c r="CF121" s="1007">
        <v>14.6</v>
      </c>
      <c r="CG121" s="1008"/>
      <c r="CH121" s="1008"/>
      <c r="CI121" s="1008"/>
      <c r="CJ121" s="1008"/>
      <c r="CK121" s="1103"/>
      <c r="CL121" s="1104"/>
      <c r="CM121" s="1104"/>
      <c r="CN121" s="1104"/>
      <c r="CO121" s="1105"/>
      <c r="CP121" s="1113" t="s">
        <v>479</v>
      </c>
      <c r="CQ121" s="1114"/>
      <c r="CR121" s="1114"/>
      <c r="CS121" s="1114"/>
      <c r="CT121" s="1114"/>
      <c r="CU121" s="1114"/>
      <c r="CV121" s="1114"/>
      <c r="CW121" s="1114"/>
      <c r="CX121" s="1114"/>
      <c r="CY121" s="1114"/>
      <c r="CZ121" s="1114"/>
      <c r="DA121" s="1114"/>
      <c r="DB121" s="1114"/>
      <c r="DC121" s="1114"/>
      <c r="DD121" s="1114"/>
      <c r="DE121" s="1114"/>
      <c r="DF121" s="1115"/>
      <c r="DG121" s="1012">
        <v>5221</v>
      </c>
      <c r="DH121" s="1013"/>
      <c r="DI121" s="1013"/>
      <c r="DJ121" s="1013"/>
      <c r="DK121" s="1013"/>
      <c r="DL121" s="1013">
        <v>6920</v>
      </c>
      <c r="DM121" s="1013"/>
      <c r="DN121" s="1013"/>
      <c r="DO121" s="1013"/>
      <c r="DP121" s="1013"/>
      <c r="DQ121" s="1013">
        <v>8192</v>
      </c>
      <c r="DR121" s="1013"/>
      <c r="DS121" s="1013"/>
      <c r="DT121" s="1013"/>
      <c r="DU121" s="1013"/>
      <c r="DV121" s="1014">
        <v>0.1</v>
      </c>
      <c r="DW121" s="1014"/>
      <c r="DX121" s="1014"/>
      <c r="DY121" s="1014"/>
      <c r="DZ121" s="1015"/>
    </row>
    <row r="122" spans="1:130" s="247" customFormat="1" ht="26.25" customHeight="1" x14ac:dyDescent="0.15">
      <c r="A122" s="1152"/>
      <c r="B122" s="1039"/>
      <c r="C122" s="1009" t="s">
        <v>450</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436</v>
      </c>
      <c r="AB122" s="1052"/>
      <c r="AC122" s="1052"/>
      <c r="AD122" s="1052"/>
      <c r="AE122" s="1053"/>
      <c r="AF122" s="1054" t="s">
        <v>472</v>
      </c>
      <c r="AG122" s="1052"/>
      <c r="AH122" s="1052"/>
      <c r="AI122" s="1052"/>
      <c r="AJ122" s="1053"/>
      <c r="AK122" s="1054" t="s">
        <v>436</v>
      </c>
      <c r="AL122" s="1052"/>
      <c r="AM122" s="1052"/>
      <c r="AN122" s="1052"/>
      <c r="AO122" s="1053"/>
      <c r="AP122" s="1055" t="s">
        <v>436</v>
      </c>
      <c r="AQ122" s="1056"/>
      <c r="AR122" s="1056"/>
      <c r="AS122" s="1056"/>
      <c r="AT122" s="1057"/>
      <c r="AU122" s="1085"/>
      <c r="AV122" s="1086"/>
      <c r="AW122" s="1086"/>
      <c r="AX122" s="1086"/>
      <c r="AY122" s="1087"/>
      <c r="AZ122" s="1067" t="s">
        <v>480</v>
      </c>
      <c r="BA122" s="1058"/>
      <c r="BB122" s="1058"/>
      <c r="BC122" s="1058"/>
      <c r="BD122" s="1058"/>
      <c r="BE122" s="1058"/>
      <c r="BF122" s="1058"/>
      <c r="BG122" s="1058"/>
      <c r="BH122" s="1058"/>
      <c r="BI122" s="1058"/>
      <c r="BJ122" s="1058"/>
      <c r="BK122" s="1058"/>
      <c r="BL122" s="1058"/>
      <c r="BM122" s="1058"/>
      <c r="BN122" s="1058"/>
      <c r="BO122" s="1058"/>
      <c r="BP122" s="1059"/>
      <c r="BQ122" s="1090">
        <v>18653530</v>
      </c>
      <c r="BR122" s="1091"/>
      <c r="BS122" s="1091"/>
      <c r="BT122" s="1091"/>
      <c r="BU122" s="1091"/>
      <c r="BV122" s="1091">
        <v>18398453</v>
      </c>
      <c r="BW122" s="1091"/>
      <c r="BX122" s="1091"/>
      <c r="BY122" s="1091"/>
      <c r="BZ122" s="1091"/>
      <c r="CA122" s="1091">
        <v>18061564</v>
      </c>
      <c r="CB122" s="1091"/>
      <c r="CC122" s="1091"/>
      <c r="CD122" s="1091"/>
      <c r="CE122" s="1091"/>
      <c r="CF122" s="1111">
        <v>121.6</v>
      </c>
      <c r="CG122" s="1112"/>
      <c r="CH122" s="1112"/>
      <c r="CI122" s="1112"/>
      <c r="CJ122" s="1112"/>
      <c r="CK122" s="1103"/>
      <c r="CL122" s="1104"/>
      <c r="CM122" s="1104"/>
      <c r="CN122" s="1104"/>
      <c r="CO122" s="1105"/>
      <c r="CP122" s="1113" t="s">
        <v>481</v>
      </c>
      <c r="CQ122" s="1114"/>
      <c r="CR122" s="1114"/>
      <c r="CS122" s="1114"/>
      <c r="CT122" s="1114"/>
      <c r="CU122" s="1114"/>
      <c r="CV122" s="1114"/>
      <c r="CW122" s="1114"/>
      <c r="CX122" s="1114"/>
      <c r="CY122" s="1114"/>
      <c r="CZ122" s="1114"/>
      <c r="DA122" s="1114"/>
      <c r="DB122" s="1114"/>
      <c r="DC122" s="1114"/>
      <c r="DD122" s="1114"/>
      <c r="DE122" s="1114"/>
      <c r="DF122" s="1115"/>
      <c r="DG122" s="1012" t="s">
        <v>128</v>
      </c>
      <c r="DH122" s="1013"/>
      <c r="DI122" s="1013"/>
      <c r="DJ122" s="1013"/>
      <c r="DK122" s="1013"/>
      <c r="DL122" s="1013" t="s">
        <v>472</v>
      </c>
      <c r="DM122" s="1013"/>
      <c r="DN122" s="1013"/>
      <c r="DO122" s="1013"/>
      <c r="DP122" s="1013"/>
      <c r="DQ122" s="1013" t="s">
        <v>409</v>
      </c>
      <c r="DR122" s="1013"/>
      <c r="DS122" s="1013"/>
      <c r="DT122" s="1013"/>
      <c r="DU122" s="1013"/>
      <c r="DV122" s="1014" t="s">
        <v>472</v>
      </c>
      <c r="DW122" s="1014"/>
      <c r="DX122" s="1014"/>
      <c r="DY122" s="1014"/>
      <c r="DZ122" s="1015"/>
    </row>
    <row r="123" spans="1:130" s="247" customFormat="1" ht="26.25" customHeight="1" x14ac:dyDescent="0.15">
      <c r="A123" s="1152"/>
      <c r="B123" s="1039"/>
      <c r="C123" s="1009" t="s">
        <v>456</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464</v>
      </c>
      <c r="AB123" s="1052"/>
      <c r="AC123" s="1052"/>
      <c r="AD123" s="1052"/>
      <c r="AE123" s="1053"/>
      <c r="AF123" s="1054" t="s">
        <v>464</v>
      </c>
      <c r="AG123" s="1052"/>
      <c r="AH123" s="1052"/>
      <c r="AI123" s="1052"/>
      <c r="AJ123" s="1053"/>
      <c r="AK123" s="1054" t="s">
        <v>472</v>
      </c>
      <c r="AL123" s="1052"/>
      <c r="AM123" s="1052"/>
      <c r="AN123" s="1052"/>
      <c r="AO123" s="1053"/>
      <c r="AP123" s="1055" t="s">
        <v>482</v>
      </c>
      <c r="AQ123" s="1056"/>
      <c r="AR123" s="1056"/>
      <c r="AS123" s="1056"/>
      <c r="AT123" s="1057"/>
      <c r="AU123" s="1088"/>
      <c r="AV123" s="1089"/>
      <c r="AW123" s="1089"/>
      <c r="AX123" s="1089"/>
      <c r="AY123" s="1089"/>
      <c r="AZ123" s="278" t="s">
        <v>184</v>
      </c>
      <c r="BA123" s="278"/>
      <c r="BB123" s="278"/>
      <c r="BC123" s="278"/>
      <c r="BD123" s="278"/>
      <c r="BE123" s="278"/>
      <c r="BF123" s="278"/>
      <c r="BG123" s="278"/>
      <c r="BH123" s="278"/>
      <c r="BI123" s="278"/>
      <c r="BJ123" s="278"/>
      <c r="BK123" s="278"/>
      <c r="BL123" s="278"/>
      <c r="BM123" s="278"/>
      <c r="BN123" s="278"/>
      <c r="BO123" s="1068" t="s">
        <v>483</v>
      </c>
      <c r="BP123" s="1099"/>
      <c r="BQ123" s="1158">
        <v>27525694</v>
      </c>
      <c r="BR123" s="1159"/>
      <c r="BS123" s="1159"/>
      <c r="BT123" s="1159"/>
      <c r="BU123" s="1159"/>
      <c r="BV123" s="1159">
        <v>27033469</v>
      </c>
      <c r="BW123" s="1159"/>
      <c r="BX123" s="1159"/>
      <c r="BY123" s="1159"/>
      <c r="BZ123" s="1159"/>
      <c r="CA123" s="1159">
        <v>27117508</v>
      </c>
      <c r="CB123" s="1159"/>
      <c r="CC123" s="1159"/>
      <c r="CD123" s="1159"/>
      <c r="CE123" s="1159"/>
      <c r="CF123" s="1092"/>
      <c r="CG123" s="1093"/>
      <c r="CH123" s="1093"/>
      <c r="CI123" s="1093"/>
      <c r="CJ123" s="1094"/>
      <c r="CK123" s="1103"/>
      <c r="CL123" s="1104"/>
      <c r="CM123" s="1104"/>
      <c r="CN123" s="1104"/>
      <c r="CO123" s="1105"/>
      <c r="CP123" s="1113" t="s">
        <v>484</v>
      </c>
      <c r="CQ123" s="1114"/>
      <c r="CR123" s="1114"/>
      <c r="CS123" s="1114"/>
      <c r="CT123" s="1114"/>
      <c r="CU123" s="1114"/>
      <c r="CV123" s="1114"/>
      <c r="CW123" s="1114"/>
      <c r="CX123" s="1114"/>
      <c r="CY123" s="1114"/>
      <c r="CZ123" s="1114"/>
      <c r="DA123" s="1114"/>
      <c r="DB123" s="1114"/>
      <c r="DC123" s="1114"/>
      <c r="DD123" s="1114"/>
      <c r="DE123" s="1114"/>
      <c r="DF123" s="1115"/>
      <c r="DG123" s="1051" t="s">
        <v>485</v>
      </c>
      <c r="DH123" s="1052"/>
      <c r="DI123" s="1052"/>
      <c r="DJ123" s="1052"/>
      <c r="DK123" s="1053"/>
      <c r="DL123" s="1054" t="s">
        <v>463</v>
      </c>
      <c r="DM123" s="1052"/>
      <c r="DN123" s="1052"/>
      <c r="DO123" s="1052"/>
      <c r="DP123" s="1053"/>
      <c r="DQ123" s="1054" t="s">
        <v>461</v>
      </c>
      <c r="DR123" s="1052"/>
      <c r="DS123" s="1052"/>
      <c r="DT123" s="1052"/>
      <c r="DU123" s="1053"/>
      <c r="DV123" s="1055" t="s">
        <v>472</v>
      </c>
      <c r="DW123" s="1056"/>
      <c r="DX123" s="1056"/>
      <c r="DY123" s="1056"/>
      <c r="DZ123" s="1057"/>
    </row>
    <row r="124" spans="1:130" s="247" customFormat="1" ht="26.25" customHeight="1" thickBot="1" x14ac:dyDescent="0.2">
      <c r="A124" s="1152"/>
      <c r="B124" s="1039"/>
      <c r="C124" s="1009" t="s">
        <v>462</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409</v>
      </c>
      <c r="AB124" s="1052"/>
      <c r="AC124" s="1052"/>
      <c r="AD124" s="1052"/>
      <c r="AE124" s="1053"/>
      <c r="AF124" s="1054" t="s">
        <v>485</v>
      </c>
      <c r="AG124" s="1052"/>
      <c r="AH124" s="1052"/>
      <c r="AI124" s="1052"/>
      <c r="AJ124" s="1053"/>
      <c r="AK124" s="1054" t="s">
        <v>436</v>
      </c>
      <c r="AL124" s="1052"/>
      <c r="AM124" s="1052"/>
      <c r="AN124" s="1052"/>
      <c r="AO124" s="1053"/>
      <c r="AP124" s="1055" t="s">
        <v>464</v>
      </c>
      <c r="AQ124" s="1056"/>
      <c r="AR124" s="1056"/>
      <c r="AS124" s="1056"/>
      <c r="AT124" s="1057"/>
      <c r="AU124" s="1154" t="s">
        <v>486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29.6</v>
      </c>
      <c r="BR124" s="1121"/>
      <c r="BS124" s="1121"/>
      <c r="BT124" s="1121"/>
      <c r="BU124" s="1121"/>
      <c r="BV124" s="1121">
        <v>33.6</v>
      </c>
      <c r="BW124" s="1121"/>
      <c r="BX124" s="1121"/>
      <c r="BY124" s="1121"/>
      <c r="BZ124" s="1121"/>
      <c r="CA124" s="1121">
        <v>35</v>
      </c>
      <c r="CB124" s="1121"/>
      <c r="CC124" s="1121"/>
      <c r="CD124" s="1121"/>
      <c r="CE124" s="1121"/>
      <c r="CF124" s="1122"/>
      <c r="CG124" s="1123"/>
      <c r="CH124" s="1123"/>
      <c r="CI124" s="1123"/>
      <c r="CJ124" s="1124"/>
      <c r="CK124" s="1106"/>
      <c r="CL124" s="1106"/>
      <c r="CM124" s="1106"/>
      <c r="CN124" s="1106"/>
      <c r="CO124" s="1107"/>
      <c r="CP124" s="1113" t="s">
        <v>487</v>
      </c>
      <c r="CQ124" s="1114"/>
      <c r="CR124" s="1114"/>
      <c r="CS124" s="1114"/>
      <c r="CT124" s="1114"/>
      <c r="CU124" s="1114"/>
      <c r="CV124" s="1114"/>
      <c r="CW124" s="1114"/>
      <c r="CX124" s="1114"/>
      <c r="CY124" s="1114"/>
      <c r="CZ124" s="1114"/>
      <c r="DA124" s="1114"/>
      <c r="DB124" s="1114"/>
      <c r="DC124" s="1114"/>
      <c r="DD124" s="1114"/>
      <c r="DE124" s="1114"/>
      <c r="DF124" s="1115"/>
      <c r="DG124" s="1098" t="s">
        <v>464</v>
      </c>
      <c r="DH124" s="1077"/>
      <c r="DI124" s="1077"/>
      <c r="DJ124" s="1077"/>
      <c r="DK124" s="1078"/>
      <c r="DL124" s="1076" t="s">
        <v>488</v>
      </c>
      <c r="DM124" s="1077"/>
      <c r="DN124" s="1077"/>
      <c r="DO124" s="1077"/>
      <c r="DP124" s="1078"/>
      <c r="DQ124" s="1076" t="s">
        <v>472</v>
      </c>
      <c r="DR124" s="1077"/>
      <c r="DS124" s="1077"/>
      <c r="DT124" s="1077"/>
      <c r="DU124" s="1078"/>
      <c r="DV124" s="1079" t="s">
        <v>472</v>
      </c>
      <c r="DW124" s="1080"/>
      <c r="DX124" s="1080"/>
      <c r="DY124" s="1080"/>
      <c r="DZ124" s="1081"/>
    </row>
    <row r="125" spans="1:130" s="247" customFormat="1" ht="26.25" customHeight="1" x14ac:dyDescent="0.15">
      <c r="A125" s="1152"/>
      <c r="B125" s="1039"/>
      <c r="C125" s="1009" t="s">
        <v>467</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485</v>
      </c>
      <c r="AB125" s="1052"/>
      <c r="AC125" s="1052"/>
      <c r="AD125" s="1052"/>
      <c r="AE125" s="1053"/>
      <c r="AF125" s="1054" t="s">
        <v>436</v>
      </c>
      <c r="AG125" s="1052"/>
      <c r="AH125" s="1052"/>
      <c r="AI125" s="1052"/>
      <c r="AJ125" s="1053"/>
      <c r="AK125" s="1054" t="s">
        <v>482</v>
      </c>
      <c r="AL125" s="1052"/>
      <c r="AM125" s="1052"/>
      <c r="AN125" s="1052"/>
      <c r="AO125" s="1053"/>
      <c r="AP125" s="1055" t="s">
        <v>468</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489</v>
      </c>
      <c r="CL125" s="1101"/>
      <c r="CM125" s="1101"/>
      <c r="CN125" s="1101"/>
      <c r="CO125" s="1102"/>
      <c r="CP125" s="1033" t="s">
        <v>490</v>
      </c>
      <c r="CQ125" s="982"/>
      <c r="CR125" s="982"/>
      <c r="CS125" s="982"/>
      <c r="CT125" s="982"/>
      <c r="CU125" s="982"/>
      <c r="CV125" s="982"/>
      <c r="CW125" s="982"/>
      <c r="CX125" s="982"/>
      <c r="CY125" s="982"/>
      <c r="CZ125" s="982"/>
      <c r="DA125" s="982"/>
      <c r="DB125" s="982"/>
      <c r="DC125" s="982"/>
      <c r="DD125" s="982"/>
      <c r="DE125" s="982"/>
      <c r="DF125" s="983"/>
      <c r="DG125" s="1019" t="s">
        <v>482</v>
      </c>
      <c r="DH125" s="1020"/>
      <c r="DI125" s="1020"/>
      <c r="DJ125" s="1020"/>
      <c r="DK125" s="1020"/>
      <c r="DL125" s="1020" t="s">
        <v>461</v>
      </c>
      <c r="DM125" s="1020"/>
      <c r="DN125" s="1020"/>
      <c r="DO125" s="1020"/>
      <c r="DP125" s="1020"/>
      <c r="DQ125" s="1020" t="s">
        <v>461</v>
      </c>
      <c r="DR125" s="1020"/>
      <c r="DS125" s="1020"/>
      <c r="DT125" s="1020"/>
      <c r="DU125" s="1020"/>
      <c r="DV125" s="1021" t="s">
        <v>491</v>
      </c>
      <c r="DW125" s="1021"/>
      <c r="DX125" s="1021"/>
      <c r="DY125" s="1021"/>
      <c r="DZ125" s="1022"/>
    </row>
    <row r="126" spans="1:130" s="247" customFormat="1" ht="26.25" customHeight="1" thickBot="1" x14ac:dyDescent="0.2">
      <c r="A126" s="1152"/>
      <c r="B126" s="1039"/>
      <c r="C126" s="1009" t="s">
        <v>470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409</v>
      </c>
      <c r="AB126" s="1052"/>
      <c r="AC126" s="1052"/>
      <c r="AD126" s="1052"/>
      <c r="AE126" s="1053"/>
      <c r="AF126" s="1054" t="s">
        <v>461</v>
      </c>
      <c r="AG126" s="1052"/>
      <c r="AH126" s="1052"/>
      <c r="AI126" s="1052"/>
      <c r="AJ126" s="1053"/>
      <c r="AK126" s="1054" t="s">
        <v>472</v>
      </c>
      <c r="AL126" s="1052"/>
      <c r="AM126" s="1052"/>
      <c r="AN126" s="1052"/>
      <c r="AO126" s="1053"/>
      <c r="AP126" s="1055" t="s">
        <v>461</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492</v>
      </c>
      <c r="CQ126" s="1043"/>
      <c r="CR126" s="1043"/>
      <c r="CS126" s="1043"/>
      <c r="CT126" s="1043"/>
      <c r="CU126" s="1043"/>
      <c r="CV126" s="1043"/>
      <c r="CW126" s="1043"/>
      <c r="CX126" s="1043"/>
      <c r="CY126" s="1043"/>
      <c r="CZ126" s="1043"/>
      <c r="DA126" s="1043"/>
      <c r="DB126" s="1043"/>
      <c r="DC126" s="1043"/>
      <c r="DD126" s="1043"/>
      <c r="DE126" s="1043"/>
      <c r="DF126" s="1044"/>
      <c r="DG126" s="1012" t="s">
        <v>461</v>
      </c>
      <c r="DH126" s="1013"/>
      <c r="DI126" s="1013"/>
      <c r="DJ126" s="1013"/>
      <c r="DK126" s="1013"/>
      <c r="DL126" s="1013" t="s">
        <v>472</v>
      </c>
      <c r="DM126" s="1013"/>
      <c r="DN126" s="1013"/>
      <c r="DO126" s="1013"/>
      <c r="DP126" s="1013"/>
      <c r="DQ126" s="1013" t="s">
        <v>485</v>
      </c>
      <c r="DR126" s="1013"/>
      <c r="DS126" s="1013"/>
      <c r="DT126" s="1013"/>
      <c r="DU126" s="1013"/>
      <c r="DV126" s="1014" t="s">
        <v>464</v>
      </c>
      <c r="DW126" s="1014"/>
      <c r="DX126" s="1014"/>
      <c r="DY126" s="1014"/>
      <c r="DZ126" s="1015"/>
    </row>
    <row r="127" spans="1:130" s="247" customFormat="1" ht="26.25" customHeight="1" x14ac:dyDescent="0.15">
      <c r="A127" s="1153"/>
      <c r="B127" s="1041"/>
      <c r="C127" s="1095" t="s">
        <v>493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461</v>
      </c>
      <c r="AB127" s="1052"/>
      <c r="AC127" s="1052"/>
      <c r="AD127" s="1052"/>
      <c r="AE127" s="1053"/>
      <c r="AF127" s="1054" t="s">
        <v>464</v>
      </c>
      <c r="AG127" s="1052"/>
      <c r="AH127" s="1052"/>
      <c r="AI127" s="1052"/>
      <c r="AJ127" s="1053"/>
      <c r="AK127" s="1054" t="s">
        <v>485</v>
      </c>
      <c r="AL127" s="1052"/>
      <c r="AM127" s="1052"/>
      <c r="AN127" s="1052"/>
      <c r="AO127" s="1053"/>
      <c r="AP127" s="1055" t="s">
        <v>488</v>
      </c>
      <c r="AQ127" s="1056"/>
      <c r="AR127" s="1056"/>
      <c r="AS127" s="1056"/>
      <c r="AT127" s="1057"/>
      <c r="AU127" s="283"/>
      <c r="AV127" s="283"/>
      <c r="AW127" s="283"/>
      <c r="AX127" s="1125" t="s">
        <v>494</v>
      </c>
      <c r="AY127" s="1126"/>
      <c r="AZ127" s="1126"/>
      <c r="BA127" s="1126"/>
      <c r="BB127" s="1126"/>
      <c r="BC127" s="1126"/>
      <c r="BD127" s="1126"/>
      <c r="BE127" s="1127"/>
      <c r="BF127" s="1128" t="s">
        <v>495</v>
      </c>
      <c r="BG127" s="1126"/>
      <c r="BH127" s="1126"/>
      <c r="BI127" s="1126"/>
      <c r="BJ127" s="1126"/>
      <c r="BK127" s="1126"/>
      <c r="BL127" s="1127"/>
      <c r="BM127" s="1128" t="s">
        <v>496</v>
      </c>
      <c r="BN127" s="1126"/>
      <c r="BO127" s="1126"/>
      <c r="BP127" s="1126"/>
      <c r="BQ127" s="1126"/>
      <c r="BR127" s="1126"/>
      <c r="BS127" s="1127"/>
      <c r="BT127" s="1128" t="s">
        <v>497</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498</v>
      </c>
      <c r="CQ127" s="1043"/>
      <c r="CR127" s="1043"/>
      <c r="CS127" s="1043"/>
      <c r="CT127" s="1043"/>
      <c r="CU127" s="1043"/>
      <c r="CV127" s="1043"/>
      <c r="CW127" s="1043"/>
      <c r="CX127" s="1043"/>
      <c r="CY127" s="1043"/>
      <c r="CZ127" s="1043"/>
      <c r="DA127" s="1043"/>
      <c r="DB127" s="1043"/>
      <c r="DC127" s="1043"/>
      <c r="DD127" s="1043"/>
      <c r="DE127" s="1043"/>
      <c r="DF127" s="1044"/>
      <c r="DG127" s="1012" t="s">
        <v>464</v>
      </c>
      <c r="DH127" s="1013"/>
      <c r="DI127" s="1013"/>
      <c r="DJ127" s="1013"/>
      <c r="DK127" s="1013"/>
      <c r="DL127" s="1013" t="s">
        <v>436</v>
      </c>
      <c r="DM127" s="1013"/>
      <c r="DN127" s="1013"/>
      <c r="DO127" s="1013"/>
      <c r="DP127" s="1013"/>
      <c r="DQ127" s="1013" t="s">
        <v>128</v>
      </c>
      <c r="DR127" s="1013"/>
      <c r="DS127" s="1013"/>
      <c r="DT127" s="1013"/>
      <c r="DU127" s="1013"/>
      <c r="DV127" s="1014" t="s">
        <v>409</v>
      </c>
      <c r="DW127" s="1014"/>
      <c r="DX127" s="1014"/>
      <c r="DY127" s="1014"/>
      <c r="DZ127" s="1015"/>
    </row>
    <row r="128" spans="1:130" s="247" customFormat="1" ht="26.25" customHeight="1" thickBot="1" x14ac:dyDescent="0.2">
      <c r="A128" s="1136" t="s">
        <v>499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500</v>
      </c>
      <c r="X128" s="1138"/>
      <c r="Y128" s="1138"/>
      <c r="Z128" s="1139"/>
      <c r="AA128" s="1140">
        <v>169059</v>
      </c>
      <c r="AB128" s="1141"/>
      <c r="AC128" s="1141"/>
      <c r="AD128" s="1141"/>
      <c r="AE128" s="1142"/>
      <c r="AF128" s="1143">
        <v>178518</v>
      </c>
      <c r="AG128" s="1141"/>
      <c r="AH128" s="1141"/>
      <c r="AI128" s="1141"/>
      <c r="AJ128" s="1142"/>
      <c r="AK128" s="1143">
        <v>179134</v>
      </c>
      <c r="AL128" s="1141"/>
      <c r="AM128" s="1141"/>
      <c r="AN128" s="1141"/>
      <c r="AO128" s="1142"/>
      <c r="AP128" s="1144"/>
      <c r="AQ128" s="1145"/>
      <c r="AR128" s="1145"/>
      <c r="AS128" s="1145"/>
      <c r="AT128" s="1146"/>
      <c r="AU128" s="283"/>
      <c r="AV128" s="283"/>
      <c r="AW128" s="283"/>
      <c r="AX128" s="981" t="s">
        <v>501</v>
      </c>
      <c r="AY128" s="982"/>
      <c r="AZ128" s="982"/>
      <c r="BA128" s="982"/>
      <c r="BB128" s="982"/>
      <c r="BC128" s="982"/>
      <c r="BD128" s="982"/>
      <c r="BE128" s="983"/>
      <c r="BF128" s="1147" t="s">
        <v>472</v>
      </c>
      <c r="BG128" s="1148"/>
      <c r="BH128" s="1148"/>
      <c r="BI128" s="1148"/>
      <c r="BJ128" s="1148"/>
      <c r="BK128" s="1148"/>
      <c r="BL128" s="1149"/>
      <c r="BM128" s="1147">
        <v>12.68</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502</v>
      </c>
      <c r="CQ128" s="1130"/>
      <c r="CR128" s="1130"/>
      <c r="CS128" s="1130"/>
      <c r="CT128" s="1130"/>
      <c r="CU128" s="1130"/>
      <c r="CV128" s="1130"/>
      <c r="CW128" s="1130"/>
      <c r="CX128" s="1130"/>
      <c r="CY128" s="1130"/>
      <c r="CZ128" s="1130"/>
      <c r="DA128" s="1130"/>
      <c r="DB128" s="1130"/>
      <c r="DC128" s="1130"/>
      <c r="DD128" s="1130"/>
      <c r="DE128" s="1130"/>
      <c r="DF128" s="1131"/>
      <c r="DG128" s="1132" t="s">
        <v>482</v>
      </c>
      <c r="DH128" s="1133"/>
      <c r="DI128" s="1133"/>
      <c r="DJ128" s="1133"/>
      <c r="DK128" s="1133"/>
      <c r="DL128" s="1133" t="s">
        <v>485</v>
      </c>
      <c r="DM128" s="1133"/>
      <c r="DN128" s="1133"/>
      <c r="DO128" s="1133"/>
      <c r="DP128" s="1133"/>
      <c r="DQ128" s="1133" t="s">
        <v>488</v>
      </c>
      <c r="DR128" s="1133"/>
      <c r="DS128" s="1133"/>
      <c r="DT128" s="1133"/>
      <c r="DU128" s="1133"/>
      <c r="DV128" s="1134" t="s">
        <v>468</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503</v>
      </c>
      <c r="X129" s="1167"/>
      <c r="Y129" s="1167"/>
      <c r="Z129" s="1168"/>
      <c r="AA129" s="1051">
        <v>15825962</v>
      </c>
      <c r="AB129" s="1052"/>
      <c r="AC129" s="1052"/>
      <c r="AD129" s="1052"/>
      <c r="AE129" s="1053"/>
      <c r="AF129" s="1054">
        <v>15966221</v>
      </c>
      <c r="AG129" s="1052"/>
      <c r="AH129" s="1052"/>
      <c r="AI129" s="1052"/>
      <c r="AJ129" s="1053"/>
      <c r="AK129" s="1054">
        <v>16391321</v>
      </c>
      <c r="AL129" s="1052"/>
      <c r="AM129" s="1052"/>
      <c r="AN129" s="1052"/>
      <c r="AO129" s="1053"/>
      <c r="AP129" s="1169"/>
      <c r="AQ129" s="1170"/>
      <c r="AR129" s="1170"/>
      <c r="AS129" s="1170"/>
      <c r="AT129" s="1171"/>
      <c r="AU129" s="285"/>
      <c r="AV129" s="285"/>
      <c r="AW129" s="285"/>
      <c r="AX129" s="1160" t="s">
        <v>504</v>
      </c>
      <c r="AY129" s="1043"/>
      <c r="AZ129" s="1043"/>
      <c r="BA129" s="1043"/>
      <c r="BB129" s="1043"/>
      <c r="BC129" s="1043"/>
      <c r="BD129" s="1043"/>
      <c r="BE129" s="1044"/>
      <c r="BF129" s="1161" t="s">
        <v>491</v>
      </c>
      <c r="BG129" s="1162"/>
      <c r="BH129" s="1162"/>
      <c r="BI129" s="1162"/>
      <c r="BJ129" s="1162"/>
      <c r="BK129" s="1162"/>
      <c r="BL129" s="1163"/>
      <c r="BM129" s="1161">
        <v>17.68</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505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506</v>
      </c>
      <c r="X130" s="1167"/>
      <c r="Y130" s="1167"/>
      <c r="Z130" s="1168"/>
      <c r="AA130" s="1051">
        <v>1491351</v>
      </c>
      <c r="AB130" s="1052"/>
      <c r="AC130" s="1052"/>
      <c r="AD130" s="1052"/>
      <c r="AE130" s="1053"/>
      <c r="AF130" s="1054">
        <v>1537897</v>
      </c>
      <c r="AG130" s="1052"/>
      <c r="AH130" s="1052"/>
      <c r="AI130" s="1052"/>
      <c r="AJ130" s="1053"/>
      <c r="AK130" s="1054">
        <v>1541574</v>
      </c>
      <c r="AL130" s="1052"/>
      <c r="AM130" s="1052"/>
      <c r="AN130" s="1052"/>
      <c r="AO130" s="1053"/>
      <c r="AP130" s="1169"/>
      <c r="AQ130" s="1170"/>
      <c r="AR130" s="1170"/>
      <c r="AS130" s="1170"/>
      <c r="AT130" s="1171"/>
      <c r="AU130" s="285"/>
      <c r="AV130" s="285"/>
      <c r="AW130" s="285"/>
      <c r="AX130" s="1160" t="s">
        <v>507</v>
      </c>
      <c r="AY130" s="1043"/>
      <c r="AZ130" s="1043"/>
      <c r="BA130" s="1043"/>
      <c r="BB130" s="1043"/>
      <c r="BC130" s="1043"/>
      <c r="BD130" s="1043"/>
      <c r="BE130" s="1044"/>
      <c r="BF130" s="1197">
        <v>5.7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508</v>
      </c>
      <c r="X131" s="1205"/>
      <c r="Y131" s="1205"/>
      <c r="Z131" s="1206"/>
      <c r="AA131" s="1098">
        <v>14334611</v>
      </c>
      <c r="AB131" s="1077"/>
      <c r="AC131" s="1077"/>
      <c r="AD131" s="1077"/>
      <c r="AE131" s="1078"/>
      <c r="AF131" s="1076">
        <v>14428324</v>
      </c>
      <c r="AG131" s="1077"/>
      <c r="AH131" s="1077"/>
      <c r="AI131" s="1077"/>
      <c r="AJ131" s="1078"/>
      <c r="AK131" s="1076">
        <v>14849747</v>
      </c>
      <c r="AL131" s="1077"/>
      <c r="AM131" s="1077"/>
      <c r="AN131" s="1077"/>
      <c r="AO131" s="1078"/>
      <c r="AP131" s="1207"/>
      <c r="AQ131" s="1208"/>
      <c r="AR131" s="1208"/>
      <c r="AS131" s="1208"/>
      <c r="AT131" s="1209"/>
      <c r="AU131" s="285"/>
      <c r="AV131" s="285"/>
      <c r="AW131" s="285"/>
      <c r="AX131" s="1179" t="s">
        <v>509</v>
      </c>
      <c r="AY131" s="1130"/>
      <c r="AZ131" s="1130"/>
      <c r="BA131" s="1130"/>
      <c r="BB131" s="1130"/>
      <c r="BC131" s="1130"/>
      <c r="BD131" s="1130"/>
      <c r="BE131" s="1131"/>
      <c r="BF131" s="1180">
        <v>35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510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511</v>
      </c>
      <c r="W132" s="1190"/>
      <c r="X132" s="1190"/>
      <c r="Y132" s="1190"/>
      <c r="Z132" s="1191"/>
      <c r="AA132" s="1192">
        <v>5.8668561009999998</v>
      </c>
      <c r="AB132" s="1193"/>
      <c r="AC132" s="1193"/>
      <c r="AD132" s="1193"/>
      <c r="AE132" s="1194"/>
      <c r="AF132" s="1195">
        <v>5.8168918300000003</v>
      </c>
      <c r="AG132" s="1193"/>
      <c r="AH132" s="1193"/>
      <c r="AI132" s="1193"/>
      <c r="AJ132" s="1194"/>
      <c r="AK132" s="1195">
        <v>5.5516838100000001</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512</v>
      </c>
      <c r="W133" s="1173"/>
      <c r="X133" s="1173"/>
      <c r="Y133" s="1173"/>
      <c r="Z133" s="1174"/>
      <c r="AA133" s="1175">
        <v>5.9</v>
      </c>
      <c r="AB133" s="1176"/>
      <c r="AC133" s="1176"/>
      <c r="AD133" s="1176"/>
      <c r="AE133" s="1177"/>
      <c r="AF133" s="1175">
        <v>5.8</v>
      </c>
      <c r="AG133" s="1176"/>
      <c r="AH133" s="1176"/>
      <c r="AI133" s="1176"/>
      <c r="AJ133" s="1177"/>
      <c r="AK133" s="1175">
        <v>5.7</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gJl0VEZxVSQzjXWJEttWhH3i/jVdePpkbvVN/EuIPb1z/4x0G7aZ3vt15+IsWsgiMB2Tiqgm0wlqYvc0ENWiQ==" saltValue="BdRb8CjhSm/f6Xvw3Zf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G18" sqref="BG18:CB1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TBZxUYEc6knlLGD2Ze6Trp9wos/CjT472KtTvjMtCsNnEhajSSAqOYMMoWXhr8z29qRENGaUPro6gqLcNtJQ==" saltValue="qY6maD5sLcOekAFNnucY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G18" sqref="BG18:CB1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DZmumHc8NvvgHKKQ2+8IfnHsh//ZzmLaVYsA4iM9Ty4AsLsRVi3atht+zN3AZNTpL5OVrR/insYneeYv4Gpw==" saltValue="sALdN/bP3m4ihED2cmci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election activeCell="BG18" sqref="BG18:CB1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521</v>
      </c>
      <c r="AL9" s="1216"/>
      <c r="AM9" s="1216"/>
      <c r="AN9" s="1217"/>
      <c r="AO9" s="313">
        <v>4577935</v>
      </c>
      <c r="AP9" s="313">
        <v>72220</v>
      </c>
      <c r="AQ9" s="314">
        <v>73117</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522</v>
      </c>
      <c r="AL10" s="1216"/>
      <c r="AM10" s="1216"/>
      <c r="AN10" s="1217"/>
      <c r="AO10" s="316">
        <v>419004</v>
      </c>
      <c r="AP10" s="316">
        <v>6610</v>
      </c>
      <c r="AQ10" s="317">
        <v>5871</v>
      </c>
      <c r="AR10" s="318">
        <v>12.6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523</v>
      </c>
      <c r="AL11" s="1216"/>
      <c r="AM11" s="1216"/>
      <c r="AN11" s="1217"/>
      <c r="AO11" s="316">
        <v>110668</v>
      </c>
      <c r="AP11" s="316">
        <v>1746</v>
      </c>
      <c r="AQ11" s="317">
        <v>5513</v>
      </c>
      <c r="AR11" s="318">
        <v>-68.3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524</v>
      </c>
      <c r="AL12" s="1216"/>
      <c r="AM12" s="1216"/>
      <c r="AN12" s="1217"/>
      <c r="AO12" s="316">
        <v>2102</v>
      </c>
      <c r="AP12" s="316">
        <v>33</v>
      </c>
      <c r="AQ12" s="317">
        <v>1308</v>
      </c>
      <c r="AR12" s="318">
        <v>-97.5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525</v>
      </c>
      <c r="AL13" s="1216"/>
      <c r="AM13" s="1216"/>
      <c r="AN13" s="1217"/>
      <c r="AO13" s="316" t="s">
        <v>526</v>
      </c>
      <c r="AP13" s="316" t="s">
        <v>526</v>
      </c>
      <c r="AQ13" s="317">
        <v>3</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527</v>
      </c>
      <c r="AL14" s="1216"/>
      <c r="AM14" s="1216"/>
      <c r="AN14" s="1217"/>
      <c r="AO14" s="316">
        <v>221723</v>
      </c>
      <c r="AP14" s="316">
        <v>3498</v>
      </c>
      <c r="AQ14" s="317">
        <v>2952</v>
      </c>
      <c r="AR14" s="318">
        <v>18.5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528</v>
      </c>
      <c r="AL15" s="1216"/>
      <c r="AM15" s="1216"/>
      <c r="AN15" s="1217"/>
      <c r="AO15" s="316">
        <v>107123</v>
      </c>
      <c r="AP15" s="316">
        <v>1690</v>
      </c>
      <c r="AQ15" s="317">
        <v>1788</v>
      </c>
      <c r="AR15" s="318">
        <v>-5.5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529</v>
      </c>
      <c r="AL16" s="1219"/>
      <c r="AM16" s="1219"/>
      <c r="AN16" s="1220"/>
      <c r="AO16" s="316">
        <v>-460662</v>
      </c>
      <c r="AP16" s="316">
        <v>-7267</v>
      </c>
      <c r="AQ16" s="317">
        <v>-6565</v>
      </c>
      <c r="AR16" s="318">
        <v>10.7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184</v>
      </c>
      <c r="AL17" s="1219"/>
      <c r="AM17" s="1219"/>
      <c r="AN17" s="1220"/>
      <c r="AO17" s="316">
        <v>4977893</v>
      </c>
      <c r="AP17" s="316">
        <v>78529</v>
      </c>
      <c r="AQ17" s="317">
        <v>83986</v>
      </c>
      <c r="AR17" s="318">
        <v>-6.5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534</v>
      </c>
      <c r="AL21" s="1211"/>
      <c r="AM21" s="1211"/>
      <c r="AN21" s="1212"/>
      <c r="AO21" s="328">
        <v>8.52</v>
      </c>
      <c r="AP21" s="329">
        <v>8.24</v>
      </c>
      <c r="AQ21" s="330">
        <v>0.28000000000000003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535</v>
      </c>
      <c r="AL22" s="1211"/>
      <c r="AM22" s="1211"/>
      <c r="AN22" s="1212"/>
      <c r="AO22" s="333">
        <v>95.3</v>
      </c>
      <c r="AP22" s="334">
        <v>98.1</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539</v>
      </c>
      <c r="AL32" s="1227"/>
      <c r="AM32" s="1227"/>
      <c r="AN32" s="1228"/>
      <c r="AO32" s="343">
        <v>2274797</v>
      </c>
      <c r="AP32" s="343">
        <v>35886</v>
      </c>
      <c r="AQ32" s="344">
        <v>53780</v>
      </c>
      <c r="AR32" s="345">
        <v>-33.299999999999997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540</v>
      </c>
      <c r="AL33" s="1227"/>
      <c r="AM33" s="1227"/>
      <c r="AN33" s="1228"/>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541</v>
      </c>
      <c r="AL34" s="1227"/>
      <c r="AM34" s="1227"/>
      <c r="AN34" s="1228"/>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542</v>
      </c>
      <c r="AL35" s="1227"/>
      <c r="AM35" s="1227"/>
      <c r="AN35" s="1228"/>
      <c r="AO35" s="343">
        <v>208498</v>
      </c>
      <c r="AP35" s="343">
        <v>3289</v>
      </c>
      <c r="AQ35" s="344">
        <v>13935</v>
      </c>
      <c r="AR35" s="345">
        <v>-76.400000000000006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543</v>
      </c>
      <c r="AL36" s="1227"/>
      <c r="AM36" s="1227"/>
      <c r="AN36" s="1228"/>
      <c r="AO36" s="343">
        <v>18087</v>
      </c>
      <c r="AP36" s="343">
        <v>285</v>
      </c>
      <c r="AQ36" s="344">
        <v>1226</v>
      </c>
      <c r="AR36" s="345">
        <v>-76.8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544</v>
      </c>
      <c r="AL37" s="1227"/>
      <c r="AM37" s="1227"/>
      <c r="AN37" s="1228"/>
      <c r="AO37" s="343">
        <v>42529</v>
      </c>
      <c r="AP37" s="343">
        <v>671</v>
      </c>
      <c r="AQ37" s="344">
        <v>824</v>
      </c>
      <c r="AR37" s="345">
        <v>-18.600000000000001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545</v>
      </c>
      <c r="AL38" s="1230"/>
      <c r="AM38" s="1230"/>
      <c r="AN38" s="1231"/>
      <c r="AO38" s="346">
        <v>1208</v>
      </c>
      <c r="AP38" s="346">
        <v>19</v>
      </c>
      <c r="AQ38" s="347">
        <v>1</v>
      </c>
      <c r="AR38" s="335">
        <v>1800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546</v>
      </c>
      <c r="AL39" s="1230"/>
      <c r="AM39" s="1230"/>
      <c r="AN39" s="1231"/>
      <c r="AO39" s="343">
        <v>-179134</v>
      </c>
      <c r="AP39" s="343">
        <v>-2826</v>
      </c>
      <c r="AQ39" s="344">
        <v>-3983</v>
      </c>
      <c r="AR39" s="345">
        <v>-29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547</v>
      </c>
      <c r="AL40" s="1227"/>
      <c r="AM40" s="1227"/>
      <c r="AN40" s="1228"/>
      <c r="AO40" s="343">
        <v>-1541574</v>
      </c>
      <c r="AP40" s="343">
        <v>-24319</v>
      </c>
      <c r="AQ40" s="344">
        <v>-48081</v>
      </c>
      <c r="AR40" s="345">
        <v>-49.4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296</v>
      </c>
      <c r="AL41" s="1233"/>
      <c r="AM41" s="1233"/>
      <c r="AN41" s="1234"/>
      <c r="AO41" s="343">
        <v>824411</v>
      </c>
      <c r="AP41" s="343">
        <v>13006</v>
      </c>
      <c r="AQ41" s="344">
        <v>17707</v>
      </c>
      <c r="AR41" s="345">
        <v>-26.5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516</v>
      </c>
      <c r="AN49" s="1223" t="s">
        <v>551</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12334073</v>
      </c>
      <c r="AN51" s="365">
        <v>198211</v>
      </c>
      <c r="AO51" s="366">
        <v>62.8</v>
      </c>
      <c r="AP51" s="367">
        <v>92247</v>
      </c>
      <c r="AQ51" s="368">
        <v>39.200000000000003</v>
      </c>
      <c r="AR51" s="369">
        <v>23.6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2111345</v>
      </c>
      <c r="AN52" s="373">
        <v>33930</v>
      </c>
      <c r="AO52" s="374">
        <v>298.7</v>
      </c>
      <c r="AP52" s="375">
        <v>37204</v>
      </c>
      <c r="AQ52" s="376">
        <v>16.899999999999999</v>
      </c>
      <c r="AR52" s="377">
        <v>281.8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8943319</v>
      </c>
      <c r="AN53" s="365">
        <v>142908</v>
      </c>
      <c r="AO53" s="366">
        <v>-27.9</v>
      </c>
      <c r="AP53" s="367">
        <v>67319</v>
      </c>
      <c r="AQ53" s="368">
        <v>-27</v>
      </c>
      <c r="AR53" s="369">
        <v>-0.9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2386976</v>
      </c>
      <c r="AN54" s="373">
        <v>38142</v>
      </c>
      <c r="AO54" s="374">
        <v>12.4</v>
      </c>
      <c r="AP54" s="375">
        <v>38101</v>
      </c>
      <c r="AQ54" s="376">
        <v>2.4</v>
      </c>
      <c r="AR54" s="377">
        <v>10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8996653</v>
      </c>
      <c r="AN55" s="365">
        <v>143168</v>
      </c>
      <c r="AO55" s="366">
        <v>0.2</v>
      </c>
      <c r="AP55" s="367">
        <v>70615</v>
      </c>
      <c r="AQ55" s="368">
        <v>4.9000000000000004</v>
      </c>
      <c r="AR55" s="369">
        <v>-4.7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1371183</v>
      </c>
      <c r="AN56" s="373">
        <v>21820</v>
      </c>
      <c r="AO56" s="374">
        <v>-42.8</v>
      </c>
      <c r="AP56" s="375">
        <v>37382</v>
      </c>
      <c r="AQ56" s="376">
        <v>-1.9</v>
      </c>
      <c r="AR56" s="377">
        <v>-40.9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8094342</v>
      </c>
      <c r="AN57" s="365">
        <v>128154</v>
      </c>
      <c r="AO57" s="366">
        <v>-10.5</v>
      </c>
      <c r="AP57" s="367">
        <v>69185</v>
      </c>
      <c r="AQ57" s="368">
        <v>-2</v>
      </c>
      <c r="AR57" s="369">
        <v>-8.5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3482844</v>
      </c>
      <c r="AN58" s="373">
        <v>55142</v>
      </c>
      <c r="AO58" s="374">
        <v>152.69999999999999</v>
      </c>
      <c r="AP58" s="375">
        <v>38519</v>
      </c>
      <c r="AQ58" s="376">
        <v>3</v>
      </c>
      <c r="AR58" s="377">
        <v>149.69999999999999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8322533</v>
      </c>
      <c r="AN59" s="365">
        <v>131293</v>
      </c>
      <c r="AO59" s="366">
        <v>2.4</v>
      </c>
      <c r="AP59" s="367">
        <v>70166</v>
      </c>
      <c r="AQ59" s="368">
        <v>1.4</v>
      </c>
      <c r="AR59" s="369">
        <v>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2527519</v>
      </c>
      <c r="AN60" s="373">
        <v>39873</v>
      </c>
      <c r="AO60" s="374">
        <v>-27.7</v>
      </c>
      <c r="AP60" s="375">
        <v>36115</v>
      </c>
      <c r="AQ60" s="376">
        <v>-6.2</v>
      </c>
      <c r="AR60" s="377">
        <v>-21.5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9338184</v>
      </c>
      <c r="AN61" s="380">
        <v>148747</v>
      </c>
      <c r="AO61" s="381">
        <v>5.4</v>
      </c>
      <c r="AP61" s="382">
        <v>73906</v>
      </c>
      <c r="AQ61" s="383">
        <v>3.3</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2375973</v>
      </c>
      <c r="AN62" s="373">
        <v>37781</v>
      </c>
      <c r="AO62" s="374">
        <v>78.7</v>
      </c>
      <c r="AP62" s="375">
        <v>37464</v>
      </c>
      <c r="AQ62" s="376">
        <v>2.8</v>
      </c>
      <c r="AR62" s="377">
        <v>75.900000000000006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TqGpkU/cM/q5hKUzFL9Bq+fTkfA53sf1Ml7ACGmSrWnrOjNLlV1IWofFFGOHA+N6S45f7NnNCKCPZDkOLG15Q==" saltValue="aEqxhCfRCSkeiRdCykmZ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BG18" sqref="BG18:CB1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NyrBHSRkpi3+Gi6/TlHUWOlPxmr1ztskLIizfldApATzMP6XixyXbft2d1I5NU0AWI/hm+pdGTgpY1sbgoGCmw==" saltValue="iegiWKKtx+Ei6reawnQS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BG18" sqref="BG18:CB1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08+WDehhHSxNJKKanOzfKwde/GnvS08jkpgTLTPo4WrXUHAyjS8Fiy/dDeoXaiC+Z2YcG86aeIzG7YRZl/zYgg==" saltValue="6VV3DWxFVhMBmmrvKb+W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0" zoomScale="55" zoomScaleNormal="55" zoomScaleSheetLayoutView="100" workbookViewId="0">
      <selection activeCell="BG18" sqref="BG18:CB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5" t="s">
        <v>3</v>
      </c>
      <c r="D47" s="1235"/>
      <c r="E47" s="1236"/>
      <c r="F47" s="11">
        <v>22.35</v>
      </c>
      <c r="G47" s="12">
        <v>25.28</v>
      </c>
      <c r="H47" s="12">
        <v>21.25</v>
      </c>
      <c r="I47" s="12">
        <v>20.190000000000001</v>
      </c>
      <c r="J47" s="13">
        <v>20.37</v>
      </c>
    </row>
    <row r="48" spans="2:10" ht="57.75" customHeight="1" x14ac:dyDescent="0.15">
      <c r="B48" s="14"/>
      <c r="C48" s="1237" t="s">
        <v>4</v>
      </c>
      <c r="D48" s="1237"/>
      <c r="E48" s="1238"/>
      <c r="F48" s="15">
        <v>5.59</v>
      </c>
      <c r="G48" s="16">
        <v>6.85</v>
      </c>
      <c r="H48" s="16">
        <v>7.07</v>
      </c>
      <c r="I48" s="16">
        <v>7.75</v>
      </c>
      <c r="J48" s="17">
        <v>5.79</v>
      </c>
    </row>
    <row r="49" spans="2:10" ht="57.75" customHeight="1" thickBot="1" x14ac:dyDescent="0.2">
      <c r="B49" s="18"/>
      <c r="C49" s="1239" t="s">
        <v>5</v>
      </c>
      <c r="D49" s="1239"/>
      <c r="E49" s="1240"/>
      <c r="F49" s="19" t="s">
        <v>572</v>
      </c>
      <c r="G49" s="20">
        <v>4.47</v>
      </c>
      <c r="H49" s="20" t="s">
        <v>573</v>
      </c>
      <c r="I49" s="20" t="s">
        <v>574</v>
      </c>
      <c r="J49" s="21" t="s">
        <v>575</v>
      </c>
    </row>
    <row r="50" spans="2:10" ht="13.5" customHeight="1" x14ac:dyDescent="0.15"/>
  </sheetData>
  <sheetProtection algorithmName="SHA-512" hashValue="w0mJDR0vP2jIuFTc1XWKSmiwm+/PyVnrZ4jRsco/R7cFeZyLRvBmlRhM/D62TeK1Z4J/EHXsUItOmOlVVB7/ug==" saltValue="kNHqQGsPH6LPN0P6/hRL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2021-10-12T07:42:05Z</cp:lastPrinted>
  <dcterms:created xsi:type="dcterms:W3CDTF">2021-02-05T05:12:30Z</dcterms:created>
  <dcterms:modified xsi:type="dcterms:W3CDTF">2021-10-12T07:48:49Z</dcterms:modified>
  <cp:category/>
</cp:coreProperties>
</file>