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01 R2年度（公会計分）\03 市→県\34_北大東村●結合未\"/>
    </mc:Choice>
  </mc:AlternateContent>
  <bookViews>
    <workbookView xWindow="0" yWindow="0" windowWidth="21600" windowHeight="951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W102" i="12" l="1"/>
  <c r="DB102" i="12"/>
  <c r="DG102" i="12"/>
  <c r="DL102" i="12"/>
  <c r="DQ102" i="12"/>
  <c r="CR102" i="12"/>
  <c r="AU88" i="12" l="1"/>
  <c r="AP88" i="12"/>
  <c r="AF88" i="12"/>
  <c r="AA75" i="12"/>
  <c r="AF76" i="12" l="1"/>
  <c r="AA76" i="12"/>
  <c r="Q76" i="12"/>
  <c r="AA74" i="12"/>
  <c r="AA73" i="12"/>
  <c r="AA72" i="12"/>
  <c r="AU63" i="12"/>
  <c r="AP63" i="12"/>
  <c r="AP23" i="12"/>
  <c r="AA23" i="12"/>
  <c r="V23" i="12"/>
  <c r="Q23"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U36" i="10"/>
  <c r="CO35" i="10"/>
  <c r="BE35" i="10"/>
  <c r="AM35" i="10"/>
  <c r="AM34" i="10"/>
  <c r="C34" i="10"/>
  <c r="C35" i="10" l="1"/>
  <c r="C36" i="10"/>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<sst xmlns="http://schemas.openxmlformats.org/spreadsheetml/2006/main" count="1198" uniqueCount="598">
  <si>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</si>
  <si>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</si>
  <si>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</si>
  <si>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</si>
  <si>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</si>
  <si>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</si>
  <si>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</si>
  <si>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</si>
  <si>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</si>
  <si>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</si>
  <si>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</si>
  <si>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</si>
  <si>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</si>
  <si>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</si>
  <si>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</si>
  <si>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</si>
  <si>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</si>
  <si>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</si>
  <si>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</si>
  <si>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</si>
  <si>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</si>
  <si>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</si>
  <si>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</si>
  <si>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</si>
  <si>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</si>
  <si>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</si>
  <si>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</si>
  <si>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</si>
  <si>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</si>
  <si>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</si>
  <si>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</si>
  <si>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</si>
  <si>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</si>
  <si>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</si>
  <si>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</si>
  <si>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</si>
  <si>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</si>
  <si>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</si>
  <si>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</si>
  <si>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</si>
  <si>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</si>
  <si>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</si>
  <si>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</si>
  <si>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</si>
  <si>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</si>
  <si>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</si>
  <si>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</si>
  <si>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</si>
  <si>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</si>
  <si>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</si>
  <si>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</si>
  <si>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</si>
  <si>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</si>
  <si>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</si>
  <si>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</si>
  <si>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</si>
  <si>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</si>
  <si>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</si>
  <si>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</si>
  <si>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</si>
  <si>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</si>
  <si>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</si>
  <si>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</si>
  <si>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</si>
  <si>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</si>
  <si>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</si>
  <si>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</si>
  <si>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</si>
  <si>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</si>
  <si>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</si>
  <si>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</si>
  <si>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</si>
  <si>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</si>
  <si>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</si>
  <si>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</si>
  <si>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</si>
  <si>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</si>
  <si>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</si>
  <si>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</si>
  <si>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</si>
  <si>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</si>
  <si>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</si>
  <si>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</si>
  <si>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</si>
  <si>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</si>
  <si>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</si>
  <si>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</si>
  <si>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</si>
  <si>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</si>
  <si>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</si>
  <si>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</si>
  <si>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</si>
  <si>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</si>
  <si>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</si>
  <si>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</si>
  <si>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</si>
  <si>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</si>
  <si>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</si>
  <si>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</si>
  <si>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</si>
  <si>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</si>
  <si>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</si>
  <si>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</si>
  <si>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</si>
  <si>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</si>
  <si>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</si>
  <si>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</si>
  <si>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</si>
  <si>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</si>
  <si>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</si>
  <si>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</si>
  <si>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</si>
  <si>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</si>
  <si>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</si>
  <si>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</si>
  <si>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</si>
  <si>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</si>
  <si>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</si>
  <si>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</si>
  <si>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</si>
  <si>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</si>
  <si>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</si>
  <si>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</si>
  <si>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</si>
  <si>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</si>
  <si>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</si>
  <si>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</si>
  <si>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</si>
  <si>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</si>
  <si>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</si>
  <si>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</si>
  <si>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</si>
  <si>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</si>
  <si>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</si>
  <si>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</si>
  <si>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</si>
  <si>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</si>
  <si>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</si>
  <si>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</si>
  <si>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</si>
  <si>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</si>
  <si>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</si>
  <si>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</si>
  <si>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</si>
  <si>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</si>
  <si>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</si>
  <si>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</si>
  <si>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</si>
  <si>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</si>
  <si>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</si>
  <si>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</si>
  <si>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</si>
  <si>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</si>
  <si>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-3.8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</si>
  <si>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</si>
  <si>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</si>
  <si>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</si>
  <si>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</si>
  <si>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</si>
  <si>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</si>
  <si>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</si>
  <si>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</si>
  <si>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</si>
  <si>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</si>
  <si>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</si>
  <si>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</si>
  <si>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</si>
  <si>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</si>
  <si>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</si>
  <si>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</si>
  <si>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</si>
  <si>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</si>
  <si>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</si>
  <si>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</si>
  <si>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</si>
  <si>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</si>
  <si>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</si>
  <si>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</si>
  <si>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</si>
  <si>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</si>
  <si>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</si>
  <si>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</si>
  <si>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</si>
  <si>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</si>
  <si>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</si>
  <si>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</si>
  <si>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</si>
  <si>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</si>
  <si>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</si>
  <si>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</si>
  <si>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</si>
  <si>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</si>
  <si>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</si>
  <si>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</si>
  <si>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</si>
  <si>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</si>
  <si>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</si>
  <si>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</si>
  <si>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</si>
  <si>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</si>
  <si>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</si>
  <si>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</si>
  <si>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</si>
  <si>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</si>
  <si>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</si>
  <si>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</si>
  <si>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</si>
  <si>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</si>
  <si>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</si>
  <si>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</si>
  <si>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</si>
  <si>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</si>
  <si>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</si>
  <si>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沖縄県北大東村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</si>
  <si>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</si>
  <si>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</si>
  <si>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</si>
  <si>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</si>
  <si>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</si>
  <si>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</si>
  <si>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</si>
  <si>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</si>
  <si>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</si>
  <si>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</si>
  <si>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</si>
  <si>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</si>
  <si>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</si>
  <si>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</si>
  <si>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</si>
  <si>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</si>
  <si>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</si>
  <si>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</si>
  <si>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</si>
  <si>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</si>
  <si>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</si>
  <si>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</si>
  <si>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</si>
  <si>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</si>
  <si>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</si>
  <si>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</si>
  <si>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</si>
  <si>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</si>
  <si>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</si>
  <si>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</si>
  <si>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</si>
  <si>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</si>
  <si>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</si>
  <si>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</si>
  <si>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</si>
  <si>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</si>
  <si>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</si>
  <si>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</si>
  <si>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</si>
  <si>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</si>
  <si>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</si>
  <si>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</si>
  <si>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</si>
  <si>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</si>
  <si>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</si>
  <si>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</si>
  <si>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</si>
  <si>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</si>
  <si>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</si>
  <si>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</si>
  <si>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</si>
  <si>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</si>
  <si>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</si>
  <si>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</si>
  <si>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</si>
  <si>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</si>
  <si>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</si>
  <si>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</si>
  <si>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</si>
  <si>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</si>
  <si>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</si>
  <si>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</si>
  <si>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</si>
  <si>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</si>
  <si>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</si>
  <si>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</si>
  <si>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</si>
  <si>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</si>
  <si>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</si>
  <si>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</si>
  <si>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</si>
  <si>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</si>
  <si>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</si>
  <si>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</si>
  <si>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</si>
  <si>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</si>
  <si>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</si>
  <si>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</si>
  <si>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</si>
  <si>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</si>
  <si>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</si>
  <si>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</si>
  <si>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</si>
  <si>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</si>
  <si>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</si>
  <si>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</si>
  <si>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</si>
  <si>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</si>
  <si>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</si>
  <si>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</si>
  <si>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</si>
  <si>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</si>
  <si>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</si>
  <si>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</si>
  <si>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</si>
  <si>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</si>
  <si>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</si>
  <si>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</si>
  <si>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</si>
  <si>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</si>
  <si>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</si>
  <si>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</si>
  <si>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</si>
  <si>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</si>
  <si>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</si>
  <si>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</si>
  <si>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</si>
  <si>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</si>
  <si>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</si>
  <si>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</si>
  <si>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</si>
  <si>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</si>
  <si>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</si>
  <si>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</si>
  <si>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</si>
  <si>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</si>
  <si>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</si>
  <si>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</si>
  <si>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</si>
  <si>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</si>
  <si>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</si>
  <si>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</si>
  <si>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</si>
  <si>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</si>
  <si>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</si>
  <si>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</si>
  <si>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</si>
  <si>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</si>
  <si>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</si>
  <si>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</si>
  <si>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</si>
  <si>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</si>
  <si>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</si>
  <si>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</si>
  <si>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</si>
  <si>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</si>
  <si>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</si>
  <si>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</si>
  <si>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</si>
  <si>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</si>
  <si>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</si>
  <si>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</si>
  <si>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</si>
  <si>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</si>
  <si>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</si>
  <si>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</si>
  <si>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</si>
  <si>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</si>
  <si>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</si>
  <si>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</si>
  <si>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</si>
  <si>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</si>
  <si>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</si>
  <si>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沖縄県北大東村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</si>
  <si>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</si>
  <si>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</si>
  <si>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</si>
  <si>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</si>
  <si>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</si>
  <si>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</si>
  <si>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</si>
  <si>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</si>
  <si>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</si>
  <si>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</si>
  <si>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</si>
  <si>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</si>
  <si>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</si>
  <si>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</si>
  <si>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</si>
  <si>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</si>
  <si>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</si>
  <si>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</si>
  <si>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</si>
  <si>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</si>
  <si>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歯科特別会計</t>
    <phoneticPr fontId="5"/>
  </si>
  <si>
    <t>港湾特別会計</t>
    <phoneticPr fontId="5"/>
  </si>
  <si>
    <t>月桃特別会計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</si>
  <si>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</si>
  <si>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</si>
  <si>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</si>
  <si>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</si>
  <si>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</si>
  <si>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</si>
  <si>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</si>
  <si>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</si>
  <si>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</si>
  <si>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</si>
  <si>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</si>
  <si>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</si>
  <si>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</si>
  <si>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</si>
  <si>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</si>
  <si>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</si>
  <si>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</si>
  <si>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</si>
  <si>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</si>
  <si>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</si>
  <si>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</si>
  <si>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</si>
  <si>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</si>
  <si>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</si>
  <si>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</si>
  <si>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</si>
  <si>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</si>
  <si>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</si>
  <si>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</si>
  <si>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</si>
  <si>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</si>
  <si>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</si>
  <si>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</si>
  <si>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</si>
  <si>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</si>
  <si>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</si>
  <si>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</si>
  <si>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</si>
  <si>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</si>
  <si>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</si>
  <si>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</si>
  <si>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</si>
  <si>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</si>
  <si>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</si>
  <si>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</si>
  <si>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</si>
  <si>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</si>
  <si>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</si>
  <si>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</si>
  <si>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</si>
  <si>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</si>
  <si>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</si>
  <si>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</si>
  <si>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</si>
  <si>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</si>
  <si>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</si>
  <si>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</si>
  <si>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</si>
  <si>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</si>
  <si>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</si>
  <si>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</si>
  <si>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</si>
  <si>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</si>
  <si>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</si>
  <si>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</si>
  <si>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</si>
  <si>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</si>
  <si>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</si>
  <si>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</si>
  <si>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</si>
  <si>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</si>
  <si>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</si>
  <si>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</si>
  <si>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</si>
  <si>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</si>
  <si>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</si>
  <si>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</si>
  <si>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</si>
  <si>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</si>
  <si>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</si>
  <si>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</si>
  <si>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</si>
  <si>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</si>
  <si>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</si>
  <si>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</si>
  <si>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</si>
  <si>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</si>
  <si>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</si>
  <si>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</si>
  <si>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</si>
  <si>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</si>
  <si>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</si>
  <si>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</si>
  <si>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</si>
  <si>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</si>
  <si>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</si>
  <si>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</si>
  <si>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</si>
  <si>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</si>
  <si>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</si>
  <si>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</si>
  <si>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</si>
  <si>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</si>
  <si>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</si>
  <si>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</si>
  <si>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</si>
  <si>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</si>
  <si>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</si>
  <si>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</si>
  <si>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</si>
  <si>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</si>
  <si>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</si>
  <si>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</si>
  <si>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</si>
  <si>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</si>
  <si>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</si>
  <si>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</si>
  <si>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</si>
  <si>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</si>
  <si>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</si>
  <si>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</si>
  <si>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</si>
  <si>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</si>
  <si>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</si>
  <si>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</si>
  <si>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</si>
  <si>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</si>
  <si>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</si>
  <si>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</si>
  <si>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</si>
  <si>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</si>
  <si>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</si>
  <si>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</si>
  <si>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</si>
  <si>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</si>
  <si>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</si>
  <si>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</si>
  <si>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</si>
  <si>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</si>
  <si>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</si>
  <si>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</si>
  <si>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</si>
  <si>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</si>
  <si>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</si>
  <si>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</si>
  <si>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</si>
  <si>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</si>
  <si>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</si>
  <si>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</si>
  <si>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</si>
  <si>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</si>
  <si>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</si>
  <si>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</si>
  <si>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</si>
  <si>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</si>
  <si>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</si>
  <si>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</si>
  <si>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</si>
  <si>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</si>
  <si>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20.41</t>
  </si>
  <si>
    <t>▲ 27.00</t>
  </si>
  <si>
    <t>▲ 17.04</t>
  </si>
  <si>
    <t>▲ 13.99</t>
  </si>
  <si>
    <t>一般会計</t>
  </si>
  <si>
    <t>国民健康保険事業特別会計</t>
  </si>
  <si>
    <t>港湾特別会計</t>
  </si>
  <si>
    <t>簡易水道特別会計</t>
  </si>
  <si>
    <t>歯科特別会計</t>
  </si>
  <si>
    <t>月桃特別会計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</si>
  <si>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</si>
  <si>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</si>
  <si>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</si>
  <si>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</si>
  <si>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</si>
  <si>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</si>
  <si>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</si>
  <si>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</si>
  <si>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</si>
  <si>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港湾業務事業特別会計基金</t>
    <phoneticPr fontId="5"/>
  </si>
  <si>
    <t>船舶整備基金</t>
    <phoneticPr fontId="5"/>
  </si>
  <si>
    <t>国民健康保険基金</t>
    <phoneticPr fontId="5"/>
  </si>
  <si>
    <t>北大東ふるさと応援基金</t>
    <phoneticPr fontId="5"/>
  </si>
  <si>
    <t>村営住宅整備基金</t>
    <phoneticPr fontId="5"/>
  </si>
  <si>
    <t>-</t>
    <phoneticPr fontId="2"/>
  </si>
  <si>
    <t>沖縄県市町村自治会館管理組合</t>
    <phoneticPr fontId="2"/>
  </si>
  <si>
    <t>沖縄県市町村総合事務組合</t>
    <phoneticPr fontId="2"/>
  </si>
  <si>
    <t>沖縄県町村交通災害共済組合</t>
    <phoneticPr fontId="2"/>
  </si>
  <si>
    <t>沖縄県介護保険広域連合（一般）</t>
    <rPh sb="12" eb="14">
      <t>イッパン</t>
    </rPh>
    <phoneticPr fontId="2"/>
  </si>
  <si>
    <t>沖縄県介護保険広域連合（特別）</t>
    <rPh sb="12" eb="14">
      <t>トクベツ</t>
    </rPh>
    <phoneticPr fontId="2"/>
  </si>
  <si>
    <t>沖縄県後期高齢者医療広域連合（一般）</t>
    <rPh sb="15" eb="17">
      <t>イッパン</t>
    </rPh>
    <phoneticPr fontId="2"/>
  </si>
  <si>
    <t>沖縄県後期高齢者医療広域連合（特別）</t>
    <rPh sb="15" eb="17">
      <t>トクベツ</t>
    </rPh>
    <phoneticPr fontId="2"/>
  </si>
  <si>
    <t>南部広域行政組合</t>
  </si>
  <si>
    <t>南部広域市町村圏事務組合</t>
  </si>
  <si>
    <t>-</t>
    <phoneticPr fontId="19"/>
  </si>
  <si>
    <t>黄金山</t>
    <rPh sb="0" eb="3">
      <t>コガネヤマ</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</si>
  <si>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</si>
  <si>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</si>
  <si>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</si>
  <si>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令和元年度から5.5%増加しているが、共同住宅建設等の普通建設事業費に係る元利償還金の増加が要因の一つである。また、有形固定資産減価償却率については、令和元年度から低くなっているが、令和2年度に認定こども園や共同住宅等の公共施設の建設が完了したことが大きな要因である。普通建設事業費の増加に伴い、将来負担比率も上がっているため、今後は地方債の新規発行を伴う普通建設事業を抑制し、事業の優先順位づけ、見直し、検討を図り、健全な財政運営に努める。また、本村は海に囲まれており、塩害の被害を受けやすい離島であることから、施設の維持管理を徹底し老朽化対策をしながら、計画的に施設の更新を行っていく。</t>
    <rPh sb="8" eb="10">
      <t>レイワ</t>
    </rPh>
    <rPh sb="10" eb="11">
      <t>モト</t>
    </rPh>
    <rPh sb="19" eb="21">
      <t>ゾウカ</t>
    </rPh>
    <rPh sb="45" eb="47">
      <t>ガンリ</t>
    </rPh>
    <rPh sb="47" eb="50">
      <t>ショウカンキン</t>
    </rPh>
    <rPh sb="51" eb="53">
      <t>ゾウカ</t>
    </rPh>
    <rPh sb="54" eb="56">
      <t>ヨウイン</t>
    </rPh>
    <rPh sb="57" eb="58">
      <t>ヒト</t>
    </rPh>
    <rPh sb="142" eb="149">
      <t>フツウケンセツジギョウヒ</t>
    </rPh>
    <rPh sb="150" eb="152">
      <t>ゾウカ</t>
    </rPh>
    <rPh sb="153" eb="154">
      <t>トモナ</t>
    </rPh>
    <rPh sb="156" eb="162">
      <t>ショウライフタンヒリツ</t>
    </rPh>
    <rPh sb="163" eb="164">
      <t>ア</t>
    </rPh>
    <rPh sb="172" eb="174">
      <t>コンゴ</t>
    </rPh>
    <rPh sb="202" eb="204">
      <t>ジュンイ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</si>
  <si>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</si>
  <si>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</si>
  <si>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</si>
  <si>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</si>
  <si>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</si>
  <si>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</si>
  <si>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が令和元年度から5.5%増加しているが、共同住宅建設等の普通建設事業費に係る元利償還金の増加が要因の一つである。今後これらの地方債の償還が始まるため、実質公債費比率が上昇していくことも考えられる。今後は、事業の優先順位づけや補助金の活用を図り、地方債の発行抑制に努めていく。</t>
    <rPh sb="31" eb="33">
      <t>ケンセツ</t>
    </rPh>
    <rPh sb="33" eb="34">
      <t>ナド</t>
    </rPh>
    <rPh sb="63" eb="65">
      <t>コンゴ</t>
    </rPh>
    <rPh sb="105" eb="107">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</si>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</sst>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6CFC-4CAA-9686-5ADA7BCA06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2468853</c:v>
                </c:pt>
                <c:pt idx="1">
                  <c:v>2439264</c:v>
                </c:pt>
                <c:pt idx="2">
                  <c:v>1922228</c:v>
                </c:pt>
                <c:pt idx="3">
                  <c:v>1916896</c:v>
                </c:pt>
                <c:pt idx="4">
                  <c:v>3533949</c:v>
                </c:pt>
              </c:numCache>
            </c:numRef>
          </c:val>
          <c:smooth val="0"/>
          <c:extLst>
            <c:ext xmlns:c16="http://schemas.microsoft.com/office/drawing/2014/chart" uri="{C3380CC4-5D6E-409C-BE32-E72D297353CC}">
              <c16:uniqueId val="{00000001-6CFC-4CAA-9686-5ADA7BCA06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9.92</c:v>
                </c:pt>
                <c:pt idx="1">
                  <c:v>2.4300000000000002</c:v>
                </c:pt>
                <c:pt idx="2">
                  <c:v>3.44</c:v>
                </c:pt>
                <c:pt idx="3">
                  <c:v>17.82</c:v>
                </c:pt>
                <c:pt idx="4">
                  <c:v>3.67</c:v>
                </c:pt>
              </c:numCache>
            </c:numRef>
          </c:val>
          <c:extLst>
            <c:ext xmlns:c16="http://schemas.microsoft.com/office/drawing/2014/chart" uri="{C3380CC4-5D6E-409C-BE32-E72D297353CC}">
              <c16:uniqueId val="{00000000-05C6-4D52-8DE2-1414C84713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67.760000000000005</c:v>
                </c:pt>
                <c:pt idx="1">
                  <c:v>47.41</c:v>
                </c:pt>
                <c:pt idx="2">
                  <c:v>29.78</c:v>
                </c:pt>
                <c:pt idx="3">
                  <c:v>29.65</c:v>
                </c:pt>
                <c:pt idx="4">
                  <c:v>26.99</c:v>
                </c:pt>
              </c:numCache>
            </c:numRef>
          </c:val>
          <c:extLst>
            <c:ext xmlns:c16="http://schemas.microsoft.com/office/drawing/2014/chart" uri="{C3380CC4-5D6E-409C-BE32-E72D297353CC}">
              <c16:uniqueId val="{00000001-05C6-4D52-8DE2-1414C84713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-20.41</c:v>
                </c:pt>
                <c:pt idx="1">
                  <c:v>-27</c:v>
                </c:pt>
                <c:pt idx="2">
                  <c:v>-17.04</c:v>
                </c:pt>
                <c:pt idx="3">
                  <c:v>15.62</c:v>
                </c:pt>
                <c:pt idx="4">
                  <c:v>-13.99</c:v>
                </c:pt>
              </c:numCache>
            </c:numRef>
          </c:val>
          <c:smooth val="0"/>
          <c:extLst>
            <c:ext xmlns:c16="http://schemas.microsoft.com/office/drawing/2014/chart" uri="{C3380CC4-5D6E-409C-BE32-E72D297353CC}">
              <c16:uniqueId val="{00000002-05C6-4D52-8DE2-1414C84713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7C-4864-AE29-BFCAE73F5D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7C-4864-AE29-BFCAE73F5D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7C-4864-AE29-BFCAE73F5D8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7C-4864-AE29-BFCAE73F5D89}"/>
            </c:ext>
          </c:extLst>
        </c:ser>
        <c:ser>
          <c:idx val="4"/>
          <c:order val="4"/>
          <c:tx>
            <c:strRef>
              <c:f>データシート!$A$31</c:f>
              <c:strCache>
                <c:ptCount val="1"/>
                <c:pt idx="0">
                  <c:v>月桃特別会計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0.46</c:v>
                </c:pt>
                <c:pt idx="2">
                  <c:v>#N/A</c:v>
                </c:pt>
                <c:pt idx="3">
                  <c:v>0.48</c:v>
                </c:pt>
                <c:pt idx="4">
                  <c:v>#N/A</c:v>
                </c:pt>
                <c:pt idx="5">
                  <c:v>0.31</c:v>
                </c:pt>
                <c:pt idx="6">
                  <c:v>#N/A</c:v>
                </c:pt>
                <c:pt idx="7">
                  <c:v>0.21</c:v>
                </c:pt>
                <c:pt idx="8">
                  <c:v>#N/A</c:v>
                </c:pt>
                <c:pt idx="9">
                  <c:v>0.28000000000000003</c:v>
                </c:pt>
              </c:numCache>
            </c:numRef>
          </c:val>
          <c:extLst>
            <c:ext xmlns:c16="http://schemas.microsoft.com/office/drawing/2014/chart" uri="{C3380CC4-5D6E-409C-BE32-E72D297353CC}">
              <c16:uniqueId val="{00000004-997C-4864-AE29-BFCAE73F5D89}"/>
            </c:ext>
          </c:extLst>
        </c:ser>
        <c:ser>
          <c:idx val="5"/>
          <c:order val="5"/>
          <c:tx>
            <c:strRef>
              <c:f>データシート!$A$32</c:f>
              <c:strCache>
                <c:ptCount val="1"/>
                <c:pt idx="0">
                  <c:v>歯科特別会計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0.39</c:v>
                </c:pt>
                <c:pt idx="4">
                  <c:v>#N/A</c:v>
                </c:pt>
                <c:pt idx="5">
                  <c:v>0.13</c:v>
                </c:pt>
                <c:pt idx="6">
                  <c:v>#N/A</c:v>
                </c:pt>
                <c:pt idx="7">
                  <c:v>0.21</c:v>
                </c:pt>
                <c:pt idx="8">
                  <c:v>#N/A</c:v>
                </c:pt>
                <c:pt idx="9">
                  <c:v>0.35</c:v>
                </c:pt>
              </c:numCache>
            </c:numRef>
          </c:val>
          <c:extLst>
            <c:ext xmlns:c16="http://schemas.microsoft.com/office/drawing/2014/chart" uri="{C3380CC4-5D6E-409C-BE32-E72D297353CC}">
              <c16:uniqueId val="{00000005-997C-4864-AE29-BFCAE73F5D89}"/>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2.17</c:v>
                </c:pt>
                <c:pt idx="2">
                  <c:v>#N/A</c:v>
                </c:pt>
                <c:pt idx="3">
                  <c:v>2.06</c:v>
                </c:pt>
                <c:pt idx="4">
                  <c:v>#N/A</c:v>
                </c:pt>
                <c:pt idx="5">
                  <c:v>0.93</c:v>
                </c:pt>
                <c:pt idx="6">
                  <c:v>#N/A</c:v>
                </c:pt>
                <c:pt idx="7">
                  <c:v>1.08</c:v>
                </c:pt>
                <c:pt idx="8">
                  <c:v>#N/A</c:v>
                </c:pt>
                <c:pt idx="9">
                  <c:v>0.98</c:v>
                </c:pt>
              </c:numCache>
            </c:numRef>
          </c:val>
          <c:extLst>
            <c:ext xmlns:c16="http://schemas.microsoft.com/office/drawing/2014/chart" uri="{C3380CC4-5D6E-409C-BE32-E72D297353CC}">
              <c16:uniqueId val="{00000006-997C-4864-AE29-BFCAE73F5D89}"/>
            </c:ext>
          </c:extLst>
        </c:ser>
        <c:ser>
          <c:idx val="7"/>
          <c:order val="7"/>
          <c:tx>
            <c:strRef>
              <c:f>データシート!$A$34</c:f>
              <c:strCache>
                <c:ptCount val="1"/>
                <c:pt idx="0">
                  <c:v>港湾特別会計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1.23</c:v>
                </c:pt>
                <c:pt idx="2">
                  <c:v>#N/A</c:v>
                </c:pt>
                <c:pt idx="3">
                  <c:v>1.08</c:v>
                </c:pt>
                <c:pt idx="4">
                  <c:v>#N/A</c:v>
                </c:pt>
                <c:pt idx="5">
                  <c:v>0.42</c:v>
                </c:pt>
                <c:pt idx="6">
                  <c:v>#N/A</c:v>
                </c:pt>
                <c:pt idx="7">
                  <c:v>4.66</c:v>
                </c:pt>
                <c:pt idx="8">
                  <c:v>#N/A</c:v>
                </c:pt>
                <c:pt idx="9">
                  <c:v>1.1000000000000001</c:v>
                </c:pt>
              </c:numCache>
            </c:numRef>
          </c:val>
          <c:extLst>
            <c:ext xmlns:c16="http://schemas.microsoft.com/office/drawing/2014/chart" uri="{C3380CC4-5D6E-409C-BE32-E72D297353CC}">
              <c16:uniqueId val="{00000007-997C-4864-AE29-BFCAE73F5D89}"/>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0.93</c:v>
                </c:pt>
                <c:pt idx="2">
                  <c:v>#N/A</c:v>
                </c:pt>
                <c:pt idx="3">
                  <c:v>0.59</c:v>
                </c:pt>
                <c:pt idx="4">
                  <c:v>#N/A</c:v>
                </c:pt>
                <c:pt idx="5">
                  <c:v>1.34</c:v>
                </c:pt>
                <c:pt idx="6">
                  <c:v>#N/A</c:v>
                </c:pt>
                <c:pt idx="7">
                  <c:v>2.4</c:v>
                </c:pt>
                <c:pt idx="8">
                  <c:v>#N/A</c:v>
                </c:pt>
                <c:pt idx="9">
                  <c:v>1.33</c:v>
                </c:pt>
              </c:numCache>
            </c:numRef>
          </c:val>
          <c:extLst>
            <c:ext xmlns:c16="http://schemas.microsoft.com/office/drawing/2014/chart" uri="{C3380CC4-5D6E-409C-BE32-E72D297353CC}">
              <c16:uniqueId val="{00000008-997C-4864-AE29-BFCAE73F5D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8.1300000000000008</c:v>
                </c:pt>
                <c:pt idx="2">
                  <c:v>#N/A</c:v>
                </c:pt>
                <c:pt idx="3">
                  <c:v>0.45</c:v>
                </c:pt>
                <c:pt idx="4">
                  <c:v>#N/A</c:v>
                </c:pt>
                <c:pt idx="5">
                  <c:v>2.56</c:v>
                </c:pt>
                <c:pt idx="6">
                  <c:v>#N/A</c:v>
                </c:pt>
                <c:pt idx="7">
                  <c:v>12.73</c:v>
                </c:pt>
                <c:pt idx="8">
                  <c:v>#N/A</c:v>
                </c:pt>
                <c:pt idx="9">
                  <c:v>1.91</c:v>
                </c:pt>
              </c:numCache>
            </c:numRef>
          </c:val>
          <c:extLst>
            <c:ext xmlns:c16="http://schemas.microsoft.com/office/drawing/2014/chart" uri="{C3380CC4-5D6E-409C-BE32-E72D297353CC}">
              <c16:uniqueId val="{00000009-997C-4864-AE29-BFCAE73F5D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190</c:v>
                </c:pt>
                <c:pt idx="5">
                  <c:v>206</c:v>
                </c:pt>
                <c:pt idx="8">
                  <c:v>209</c:v>
                </c:pt>
                <c:pt idx="11">
                  <c:v>243</c:v>
                </c:pt>
                <c:pt idx="14">
                  <c:v>262</c:v>
                </c:pt>
              </c:numCache>
            </c:numRef>
          </c:val>
          <c:extLst>
            <c:ext xmlns:c16="http://schemas.microsoft.com/office/drawing/2014/chart" uri="{C3380CC4-5D6E-409C-BE32-E72D297353CC}">
              <c16:uniqueId val="{00000000-2910-4C50-9A88-8A68475685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10-4C50-9A88-8A68475685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10-4C50-9A88-8A68475685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10-4C50-9A88-8A68475685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5</c:v>
                </c:pt>
                <c:pt idx="6">
                  <c:v>4</c:v>
                </c:pt>
                <c:pt idx="9">
                  <c:v>4</c:v>
                </c:pt>
                <c:pt idx="12">
                  <c:v>4</c:v>
                </c:pt>
              </c:numCache>
            </c:numRef>
          </c:val>
          <c:extLst>
            <c:ext xmlns:c16="http://schemas.microsoft.com/office/drawing/2014/chart" uri="{C3380CC4-5D6E-409C-BE32-E72D297353CC}">
              <c16:uniqueId val="{00000004-2910-4C50-9A88-8A68475685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10-4C50-9A88-8A68475685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10-4C50-9A88-8A68475685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248</c:v>
                </c:pt>
                <c:pt idx="3">
                  <c:v>252</c:v>
                </c:pt>
                <c:pt idx="6">
                  <c:v>254</c:v>
                </c:pt>
                <c:pt idx="9">
                  <c:v>282</c:v>
                </c:pt>
                <c:pt idx="12">
                  <c:v>307</c:v>
                </c:pt>
              </c:numCache>
            </c:numRef>
          </c:val>
          <c:extLst>
            <c:ext xmlns:c16="http://schemas.microsoft.com/office/drawing/2014/chart" uri="{C3380CC4-5D6E-409C-BE32-E72D297353CC}">
              <c16:uniqueId val="{00000007-2910-4C50-9A88-8A68475685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c:v>
                </c:pt>
                <c:pt idx="2">
                  <c:v>#N/A</c:v>
                </c:pt>
                <c:pt idx="3">
                  <c:v>#N/A</c:v>
                </c:pt>
                <c:pt idx="4">
                  <c:v>51</c:v>
                </c:pt>
                <c:pt idx="5">
                  <c:v>#N/A</c:v>
                </c:pt>
                <c:pt idx="6">
                  <c:v>#N/A</c:v>
                </c:pt>
                <c:pt idx="7">
                  <c:v>49</c:v>
                </c:pt>
                <c:pt idx="8">
                  <c:v>#N/A</c:v>
                </c:pt>
                <c:pt idx="9">
                  <c:v>#N/A</c:v>
                </c:pt>
                <c:pt idx="10">
                  <c:v>43</c:v>
                </c:pt>
                <c:pt idx="11">
                  <c:v>#N/A</c:v>
                </c:pt>
                <c:pt idx="12">
                  <c:v>#N/A</c:v>
                </c:pt>
                <c:pt idx="13">
                  <c:v>49</c:v>
                </c:pt>
                <c:pt idx="14">
                  <c:v>#N/A</c:v>
                </c:pt>
              </c:numCache>
            </c:numRef>
          </c:val>
          <c:smooth val="0"/>
          <c:extLst>
            <c:ext xmlns:c16="http://schemas.microsoft.com/office/drawing/2014/chart" uri="{C3380CC4-5D6E-409C-BE32-E72D297353CC}">
              <c16:uniqueId val="{00000008-2910-4C50-9A88-8A68475685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1703</c:v>
                </c:pt>
                <c:pt idx="5">
                  <c:v>1858</c:v>
                </c:pt>
                <c:pt idx="8">
                  <c:v>2013</c:v>
                </c:pt>
                <c:pt idx="11">
                  <c:v>1956</c:v>
                </c:pt>
                <c:pt idx="14">
                  <c:v>2122</c:v>
                </c:pt>
              </c:numCache>
            </c:numRef>
          </c:val>
          <c:extLst>
            <c:ext xmlns:c16="http://schemas.microsoft.com/office/drawing/2014/chart" uri="{C3380CC4-5D6E-409C-BE32-E72D297353CC}">
              <c16:uniqueId val="{00000000-FE71-48CC-9F6D-CF8D069A9D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116</c:v>
                </c:pt>
                <c:pt idx="5">
                  <c:v>0</c:v>
                </c:pt>
                <c:pt idx="8">
                  <c:v>177</c:v>
                </c:pt>
                <c:pt idx="11">
                  <c:v>185</c:v>
                </c:pt>
                <c:pt idx="14">
                  <c:v>224</c:v>
                </c:pt>
              </c:numCache>
            </c:numRef>
          </c:val>
          <c:extLst>
            <c:ext xmlns:c16="http://schemas.microsoft.com/office/drawing/2014/chart" uri="{C3380CC4-5D6E-409C-BE32-E72D297353CC}">
              <c16:uniqueId val="{00000001-FE71-48CC-9F6D-CF8D069A9D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894</c:v>
                </c:pt>
                <c:pt idx="5">
                  <c:v>775</c:v>
                </c:pt>
                <c:pt idx="8">
                  <c:v>575</c:v>
                </c:pt>
                <c:pt idx="11">
                  <c:v>586</c:v>
                </c:pt>
                <c:pt idx="14">
                  <c:v>634</c:v>
                </c:pt>
              </c:numCache>
            </c:numRef>
          </c:val>
          <c:extLst>
            <c:ext xmlns:c16="http://schemas.microsoft.com/office/drawing/2014/chart" uri="{C3380CC4-5D6E-409C-BE32-E72D297353CC}">
              <c16:uniqueId val="{00000002-FE71-48CC-9F6D-CF8D069A9D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71-48CC-9F6D-CF8D069A9D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71-48CC-9F6D-CF8D069A9D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71-48CC-9F6D-CF8D069A9D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c:v>
                </c:pt>
                <c:pt idx="3">
                  <c:v>150</c:v>
                </c:pt>
                <c:pt idx="6">
                  <c:v>154</c:v>
                </c:pt>
                <c:pt idx="9">
                  <c:v>140</c:v>
                </c:pt>
                <c:pt idx="12">
                  <c:v>147</c:v>
                </c:pt>
              </c:numCache>
            </c:numRef>
          </c:val>
          <c:extLst>
            <c:ext xmlns:c16="http://schemas.microsoft.com/office/drawing/2014/chart" uri="{C3380CC4-5D6E-409C-BE32-E72D297353CC}">
              <c16:uniqueId val="{00000006-FE71-48CC-9F6D-CF8D069A9D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E71-48CC-9F6D-CF8D069A9D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c:v>
                </c:pt>
                <c:pt idx="3">
                  <c:v>34</c:v>
                </c:pt>
                <c:pt idx="6">
                  <c:v>26</c:v>
                </c:pt>
                <c:pt idx="9">
                  <c:v>35</c:v>
                </c:pt>
                <c:pt idx="12">
                  <c:v>32</c:v>
                </c:pt>
              </c:numCache>
            </c:numRef>
          </c:val>
          <c:extLst>
            <c:ext xmlns:c16="http://schemas.microsoft.com/office/drawing/2014/chart" uri="{C3380CC4-5D6E-409C-BE32-E72D297353CC}">
              <c16:uniqueId val="{00000008-FE71-48CC-9F6D-CF8D069A9D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E71-48CC-9F6D-CF8D069A9D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2545</c:v>
                </c:pt>
                <c:pt idx="3">
                  <c:v>2628</c:v>
                </c:pt>
                <c:pt idx="6">
                  <c:v>2672</c:v>
                </c:pt>
                <c:pt idx="9">
                  <c:v>2605</c:v>
                </c:pt>
                <c:pt idx="12">
                  <c:v>2889</c:v>
                </c:pt>
              </c:numCache>
            </c:numRef>
          </c:val>
          <c:extLst>
            <c:ext xmlns:c16="http://schemas.microsoft.com/office/drawing/2014/chart" uri="{C3380CC4-5D6E-409C-BE32-E72D297353CC}">
              <c16:uniqueId val="{0000000A-FE71-48CC-9F6D-CF8D069A9D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178</c:v>
                </c:pt>
                <c:pt idx="5">
                  <c:v>#N/A</c:v>
                </c:pt>
                <c:pt idx="6">
                  <c:v>#N/A</c:v>
                </c:pt>
                <c:pt idx="7">
                  <c:v>87</c:v>
                </c:pt>
                <c:pt idx="8">
                  <c:v>#N/A</c:v>
                </c:pt>
                <c:pt idx="9">
                  <c:v>#N/A</c:v>
                </c:pt>
                <c:pt idx="10">
                  <c:v>54</c:v>
                </c:pt>
                <c:pt idx="11">
                  <c:v>#N/A</c:v>
                </c:pt>
                <c:pt idx="12">
                  <c:v>#N/A</c:v>
                </c:pt>
                <c:pt idx="13">
                  <c:v>89</c:v>
                </c:pt>
                <c:pt idx="14">
                  <c:v>#N/A</c:v>
                </c:pt>
              </c:numCache>
            </c:numRef>
          </c:val>
          <c:smooth val="0"/>
          <c:extLst>
            <c:ext xmlns:c16="http://schemas.microsoft.com/office/drawing/2014/chart" uri="{C3380CC4-5D6E-409C-BE32-E72D297353CC}">
              <c16:uniqueId val="{0000000B-FE71-48CC-9F6D-CF8D069A9D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223</c:v>
                </c:pt>
                <c:pt idx="1">
                  <c:v>231</c:v>
                </c:pt>
                <c:pt idx="2">
                  <c:v>224</c:v>
                </c:pt>
              </c:numCache>
            </c:numRef>
          </c:val>
          <c:extLst>
            <c:ext xmlns:c16="http://schemas.microsoft.com/office/drawing/2014/chart" uri="{C3380CC4-5D6E-409C-BE32-E72D297353CC}">
              <c16:uniqueId val="{00000000-0000-4ECD-80EE-8081A5160E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0000-4ECD-80EE-8081A5160E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349</c:v>
                </c:pt>
                <c:pt idx="1">
                  <c:v>352</c:v>
                </c:pt>
                <c:pt idx="2">
                  <c:v>407</c:v>
                </c:pt>
              </c:numCache>
            </c:numRef>
          </c:val>
          <c:extLst>
            <c:ext xmlns:c16="http://schemas.microsoft.com/office/drawing/2014/chart" uri="{C3380CC4-5D6E-409C-BE32-E72D297353CC}">
              <c16:uniqueId val="{00000002-0000-4ECD-80EE-8081A5160E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{7452044A-23E8-4839-AFBD-72A08DCDC243}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D14-48AA-9A19-BA19F53A31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{06164445-CC79-41B8-BB0F-968036DC143C}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14-48AA-9A19-BA19F53A31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{E7FED39A-8407-4FD4-B207-5553DBF44626}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14-48AA-9A19-BA19F53A31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{34F41E2C-4D87-4CE6-94C1-CE940FF4BB58}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14-48AA-9A19-BA19F53A31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{CD173E83-EBD0-443F-903E-434A2C12529C}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14-48AA-9A19-BA19F53A31DE}"/>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{1CFF35FC-6BDA-4ECF-93BC-B29CEBA69989}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D14-48AA-9A19-BA19F53A31DE}"/>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{2C8EBBA2-1465-4D63-B426-85254F7E9547}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D14-48AA-9A19-BA19F53A31DE}"/>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{1D7A4F1F-FA2E-4C1E-82FF-4C388419E70C}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D14-48AA-9A19-BA19F53A31DE}"/>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{6C5A1664-5F65-41F7-8EA1-A81D9C6A50B2}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D14-48AA-9A19-BA19F53A31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35.4</c:v>
                </c:pt>
                <c:pt idx="8">
                  <c:v>36.9</c:v>
                </c:pt>
                <c:pt idx="16">
                  <c:v>38.5</c:v>
                </c:pt>
                <c:pt idx="24">
                  <c:v>41.6</c:v>
                </c:pt>
                <c:pt idx="32">
                  <c:v>40.5</c:v>
                </c:pt>
              </c:numCache>
            </c:numRef>
          </c:xVal>
          <c:yVal>
            <c:numRef>
              <c:f>公会計指標分析・財政指標組合せ分析表!$BP$51:$DC$51</c:f>
              <c:numCache>
                <c:formatCode>#,##0.0;"▲ "#,##0.0</c:formatCode>
                <c:ptCount val="40"/>
                <c:pt idx="8">
                  <c:v>31.8</c:v>
                </c:pt>
                <c:pt idx="16">
                  <c:v>15.9</c:v>
                </c:pt>
                <c:pt idx="24">
                  <c:v>9.6</c:v>
                </c:pt>
                <c:pt idx="32">
                  <c:v>15.1</c:v>
                </c:pt>
              </c:numCache>
            </c:numRef>
          </c:yVal>
          <c:smooth val="0"/>
          <c:extLst>
            <c:ext xmlns:c16="http://schemas.microsoft.com/office/drawing/2014/chart" uri="{C3380CC4-5D6E-409C-BE32-E72D297353CC}">
              <c16:uniqueId val="{00000009-FD14-48AA-9A19-BA19F53A31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8142667388518079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{F5284745-F79F-4414-BE41-5C8C45C9645C}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D14-48AA-9A19-BA19F53A31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{F57C95FE-D76C-4D6D-81B9-F1612155CB76}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14-48AA-9A19-BA19F53A31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{B86E234B-8410-45ED-8AE0-356FFEA37982}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14-48AA-9A19-BA19F53A31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{EBA5FB53-89B4-48F0-8A0A-C42AE24B88A1}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14-48AA-9A19-BA19F53A31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{F4948C13-C82A-4B4B-9A08-74DBEB1BFAAF}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14-48AA-9A19-BA19F53A31DE}"/>
                </c:ext>
              </c:extLst>
            </c:dLbl>
            <c:dLbl>
              <c:idx val="8"/>
              <c:layout>
                <c:manualLayout>
                  <c:x val="-3.614773355062653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{3B39BE75-39EF-45C5-9CC8-A08F7E163108}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D14-48AA-9A19-BA19F53A31DE}"/>
                </c:ext>
              </c:extLst>
            </c:dLbl>
            <c:dLbl>
              <c:idx val="16"/>
              <c:layout>
                <c:manualLayout>
                  <c:x val="-2.4861354729490717E-2"/>
                  <c:y val="-4.511431505635204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{4F364923-93A4-4288-B636-91BC1587E4D4}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D14-48AA-9A19-BA19F53A31DE}"/>
                </c:ext>
              </c:extLst>
            </c:dLbl>
            <c:dLbl>
              <c:idx val="24"/>
              <c:layout>
                <c:manualLayout>
                  <c:x val="-4.1675197152511688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{9C42B4B5-CFDC-48E8-A0DF-7913F5D267DA}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D14-48AA-9A19-BA19F53A31DE}"/>
                </c:ext>
              </c:extLst>
            </c:dLbl>
            <c:dLbl>
              <c:idx val="32"/>
              <c:layout>
                <c:manualLayout>
                  <c:x val="-2.9640149888038283E-2"/>
                  <c:y val="-8.436376915537831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{D752D0AE-092A-4F01-83B2-D80FACB490B0}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D14-48AA-9A19-BA19F53A31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D14-48AA-9A19-BA19F53A31DE}"/>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{C3FEC2DF-36E9-4B07-BEC8-9D142D408A1D}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EB8-4999-9439-C79B67D095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{53E8D796-8A5C-4034-AE9D-5C73F173AF91}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B8-4999-9439-C79B67D095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{9C6ADA6A-67FE-452E-BEB3-28B106F7D8D9}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B8-4999-9439-C79B67D095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{7131EF3F-6B19-4B43-9859-78012ED69C41}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B8-4999-9439-C79B67D095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{9158856C-EB55-4B07-88C3-2B15AFE4931C}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B8-4999-9439-C79B67D0952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{12F38E26-5321-4A09-AEED-799DA5BBD7A8}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EB8-4999-9439-C79B67D0952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{E01D8E20-3D3C-4847-A5C7-E3A1BCBB02CA}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EB8-4999-9439-C79B67D0952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{1FF21500-5902-495C-821C-D19B3F4D20BA}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EB8-4999-9439-C79B67D0952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{2A399A67-64B1-4D37-B792-8665355ED7E6}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EB8-4999-9439-C79B67D095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9.3000000000000007</c:v>
                </c:pt>
                <c:pt idx="16">
                  <c:v>9.3000000000000007</c:v>
                </c:pt>
                <c:pt idx="24">
                  <c:v>8.6</c:v>
                </c:pt>
                <c:pt idx="32">
                  <c:v>8.5</c:v>
                </c:pt>
              </c:numCache>
            </c:numRef>
          </c:xVal>
          <c:yVal>
            <c:numRef>
              <c:f>公会計指標分析・財政指標組合せ分析表!$BP$73:$DC$73</c:f>
              <c:numCache>
                <c:formatCode>#,##0.0;"▲ "#,##0.0</c:formatCode>
                <c:ptCount val="40"/>
                <c:pt idx="8">
                  <c:v>31.8</c:v>
                </c:pt>
                <c:pt idx="16">
                  <c:v>15.9</c:v>
                </c:pt>
                <c:pt idx="24">
                  <c:v>9.6</c:v>
                </c:pt>
                <c:pt idx="32">
                  <c:v>15.1</c:v>
                </c:pt>
              </c:numCache>
            </c:numRef>
          </c:yVal>
          <c:smooth val="0"/>
          <c:extLst>
            <c:ext xmlns:c16="http://schemas.microsoft.com/office/drawing/2014/chart" uri="{C3380CC4-5D6E-409C-BE32-E72D297353CC}">
              <c16:uniqueId val="{00000009-9EB8-4999-9439-C79B67D095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63825997757744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{CC7B5DC7-1142-4E8F-B9BB-E57BF26BD017}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EB8-4999-9439-C79B67D095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{2450E04B-523E-459B-A439-78A02D089CF6}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B8-4999-9439-C79B67D095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{781DECFC-A20C-4B9D-B590-A0AB17A6882E}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B8-4999-9439-C79B67D095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{F7A69578-30D7-4E45-A949-2963A75AA47D}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B8-4999-9439-C79B67D095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{467A691C-4D2E-4F76-8A67-002CAA8D6FD2}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B8-4999-9439-C79B67D09521}"/>
                </c:ext>
              </c:extLst>
            </c:dLbl>
            <c:dLbl>
              <c:idx val="8"/>
              <c:layout>
                <c:manualLayout>
                  <c:x val="-3.1697991619110633E-2"/>
                  <c:y val="-4.349592131553587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{619008E8-AC49-490B-A6D3-E98ADC4E91EE}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EB8-4999-9439-C79B67D0952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{C8A8EE52-C691-4037-9B7F-270F6EE6483B}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EB8-4999-9439-C79B67D09521}"/>
                </c:ext>
              </c:extLst>
            </c:dLbl>
            <c:dLbl>
              <c:idx val="24"/>
              <c:layout>
                <c:manualLayout>
                  <c:x val="-3.8964717213905792E-2"/>
                  <c:y val="-5.29562842016648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{766F91A3-0999-42E3-ACB9-3AB00F0DF328}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EB8-4999-9439-C79B67D09521}"/>
                </c:ext>
              </c:extLst>
            </c:dLbl>
            <c:dLbl>
              <c:idx val="32"/>
              <c:layout>
                <c:manualLayout>
                  <c:x val="-1.8235628084250128E-2"/>
                  <c:y val="-9.079773574618110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{FE5D5C21-E5CE-43F9-81EB-939364FE155C}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EB8-4999-9439-C79B67D095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EB8-4999-9439-C79B67D09521}"/>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元利償還金は普通建設事業費に係る償還金の増加により年々増加している。一方で算入公債費も増加している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、対前年比で実質公債費比率の分子は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となった。今後も事業収益の確保や、事業優先化・見直し・検討を図り、地方債の新規発行を伴う普通建設事業を抑制し、健全な財政運営に努める。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利用実績なし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前年度から地方債残高が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し、充当可能基金も増加した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）の伸びがより大きかったため、最終的な</a:t>
          </a:r>
          <a:r>
            <a:rPr kumimoji="1" lang="ja-JP" altLang="ja-JP" sz="1100">
              <a:solidFill>
                <a:schemeClr val="dk1"/>
              </a:solidFill>
              <a:effectLst/>
              <a:latin typeface="+mn-lt"/>
              <a:ea typeface="+mn-ea"/>
              <a:cs typeface="+mn-cs"/>
            </a:rPr>
            <a:t>将来負担比率の分子は対前年比で</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となった。今後も将来負担の軽減のため、計画的な基金積立て、新規地方債借入の縮減に努める。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港湾業務事業特別会計基金、</a:t>
          </a:r>
          <a:r>
            <a:rPr kumimoji="1" lang="ja-JP" altLang="ja-JP" sz="1100">
              <a:solidFill>
                <a:schemeClr val="dk1"/>
              </a:solidFill>
              <a:effectLst/>
              <a:latin typeface="+mn-lt"/>
              <a:ea typeface="+mn-ea"/>
              <a:cs typeface="+mn-cs"/>
            </a:rPr>
            <a:t>北大東ふるさと応援基金、船舶整備基金への積立てにより</a:t>
          </a:r>
          <a:r>
            <a:rPr kumimoji="1" lang="ja-JP" altLang="en-US" sz="1100">
              <a:solidFill>
                <a:schemeClr val="dk1"/>
              </a:solidFill>
              <a:effectLst/>
              <a:latin typeface="+mn-lt"/>
              <a:ea typeface="+mn-ea"/>
              <a:cs typeface="+mn-cs"/>
            </a:rPr>
            <a:t>、基金全体が</a:t>
          </a:r>
          <a:r>
            <a:rPr kumimoji="1" lang="ja-JP" altLang="ja-JP" sz="1100">
              <a:solidFill>
                <a:schemeClr val="dk1"/>
              </a:solidFill>
              <a:effectLst/>
              <a:latin typeface="+mn-lt"/>
              <a:ea typeface="+mn-ea"/>
              <a:cs typeface="+mn-cs"/>
            </a:rPr>
            <a:t>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積極的な積み立て、取崩しの抑制に努め基金残高の増加を図る。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港湾業務事業特別会計基金：クレーン等の故障や地方債の繰上償還、その他財源の不足が生じた際の財源に充てる</a:t>
          </a:r>
          <a:endParaRPr lang="ja-JP" altLang="ja-JP" sz="1400">
            <a:effectLst/>
          </a:endParaRPr>
        </a:p>
        <a:p>
          <a:r>
            <a:rPr kumimoji="1" lang="ja-JP" altLang="ja-JP" sz="1100">
              <a:solidFill>
                <a:schemeClr val="dk1"/>
              </a:solidFill>
              <a:effectLst/>
              <a:latin typeface="+mn-lt"/>
              <a:ea typeface="+mn-ea"/>
              <a:cs typeface="+mn-cs"/>
            </a:rPr>
            <a:t>船舶整備基金：船舶だいとうの老朽化対策や、船舶の新規整備等に備える</a:t>
          </a:r>
          <a:endParaRPr lang="ja-JP" altLang="ja-JP" sz="1400">
            <a:effectLst/>
          </a:endParaRPr>
        </a:p>
        <a:p>
          <a:r>
            <a:rPr kumimoji="1" lang="ja-JP" altLang="ja-JP" sz="1100">
              <a:solidFill>
                <a:schemeClr val="dk1"/>
              </a:solidFill>
              <a:effectLst/>
              <a:latin typeface="+mn-lt"/>
              <a:ea typeface="+mn-ea"/>
              <a:cs typeface="+mn-cs"/>
            </a:rPr>
            <a:t>国民健康保険基金：高額療養費の給付等に充てる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北大東ふるさと応援基金：主に「教育・文化の推進」、「保険・医療・介護・福祉の向上」、「産業振興」、「生活環境向上」にかかる事業に充てる</a:t>
          </a:r>
          <a:endParaRPr lang="ja-JP" altLang="ja-JP" sz="1400">
            <a:effectLst/>
          </a:endParaRPr>
        </a:p>
        <a:p>
          <a:r>
            <a:rPr kumimoji="1" lang="ja-JP" altLang="ja-JP" sz="1100">
              <a:solidFill>
                <a:schemeClr val="dk1"/>
              </a:solidFill>
              <a:effectLst/>
              <a:latin typeface="+mn-lt"/>
              <a:ea typeface="+mn-ea"/>
              <a:cs typeface="+mn-cs"/>
            </a:rPr>
            <a:t>村営住宅整備基金：村営住宅整備促進を図る資金に充てる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港湾業務事業特別会計基金：</a:t>
          </a:r>
          <a:r>
            <a:rPr kumimoji="1" lang="ja-JP" altLang="en-US" sz="1100">
              <a:solidFill>
                <a:schemeClr val="dk1"/>
              </a:solidFill>
              <a:effectLst/>
              <a:latin typeface="+mn-lt"/>
              <a:ea typeface="+mn-ea"/>
              <a:cs typeface="+mn-cs"/>
            </a:rPr>
            <a:t>クレーン等購入のため積立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船舶整備基金：</a:t>
          </a:r>
          <a:r>
            <a:rPr kumimoji="1" lang="ja-JP" altLang="en-US" sz="1100">
              <a:solidFill>
                <a:schemeClr val="dk1"/>
              </a:solidFill>
              <a:effectLst/>
              <a:latin typeface="+mn-lt"/>
              <a:ea typeface="+mn-ea"/>
              <a:cs typeface="+mn-cs"/>
            </a:rPr>
            <a:t>定期積立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クレーン</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購入のため積立</a:t>
          </a:r>
          <a:r>
            <a:rPr kumimoji="1" lang="ja-JP" altLang="en-US" sz="1100">
              <a:solidFill>
                <a:schemeClr val="dk1"/>
              </a:solidFill>
              <a:effectLst/>
              <a:latin typeface="+mn-lt"/>
              <a:ea typeface="+mn-ea"/>
              <a:cs typeface="+mn-cs"/>
            </a:rPr>
            <a:t>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ほとんど</a:t>
          </a: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積極的な積み立て、取崩しの抑制に努め基金残高の増加を図る。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本村では普通建設事業費にかかる元利償還金増加に伴い、公債費が毎年増加している。今後も公債費の負担が大きくなることが予想されるため、当該基金への積立金財源確保に努めていく。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本村の有形固定資産は整備後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年未満の資産が多いため、有形固定資産減価償却率は類似団体、全国、沖縄県平均を下回っている。さらに、令和元年度から有形固定資産減価償却が低くなっているが、令和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年度に認定こども園や共同住宅等の公共施設の建設が完了したことが大きな要因である。今後は、公共施設個別施設計画などの計画に沿った施設への対策実施、維持管理に努めていく。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115570</xdr:rowOff>
    </xdr:from>
    <xdr:to>
      <xdr:col>23</xdr:col>
      <xdr:colOff>136525</xdr:colOff>
      <xdr:row>27</xdr:row>
      <xdr:rowOff>45720</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3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30497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139319</xdr:rowOff>
    </xdr:from>
    <xdr:to>
      <xdr:col>19</xdr:col>
      <xdr:colOff>187325</xdr:colOff>
      <xdr:row>27</xdr:row>
      <xdr:rowOff>69469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166370</xdr:rowOff>
    </xdr:from>
    <xdr:to>
      <xdr:col>23</xdr:col>
      <xdr:colOff>85725</xdr:colOff>
      <xdr:row>27</xdr:row>
      <xdr:rowOff>18669</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5395595"/>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72390</xdr:rowOff>
    </xdr:from>
    <xdr:to>
      <xdr:col>15</xdr:col>
      <xdr:colOff>187325</xdr:colOff>
      <xdr:row>27</xdr:row>
      <xdr:rowOff>2540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3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123190</xdr:rowOff>
    </xdr:from>
    <xdr:to>
      <xdr:col>19</xdr:col>
      <xdr:colOff>136525</xdr:colOff>
      <xdr:row>27</xdr:row>
      <xdr:rowOff>18669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352415"/>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37846</xdr:rowOff>
    </xdr:from>
    <xdr:to>
      <xdr:col>11</xdr:col>
      <xdr:colOff>187325</xdr:colOff>
      <xdr:row>26</xdr:row>
      <xdr:rowOff>139446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2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88646</xdr:rowOff>
    </xdr:from>
    <xdr:to>
      <xdr:col>15</xdr:col>
      <xdr:colOff>136525</xdr:colOff>
      <xdr:row>26</xdr:row>
      <xdr:rowOff>123190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31787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5461</xdr:rowOff>
    </xdr:from>
    <xdr:to>
      <xdr:col>7</xdr:col>
      <xdr:colOff>187325</xdr:colOff>
      <xdr:row>26</xdr:row>
      <xdr:rowOff>107061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2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56261</xdr:rowOff>
    </xdr:from>
    <xdr:to>
      <xdr:col>11</xdr:col>
      <xdr:colOff>136525</xdr:colOff>
      <xdr:row>26</xdr:row>
      <xdr:rowOff>88646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28548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85996</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1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19067</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07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155973</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042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123588</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0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債務償還比率は令和元年度から</a:t>
          </a:r>
          <a:r>
            <a:rPr kumimoji="1" lang="en-US" altLang="ja-JP" sz="1100">
              <a:latin typeface="ＭＳ Ｐゴシック" panose="020B0600070205080204" pitchFamily="50" charset="-128"/>
              <a:ea typeface="ＭＳ Ｐゴシック" panose="020B0600070205080204" pitchFamily="50" charset="-128"/>
            </a:rPr>
            <a:t>80.2</a:t>
          </a:r>
          <a:r>
            <a:rPr kumimoji="1" lang="ja-JP" altLang="en-US" sz="1100">
              <a:latin typeface="ＭＳ Ｐゴシック" panose="020B0600070205080204" pitchFamily="50" charset="-128"/>
              <a:ea typeface="ＭＳ Ｐゴシック" panose="020B0600070205080204" pitchFamily="50" charset="-128"/>
            </a:rPr>
            <a:t>％改善されているが、依然として類似団体の平均よりも高い水準となっているため、今後も起債を抑制しながら、償還計画に基づき計画的な償還を行っていく。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119401</xdr:rowOff>
    </xdr:from>
    <xdr:to>
      <xdr:col>76</xdr:col>
      <xdr:colOff>73025</xdr:colOff>
      <xdr:row>32</xdr:row>
      <xdr:rowOff>49551</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2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97828</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18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92244</xdr:rowOff>
    </xdr:from>
    <xdr:to>
      <xdr:col>72</xdr:col>
      <xdr:colOff>123825</xdr:colOff>
      <xdr:row>33</xdr:row>
      <xdr:rowOff>22394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3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170201</xdr:rowOff>
    </xdr:from>
    <xdr:to>
      <xdr:col>76</xdr:col>
      <xdr:colOff>22225</xdr:colOff>
      <xdr:row>32</xdr:row>
      <xdr:rowOff>143044</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256676"/>
          <a:ext cx="711200" cy="1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167650</xdr:rowOff>
    </xdr:from>
    <xdr:to>
      <xdr:col>68</xdr:col>
      <xdr:colOff>123825</xdr:colOff>
      <xdr:row>35</xdr:row>
      <xdr:rowOff>97800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76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143044</xdr:rowOff>
    </xdr:from>
    <xdr:to>
      <xdr:col>72</xdr:col>
      <xdr:colOff>73025</xdr:colOff>
      <xdr:row>35</xdr:row>
      <xdr:rowOff>47000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400969"/>
          <a:ext cx="762000" cy="4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86148</xdr:rowOff>
    </xdr:from>
    <xdr:to>
      <xdr:col>64</xdr:col>
      <xdr:colOff>123825</xdr:colOff>
      <xdr:row>35</xdr:row>
      <xdr:rowOff>16298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6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136948</xdr:rowOff>
    </xdr:from>
    <xdr:to>
      <xdr:col>68</xdr:col>
      <xdr:colOff>73025</xdr:colOff>
      <xdr:row>35</xdr:row>
      <xdr:rowOff>47000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737773"/>
          <a:ext cx="762000" cy="8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152167</xdr:rowOff>
    </xdr:from>
    <xdr:to>
      <xdr:col>60</xdr:col>
      <xdr:colOff>123825</xdr:colOff>
      <xdr:row>34</xdr:row>
      <xdr:rowOff>82317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5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31517</xdr:rowOff>
    </xdr:from>
    <xdr:to>
      <xdr:col>64</xdr:col>
      <xdr:colOff>73025</xdr:colOff>
      <xdr:row>34</xdr:row>
      <xdr:rowOff>136948</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632342"/>
          <a:ext cx="762000" cy="10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13521</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44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88927</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86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7425</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77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73444</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67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168275</xdr:rowOff>
    </xdr:from>
    <xdr:to>
      <xdr:col>24</xdr:col>
      <xdr:colOff>114300</xdr:colOff>
      <xdr:row>36</xdr:row>
      <xdr:rowOff>98425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19702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147320</xdr:rowOff>
    </xdr:from>
    <xdr:to>
      <xdr:col>20</xdr:col>
      <xdr:colOff>38100</xdr:colOff>
      <xdr:row>36</xdr:row>
      <xdr:rowOff>77470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26670</xdr:rowOff>
    </xdr:from>
    <xdr:to>
      <xdr:col>24</xdr:col>
      <xdr:colOff>63500</xdr:colOff>
      <xdr:row>36</xdr:row>
      <xdr:rowOff>47625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1988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146685</xdr:rowOff>
    </xdr:from>
    <xdr:to>
      <xdr:col>19</xdr:col>
      <xdr:colOff>177800</xdr:colOff>
      <xdr:row>36</xdr:row>
      <xdr:rowOff>26670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1474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65405</xdr:rowOff>
    </xdr:from>
    <xdr:to>
      <xdr:col>10</xdr:col>
      <xdr:colOff>165100</xdr:colOff>
      <xdr:row>35</xdr:row>
      <xdr:rowOff>167005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116205</xdr:rowOff>
    </xdr:from>
    <xdr:to>
      <xdr:col>15</xdr:col>
      <xdr:colOff>50800</xdr:colOff>
      <xdr:row>35</xdr:row>
      <xdr:rowOff>146685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1169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53975</xdr:rowOff>
    </xdr:from>
    <xdr:to>
      <xdr:col>6</xdr:col>
      <xdr:colOff>38100</xdr:colOff>
      <xdr:row>35</xdr:row>
      <xdr:rowOff>155575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104775</xdr:rowOff>
    </xdr:from>
    <xdr:to>
      <xdr:col>10</xdr:col>
      <xdr:colOff>114300</xdr:colOff>
      <xdr:row>35</xdr:row>
      <xdr:rowOff>116205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05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93997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42562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45783</xdr:rowOff>
    </xdr:from>
    <xdr:to>
      <xdr:col>55</xdr:col>
      <xdr:colOff>50800</xdr:colOff>
      <xdr:row>39</xdr:row>
      <xdr:rowOff>147383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68660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58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62822</xdr:rowOff>
    </xdr:from>
    <xdr:to>
      <xdr:col>50</xdr:col>
      <xdr:colOff>165100</xdr:colOff>
      <xdr:row>39</xdr:row>
      <xdr:rowOff>164422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4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96583</xdr:rowOff>
    </xdr:from>
    <xdr:to>
      <xdr:col>55</xdr:col>
      <xdr:colOff>0</xdr:colOff>
      <xdr:row>39</xdr:row>
      <xdr:rowOff>113622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783133"/>
          <a:ext cx="8382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64292</xdr:rowOff>
    </xdr:from>
    <xdr:to>
      <xdr:col>46</xdr:col>
      <xdr:colOff>38100</xdr:colOff>
      <xdr:row>39</xdr:row>
      <xdr:rowOff>165892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113622</xdr:rowOff>
    </xdr:from>
    <xdr:to>
      <xdr:col>50</xdr:col>
      <xdr:colOff>114300</xdr:colOff>
      <xdr:row>39</xdr:row>
      <xdr:rowOff>115092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0017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50096</xdr:rowOff>
    </xdr:from>
    <xdr:to>
      <xdr:col>41</xdr:col>
      <xdr:colOff>101600</xdr:colOff>
      <xdr:row>39</xdr:row>
      <xdr:rowOff>151696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7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100896</xdr:rowOff>
    </xdr:from>
    <xdr:to>
      <xdr:col>45</xdr:col>
      <xdr:colOff>177800</xdr:colOff>
      <xdr:row>39</xdr:row>
      <xdr:rowOff>115092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6787446"/>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51636</xdr:rowOff>
    </xdr:from>
    <xdr:to>
      <xdr:col>36</xdr:col>
      <xdr:colOff>165100</xdr:colOff>
      <xdr:row>39</xdr:row>
      <xdr:rowOff>153236</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7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100896</xdr:rowOff>
    </xdr:from>
    <xdr:to>
      <xdr:col>41</xdr:col>
      <xdr:colOff>50800</xdr:colOff>
      <xdr:row>39</xdr:row>
      <xdr:rowOff>102436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787446"/>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9499</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52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10969</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52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168223</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51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169763</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51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xdr:rowOff>
    </xdr:from>
    <xdr:to>
      <xdr:col>24</xdr:col>
      <xdr:colOff>114300</xdr:colOff>
      <xdr:row>63</xdr:row>
      <xdr:rowOff>102235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150512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139700</xdr:rowOff>
    </xdr:from>
    <xdr:to>
      <xdr:col>20</xdr:col>
      <xdr:colOff>38100</xdr:colOff>
      <xdr:row>63</xdr:row>
      <xdr:rowOff>69850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19050</xdr:rowOff>
    </xdr:from>
    <xdr:to>
      <xdr:col>24</xdr:col>
      <xdr:colOff>63500</xdr:colOff>
      <xdr:row>63</xdr:row>
      <xdr:rowOff>51435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8204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107315</xdr:rowOff>
    </xdr:from>
    <xdr:to>
      <xdr:col>15</xdr:col>
      <xdr:colOff>101600</xdr:colOff>
      <xdr:row>63</xdr:row>
      <xdr:rowOff>37465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158115</xdr:rowOff>
    </xdr:from>
    <xdr:to>
      <xdr:col>19</xdr:col>
      <xdr:colOff>177800</xdr:colOff>
      <xdr:row>63</xdr:row>
      <xdr:rowOff>19050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788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125730</xdr:rowOff>
    </xdr:from>
    <xdr:to>
      <xdr:col>15</xdr:col>
      <xdr:colOff>50800</xdr:colOff>
      <xdr:row>62</xdr:row>
      <xdr:rowOff>158115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7556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42545</xdr:rowOff>
    </xdr:from>
    <xdr:to>
      <xdr:col>6</xdr:col>
      <xdr:colOff>38100</xdr:colOff>
      <xdr:row>62</xdr:row>
      <xdr:rowOff>144145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93345</xdr:rowOff>
    </xdr:from>
    <xdr:to>
      <xdr:col>10</xdr:col>
      <xdr:colOff>114300</xdr:colOff>
      <xdr:row>62</xdr:row>
      <xdr:rowOff>125730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723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60977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28592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135272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73330</xdr:rowOff>
    </xdr:from>
    <xdr:to>
      <xdr:col>55</xdr:col>
      <xdr:colOff>50800</xdr:colOff>
      <xdr:row>65</xdr:row>
      <xdr:rowOff>3480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10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159707</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9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73572</xdr:rowOff>
    </xdr:from>
    <xdr:to>
      <xdr:col>50</xdr:col>
      <xdr:colOff>165100</xdr:colOff>
      <xdr:row>65</xdr:row>
      <xdr:rowOff>3722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10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124130</xdr:rowOff>
    </xdr:from>
    <xdr:to>
      <xdr:col>55</xdr:col>
      <xdr:colOff>0</xdr:colOff>
      <xdr:row>64</xdr:row>
      <xdr:rowOff>124372</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1096930"/>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73594</xdr:rowOff>
    </xdr:from>
    <xdr:to>
      <xdr:col>46</xdr:col>
      <xdr:colOff>38100</xdr:colOff>
      <xdr:row>65</xdr:row>
      <xdr:rowOff>3744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10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124372</xdr:rowOff>
    </xdr:from>
    <xdr:to>
      <xdr:col>50</xdr:col>
      <xdr:colOff>114300</xdr:colOff>
      <xdr:row>64</xdr:row>
      <xdr:rowOff>124394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109717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73386</xdr:rowOff>
    </xdr:from>
    <xdr:to>
      <xdr:col>41</xdr:col>
      <xdr:colOff>101600</xdr:colOff>
      <xdr:row>65</xdr:row>
      <xdr:rowOff>3536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104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124186</xdr:rowOff>
    </xdr:from>
    <xdr:to>
      <xdr:col>45</xdr:col>
      <xdr:colOff>177800</xdr:colOff>
      <xdr:row>64</xdr:row>
      <xdr:rowOff>124394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861300" y="11096986"/>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73475</xdr:rowOff>
    </xdr:from>
    <xdr:to>
      <xdr:col>36</xdr:col>
      <xdr:colOff>165100</xdr:colOff>
      <xdr:row>65</xdr:row>
      <xdr:rowOff>3625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10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124186</xdr:rowOff>
    </xdr:from>
    <xdr:to>
      <xdr:col>41</xdr:col>
      <xdr:colOff>50800</xdr:colOff>
      <xdr:row>64</xdr:row>
      <xdr:rowOff>124275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1096986"/>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166299</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113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166321</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11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166113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113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166202</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113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95886</xdr:rowOff>
    </xdr:from>
    <xdr:to>
      <xdr:col>24</xdr:col>
      <xdr:colOff>114300</xdr:colOff>
      <xdr:row>80</xdr:row>
      <xdr:rowOff>26036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118763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19686</xdr:rowOff>
    </xdr:from>
    <xdr:to>
      <xdr:col>20</xdr:col>
      <xdr:colOff>38100</xdr:colOff>
      <xdr:row>79</xdr:row>
      <xdr:rowOff>121286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70486</xdr:rowOff>
    </xdr:from>
    <xdr:to>
      <xdr:col>24</xdr:col>
      <xdr:colOff>63500</xdr:colOff>
      <xdr:row>79</xdr:row>
      <xdr:rowOff>146686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361503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73025</xdr:rowOff>
    </xdr:from>
    <xdr:to>
      <xdr:col>15</xdr:col>
      <xdr:colOff>101600</xdr:colOff>
      <xdr:row>80</xdr:row>
      <xdr:rowOff>3175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70486</xdr:rowOff>
    </xdr:from>
    <xdr:to>
      <xdr:col>19</xdr:col>
      <xdr:colOff>177800</xdr:colOff>
      <xdr:row>79</xdr:row>
      <xdr:rowOff>123825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908300" y="136150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31114</xdr:rowOff>
    </xdr:from>
    <xdr:to>
      <xdr:col>10</xdr:col>
      <xdr:colOff>165100</xdr:colOff>
      <xdr:row>79</xdr:row>
      <xdr:rowOff>132714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81914</xdr:rowOff>
    </xdr:from>
    <xdr:to>
      <xdr:col>15</xdr:col>
      <xdr:colOff>50800</xdr:colOff>
      <xdr:row>79</xdr:row>
      <xdr:rowOff>123825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36264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40639</xdr:rowOff>
    </xdr:from>
    <xdr:to>
      <xdr:col>6</xdr:col>
      <xdr:colOff>38100</xdr:colOff>
      <xdr:row>79</xdr:row>
      <xdr:rowOff>142239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81914</xdr:rowOff>
    </xdr:from>
    <xdr:to>
      <xdr:col>10</xdr:col>
      <xdr:colOff>114300</xdr:colOff>
      <xdr:row>79</xdr:row>
      <xdr:rowOff>91439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130300" y="136264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137813</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19702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149241</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158766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90932</xdr:rowOff>
    </xdr:from>
    <xdr:to>
      <xdr:col>55</xdr:col>
      <xdr:colOff>50800</xdr:colOff>
      <xdr:row>81</xdr:row>
      <xdr:rowOff>21082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38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113809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365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128397</xdr:rowOff>
    </xdr:from>
    <xdr:to>
      <xdr:col>50</xdr:col>
      <xdr:colOff>165100</xdr:colOff>
      <xdr:row>81</xdr:row>
      <xdr:rowOff>58547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38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141732</xdr:rowOff>
    </xdr:from>
    <xdr:to>
      <xdr:col>55</xdr:col>
      <xdr:colOff>0</xdr:colOff>
      <xdr:row>81</xdr:row>
      <xdr:rowOff>7747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3857732"/>
          <a:ext cx="8382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65024</xdr:rowOff>
    </xdr:from>
    <xdr:to>
      <xdr:col>46</xdr:col>
      <xdr:colOff>38100</xdr:colOff>
      <xdr:row>79</xdr:row>
      <xdr:rowOff>166624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115824</xdr:rowOff>
    </xdr:from>
    <xdr:to>
      <xdr:col>50</xdr:col>
      <xdr:colOff>114300</xdr:colOff>
      <xdr:row>81</xdr:row>
      <xdr:rowOff>7747</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8750300" y="13660374"/>
          <a:ext cx="889000" cy="2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25146</xdr:rowOff>
    </xdr:from>
    <xdr:to>
      <xdr:col>41</xdr:col>
      <xdr:colOff>101600</xdr:colOff>
      <xdr:row>79</xdr:row>
      <xdr:rowOff>126746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35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75946</xdr:rowOff>
    </xdr:from>
    <xdr:to>
      <xdr:col>45</xdr:col>
      <xdr:colOff>177800</xdr:colOff>
      <xdr:row>79</xdr:row>
      <xdr:rowOff>115824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861300" y="13620496"/>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126364</xdr:rowOff>
    </xdr:from>
    <xdr:to>
      <xdr:col>36</xdr:col>
      <xdr:colOff>165100</xdr:colOff>
      <xdr:row>80</xdr:row>
      <xdr:rowOff>56514</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75946</xdr:rowOff>
    </xdr:from>
    <xdr:to>
      <xdr:col>41</xdr:col>
      <xdr:colOff>50800</xdr:colOff>
      <xdr:row>80</xdr:row>
      <xdr:rowOff>5714</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3620496"/>
          <a:ext cx="889000" cy="10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157624</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55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136162</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5605</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24274</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75074</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361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11701</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33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143273</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334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73041</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139064</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4634865" y="17287875"/>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142891</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00000000-0008-0000-0100-000093010000}"/>
            </a:ext>
          </a:extLst>
        </xdr:cNvPr>
        <xdr:cNvSpPr txBox="1"/>
      </xdr:nvSpPr>
      <xdr:spPr>
        <a:xfrm>
          <a:off x="46736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139064</xdr:rowOff>
    </xdr:from>
    <xdr:to>
      <xdr:col>24</xdr:col>
      <xdr:colOff>152400</xdr:colOff>
      <xdr:row>107</xdr:row>
      <xdr:rowOff>139064</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100-000095010000}"/>
            </a:ext>
          </a:extLst>
        </xdr:cNvPr>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100-000097010000}"/>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109220</xdr:rowOff>
    </xdr:from>
    <xdr:to>
      <xdr:col>20</xdr:col>
      <xdr:colOff>38100</xdr:colOff>
      <xdr:row>105</xdr:row>
      <xdr:rowOff>39370</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3746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158750</xdr:rowOff>
    </xdr:from>
    <xdr:to>
      <xdr:col>15</xdr:col>
      <xdr:colOff>101600</xdr:colOff>
      <xdr:row>106</xdr:row>
      <xdr:rowOff>88900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857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141605</xdr:rowOff>
    </xdr:from>
    <xdr:to>
      <xdr:col>10</xdr:col>
      <xdr:colOff>165100</xdr:colOff>
      <xdr:row>106</xdr:row>
      <xdr:rowOff>71755</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968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107314</xdr:rowOff>
    </xdr:from>
    <xdr:to>
      <xdr:col>6</xdr:col>
      <xdr:colOff>38100</xdr:colOff>
      <xdr:row>106</xdr:row>
      <xdr:rowOff>37464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079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92075</xdr:rowOff>
    </xdr:from>
    <xdr:to>
      <xdr:col>24</xdr:col>
      <xdr:colOff>114300</xdr:colOff>
      <xdr:row>101</xdr:row>
      <xdr:rowOff>22225</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45847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45102</xdr:rowOff>
    </xdr:from>
    <xdr:ext cx="340478" cy="259045"/>
    <xdr:sp macro="" textlink="">
      <xdr:nvSpPr>
        <xdr:cNvPr id="419" name="【港湾・漁港】&#10;有形固定資産減価償却率該当値テキスト">
          <a:extLst>
            <a:ext uri="{FF2B5EF4-FFF2-40B4-BE49-F238E27FC236}">
              <a16:creationId xmlns:a16="http://schemas.microsoft.com/office/drawing/2014/main" id="{00000000-0008-0000-0100-0000A3010000}"/>
            </a:ext>
          </a:extLst>
        </xdr:cNvPr>
        <xdr:cNvSpPr txBox="1"/>
      </xdr:nvSpPr>
      <xdr:spPr>
        <a:xfrm>
          <a:off x="4673600" y="17190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48261</xdr:rowOff>
    </xdr:from>
    <xdr:to>
      <xdr:col>20</xdr:col>
      <xdr:colOff>38100</xdr:colOff>
      <xdr:row>100</xdr:row>
      <xdr:rowOff>149861</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3746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99061</xdr:rowOff>
    </xdr:from>
    <xdr:to>
      <xdr:col>24</xdr:col>
      <xdr:colOff>63500</xdr:colOff>
      <xdr:row>100</xdr:row>
      <xdr:rowOff>142875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3797300" y="172440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6350</xdr:rowOff>
    </xdr:from>
    <xdr:to>
      <xdr:col>15</xdr:col>
      <xdr:colOff>101600</xdr:colOff>
      <xdr:row>100</xdr:row>
      <xdr:rowOff>107950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857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57150</xdr:rowOff>
    </xdr:from>
    <xdr:to>
      <xdr:col>19</xdr:col>
      <xdr:colOff>177800</xdr:colOff>
      <xdr:row>100</xdr:row>
      <xdr:rowOff>99061</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908300" y="17202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124461</xdr:rowOff>
    </xdr:from>
    <xdr:to>
      <xdr:col>10</xdr:col>
      <xdr:colOff>165100</xdr:colOff>
      <xdr:row>102</xdr:row>
      <xdr:rowOff>54611</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968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57150</xdr:rowOff>
    </xdr:from>
    <xdr:to>
      <xdr:col>15</xdr:col>
      <xdr:colOff>50800</xdr:colOff>
      <xdr:row>102</xdr:row>
      <xdr:rowOff>3811</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flipV="1">
          <a:off x="2019300" y="1720215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30497</xdr:rowOff>
    </xdr:from>
    <xdr:ext cx="405111" cy="259045"/>
    <xdr:sp macro="" textlink="">
      <xdr:nvSpPr>
        <xdr:cNvPr id="426" name="n_1aveValue【港湾・漁港】&#10;有形固定資産減価償却率">
          <a:extLst>
            <a:ext uri="{FF2B5EF4-FFF2-40B4-BE49-F238E27FC236}">
              <a16:creationId xmlns:a16="http://schemas.microsoft.com/office/drawing/2014/main" id="{00000000-0008-0000-0100-0000AA010000}"/>
            </a:ext>
          </a:extLst>
        </xdr:cNvPr>
        <xdr:cNvSpPr txBox="1"/>
      </xdr:nvSpPr>
      <xdr:spPr>
        <a:xfrm>
          <a:off x="35820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427" name="n_2aveValue【港湾・漁港】&#10;有形固定資産減価償却率">
          <a:extLst>
            <a:ext uri="{FF2B5EF4-FFF2-40B4-BE49-F238E27FC236}">
              <a16:creationId xmlns:a16="http://schemas.microsoft.com/office/drawing/2014/main" id="{00000000-0008-0000-0100-0000AB010000}"/>
            </a:ext>
          </a:extLst>
        </xdr:cNvPr>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62882</xdr:rowOff>
    </xdr:from>
    <xdr:ext cx="405111" cy="259045"/>
    <xdr:sp macro="" textlink="">
      <xdr:nvSpPr>
        <xdr:cNvPr id="428" name="n_3aveValue【港湾・漁港】&#10;有形固定資産減価償却率">
          <a:extLst>
            <a:ext uri="{FF2B5EF4-FFF2-40B4-BE49-F238E27FC236}">
              <a16:creationId xmlns:a16="http://schemas.microsoft.com/office/drawing/2014/main" id="{00000000-0008-0000-0100-0000AC010000}"/>
            </a:ext>
          </a:extLst>
        </xdr:cNvPr>
        <xdr:cNvSpPr txBox="1"/>
      </xdr:nvSpPr>
      <xdr:spPr>
        <a:xfrm>
          <a:off x="1816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53991</xdr:rowOff>
    </xdr:from>
    <xdr:ext cx="405111" cy="259045"/>
    <xdr:sp macro="" textlink="">
      <xdr:nvSpPr>
        <xdr:cNvPr id="429" name="n_4aveValue【港湾・漁港】&#10;有形固定資産減価償却率">
          <a:extLst>
            <a:ext uri="{FF2B5EF4-FFF2-40B4-BE49-F238E27FC236}">
              <a16:creationId xmlns:a16="http://schemas.microsoft.com/office/drawing/2014/main" id="{00000000-0008-0000-0100-0000AD010000}"/>
            </a:ext>
          </a:extLst>
        </xdr:cNvPr>
        <xdr:cNvSpPr txBox="1"/>
      </xdr:nvSpPr>
      <xdr:spPr>
        <a:xfrm>
          <a:off x="927744" y="178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166388</xdr:rowOff>
    </xdr:from>
    <xdr:ext cx="340478" cy="259045"/>
    <xdr:sp macro="" textlink="">
      <xdr:nvSpPr>
        <xdr:cNvPr id="430" name="n_1mainValue【港湾・漁港】&#10;有形固定資産減価償却率">
          <a:extLst>
            <a:ext uri="{FF2B5EF4-FFF2-40B4-BE49-F238E27FC236}">
              <a16:creationId xmlns:a16="http://schemas.microsoft.com/office/drawing/2014/main" id="{00000000-0008-0000-0100-0000AE010000}"/>
            </a:ext>
          </a:extLst>
        </xdr:cNvPr>
        <xdr:cNvSpPr txBox="1"/>
      </xdr:nvSpPr>
      <xdr:spPr>
        <a:xfrm>
          <a:off x="3614361" y="1696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124477</xdr:rowOff>
    </xdr:from>
    <xdr:ext cx="340478" cy="259045"/>
    <xdr:sp macro="" textlink="">
      <xdr:nvSpPr>
        <xdr:cNvPr id="431" name="n_2mainValue【港湾・漁港】&#10;有形固定資産減価償却率">
          <a:extLst>
            <a:ext uri="{FF2B5EF4-FFF2-40B4-BE49-F238E27FC236}">
              <a16:creationId xmlns:a16="http://schemas.microsoft.com/office/drawing/2014/main" id="{00000000-0008-0000-0100-0000AF010000}"/>
            </a:ext>
          </a:extLst>
        </xdr:cNvPr>
        <xdr:cNvSpPr txBox="1"/>
      </xdr:nvSpPr>
      <xdr:spPr>
        <a:xfrm>
          <a:off x="2738061" y="16926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71138</xdr:rowOff>
    </xdr:from>
    <xdr:ext cx="405111" cy="259045"/>
    <xdr:sp macro="" textlink="">
      <xdr:nvSpPr>
        <xdr:cNvPr id="432" name="n_3mainValue【港湾・漁港】&#10;有形固定資産減価償却率">
          <a:extLst>
            <a:ext uri="{FF2B5EF4-FFF2-40B4-BE49-F238E27FC236}">
              <a16:creationId xmlns:a16="http://schemas.microsoft.com/office/drawing/2014/main" id="{00000000-0008-0000-0100-0000B0010000}"/>
            </a:ext>
          </a:extLst>
        </xdr:cNvPr>
        <xdr:cNvSpPr txBox="1"/>
      </xdr:nvSpPr>
      <xdr:spPr>
        <a:xfrm>
          <a:off x="1816744"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106</xdr:row>
      <xdr:rowOff>80934</xdr:rowOff>
    </xdr:from>
    <xdr:ext cx="685572"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97263</xdr:rowOff>
    </xdr:from>
    <xdr:ext cx="685572"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113591</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00000000-0008-0000-01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10237</xdr:rowOff>
    </xdr:from>
    <xdr:to>
      <xdr:col>54</xdr:col>
      <xdr:colOff>189865</xdr:colOff>
      <xdr:row>108</xdr:row>
      <xdr:rowOff>133820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10476865" y="17155237"/>
          <a:ext cx="0" cy="1495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137647</xdr:rowOff>
    </xdr:from>
    <xdr:ext cx="599010" cy="259045"/>
    <xdr:sp macro="" textlink="">
      <xdr:nvSpPr>
        <xdr:cNvPr id="459" name="【港湾・漁港】&#10;一人当たり有形固定資産（償却資産）額最小値テキスト">
          <a:extLst>
            <a:ext uri="{FF2B5EF4-FFF2-40B4-BE49-F238E27FC236}">
              <a16:creationId xmlns:a16="http://schemas.microsoft.com/office/drawing/2014/main" id="{00000000-0008-0000-0100-0000CB010000}"/>
            </a:ext>
          </a:extLst>
        </xdr:cNvPr>
        <xdr:cNvSpPr txBox="1"/>
      </xdr:nvSpPr>
      <xdr:spPr>
        <a:xfrm>
          <a:off x="10515600" y="1865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133820</xdr:rowOff>
    </xdr:from>
    <xdr:to>
      <xdr:col>55</xdr:col>
      <xdr:colOff>88900</xdr:colOff>
      <xdr:row>108</xdr:row>
      <xdr:rowOff>133820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0388600" y="1865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128364</xdr:rowOff>
    </xdr:from>
    <xdr:ext cx="690189" cy="259045"/>
    <xdr:sp macro="" textlink="">
      <xdr:nvSpPr>
        <xdr:cNvPr id="461" name="【港湾・漁港】&#10;一人当たり有形固定資産（償却資産）額最大値テキスト">
          <a:extLst>
            <a:ext uri="{FF2B5EF4-FFF2-40B4-BE49-F238E27FC236}">
              <a16:creationId xmlns:a16="http://schemas.microsoft.com/office/drawing/2014/main" id="{00000000-0008-0000-0100-0000CD010000}"/>
            </a:ext>
          </a:extLst>
        </xdr:cNvPr>
        <xdr:cNvSpPr txBox="1"/>
      </xdr:nvSpPr>
      <xdr:spPr>
        <a:xfrm>
          <a:off x="10515600" y="16930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10237</xdr:rowOff>
    </xdr:from>
    <xdr:to>
      <xdr:col>55</xdr:col>
      <xdr:colOff>88900</xdr:colOff>
      <xdr:row>100</xdr:row>
      <xdr:rowOff>10237</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0388600" y="1715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27</xdr:rowOff>
    </xdr:from>
    <xdr:ext cx="690189" cy="259045"/>
    <xdr:sp macro="" textlink="">
      <xdr:nvSpPr>
        <xdr:cNvPr id="463" name="【港湾・漁港】&#10;一人当たり有形固定資産（償却資産）額平均値テキスト">
          <a:extLst>
            <a:ext uri="{FF2B5EF4-FFF2-40B4-BE49-F238E27FC236}">
              <a16:creationId xmlns:a16="http://schemas.microsoft.com/office/drawing/2014/main" id="{00000000-0008-0000-0100-0000CF010000}"/>
            </a:ext>
          </a:extLst>
        </xdr:cNvPr>
        <xdr:cNvSpPr txBox="1"/>
      </xdr:nvSpPr>
      <xdr:spPr>
        <a:xfrm>
          <a:off x="10515600" y="1817372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148600</xdr:rowOff>
    </xdr:from>
    <xdr:to>
      <xdr:col>55</xdr:col>
      <xdr:colOff>50800</xdr:colOff>
      <xdr:row>107</xdr:row>
      <xdr:rowOff>78750</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0426700" y="18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142718</xdr:rowOff>
    </xdr:from>
    <xdr:to>
      <xdr:col>50</xdr:col>
      <xdr:colOff>165100</xdr:colOff>
      <xdr:row>107</xdr:row>
      <xdr:rowOff>72868</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9588500" y="1831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36553</xdr:rowOff>
    </xdr:from>
    <xdr:to>
      <xdr:col>46</xdr:col>
      <xdr:colOff>38100</xdr:colOff>
      <xdr:row>107</xdr:row>
      <xdr:rowOff>138153</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8699500" y="1838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86047</xdr:rowOff>
    </xdr:from>
    <xdr:to>
      <xdr:col>41</xdr:col>
      <xdr:colOff>101600</xdr:colOff>
      <xdr:row>108</xdr:row>
      <xdr:rowOff>16197</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7810500" y="184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131429</xdr:rowOff>
    </xdr:from>
    <xdr:to>
      <xdr:col>36</xdr:col>
      <xdr:colOff>165100</xdr:colOff>
      <xdr:row>108</xdr:row>
      <xdr:rowOff>61579</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6921500" y="1847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83020</xdr:rowOff>
    </xdr:from>
    <xdr:to>
      <xdr:col>55</xdr:col>
      <xdr:colOff>50800</xdr:colOff>
      <xdr:row>109</xdr:row>
      <xdr:rowOff>13170</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10426700" y="185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169397</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id="{00000000-0008-0000-0100-0000DB010000}"/>
            </a:ext>
          </a:extLst>
        </xdr:cNvPr>
        <xdr:cNvSpPr txBox="1"/>
      </xdr:nvSpPr>
      <xdr:spPr>
        <a:xfrm>
          <a:off x="10515600" y="1851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85747</xdr:rowOff>
    </xdr:from>
    <xdr:to>
      <xdr:col>50</xdr:col>
      <xdr:colOff>165100</xdr:colOff>
      <xdr:row>109</xdr:row>
      <xdr:rowOff>15897</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9588500" y="186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133820</xdr:rowOff>
    </xdr:from>
    <xdr:to>
      <xdr:col>55</xdr:col>
      <xdr:colOff>0</xdr:colOff>
      <xdr:row>108</xdr:row>
      <xdr:rowOff>136547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9639300" y="18650420"/>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85984</xdr:rowOff>
    </xdr:from>
    <xdr:to>
      <xdr:col>46</xdr:col>
      <xdr:colOff>38100</xdr:colOff>
      <xdr:row>109</xdr:row>
      <xdr:rowOff>16134</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8699500" y="186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136547</xdr:rowOff>
    </xdr:from>
    <xdr:to>
      <xdr:col>50</xdr:col>
      <xdr:colOff>114300</xdr:colOff>
      <xdr:row>108</xdr:row>
      <xdr:rowOff>136784</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8750300" y="18653147"/>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145176</xdr:rowOff>
    </xdr:from>
    <xdr:to>
      <xdr:col>41</xdr:col>
      <xdr:colOff>101600</xdr:colOff>
      <xdr:row>109</xdr:row>
      <xdr:rowOff>75326</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7810500" y="1866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136784</xdr:rowOff>
    </xdr:from>
    <xdr:to>
      <xdr:col>45</xdr:col>
      <xdr:colOff>177800</xdr:colOff>
      <xdr:row>109</xdr:row>
      <xdr:rowOff>24526</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7861300" y="18653384"/>
          <a:ext cx="889000" cy="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89395</xdr:rowOff>
    </xdr:from>
    <xdr:ext cx="690189" cy="259045"/>
    <xdr:sp macro="" textlink="">
      <xdr:nvSpPr>
        <xdr:cNvPr id="482" name="n_1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9281505" y="18091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154680</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8450795" y="1815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32724</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7561795" y="182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78106</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6672795" y="1825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7024</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9327095" y="1869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7261</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8450795" y="1869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66453</xdr:rowOff>
    </xdr:from>
    <xdr:ext cx="534377" cy="259045"/>
    <xdr:sp macro="" textlink="">
      <xdr:nvSpPr>
        <xdr:cNvPr id="488" name="n_3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7594111" y="1875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1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100-00000302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100-000005020000}"/>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100-000007020000}"/>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125004</xdr:rowOff>
    </xdr:from>
    <xdr:to>
      <xdr:col>85</xdr:col>
      <xdr:colOff>177800</xdr:colOff>
      <xdr:row>33</xdr:row>
      <xdr:rowOff>55154</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62687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76398</xdr:rowOff>
    </xdr:from>
    <xdr:ext cx="340478"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100-000013020000}"/>
            </a:ext>
          </a:extLst>
        </xdr:cNvPr>
        <xdr:cNvSpPr txBox="1"/>
      </xdr:nvSpPr>
      <xdr:spPr>
        <a:xfrm>
          <a:off x="16357600" y="556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36830</xdr:rowOff>
    </xdr:from>
    <xdr:to>
      <xdr:col>81</xdr:col>
      <xdr:colOff>101600</xdr:colOff>
      <xdr:row>35</xdr:row>
      <xdr:rowOff>138430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543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4354</xdr:rowOff>
    </xdr:from>
    <xdr:to>
      <xdr:col>85</xdr:col>
      <xdr:colOff>127000</xdr:colOff>
      <xdr:row>35</xdr:row>
      <xdr:rowOff>87630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5481300" y="5662204"/>
          <a:ext cx="8382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72753</xdr:rowOff>
    </xdr:from>
    <xdr:to>
      <xdr:col>76</xdr:col>
      <xdr:colOff>165100</xdr:colOff>
      <xdr:row>40</xdr:row>
      <xdr:rowOff>2903</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4541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87630</xdr:rowOff>
    </xdr:from>
    <xdr:to>
      <xdr:col>81</xdr:col>
      <xdr:colOff>50800</xdr:colOff>
      <xdr:row>39</xdr:row>
      <xdr:rowOff>123553</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4592300" y="6088380"/>
          <a:ext cx="889000" cy="72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36830</xdr:rowOff>
    </xdr:from>
    <xdr:to>
      <xdr:col>72</xdr:col>
      <xdr:colOff>38100</xdr:colOff>
      <xdr:row>39</xdr:row>
      <xdr:rowOff>138430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365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87630</xdr:rowOff>
    </xdr:from>
    <xdr:to>
      <xdr:col>76</xdr:col>
      <xdr:colOff>114300</xdr:colOff>
      <xdr:row>39</xdr:row>
      <xdr:rowOff>123553</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3703300" y="67741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xdr:rowOff>
    </xdr:from>
    <xdr:to>
      <xdr:col>67</xdr:col>
      <xdr:colOff>101600</xdr:colOff>
      <xdr:row>39</xdr:row>
      <xdr:rowOff>102507</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2763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51707</xdr:rowOff>
    </xdr:from>
    <xdr:to>
      <xdr:col>71</xdr:col>
      <xdr:colOff>177800</xdr:colOff>
      <xdr:row>39</xdr:row>
      <xdr:rowOff>87630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814300" y="673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154957</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5266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165480</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4389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129557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3500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93634</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2611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00000000-0008-0000-01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00000000-0008-0000-0100-00003E020000}"/>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00000000-0008-0000-0100-000040020000}"/>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00000000-0008-0000-0100-000042020000}"/>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164193</xdr:rowOff>
    </xdr:from>
    <xdr:to>
      <xdr:col>116</xdr:col>
      <xdr:colOff>114300</xdr:colOff>
      <xdr:row>34</xdr:row>
      <xdr:rowOff>94343</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21107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117220</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00000000-0008-0000-0100-00004E020000}"/>
            </a:ext>
          </a:extLst>
        </xdr:cNvPr>
        <xdr:cNvSpPr txBox="1"/>
      </xdr:nvSpPr>
      <xdr:spPr>
        <a:xfrm>
          <a:off x="22199600" y="577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141333</xdr:rowOff>
    </xdr:from>
    <xdr:to>
      <xdr:col>107</xdr:col>
      <xdr:colOff>101600</xdr:colOff>
      <xdr:row>40</xdr:row>
      <xdr:rowOff>71483</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0383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20683</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9545300" y="68656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133713</xdr:rowOff>
    </xdr:from>
    <xdr:to>
      <xdr:col>98</xdr:col>
      <xdr:colOff>38100</xdr:colOff>
      <xdr:row>40</xdr:row>
      <xdr:rowOff>63863</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8605500" y="68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13063</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8656300" y="68656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62610</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0199427" y="692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74947</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9310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80390</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8421427"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00000000-0008-0000-0100-00007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00000000-0008-0000-0100-000074020000}"/>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00000000-0008-0000-0100-000076020000}"/>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00000000-0008-0000-0100-000078020000}"/>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160655</xdr:rowOff>
    </xdr:from>
    <xdr:to>
      <xdr:col>85</xdr:col>
      <xdr:colOff>177800</xdr:colOff>
      <xdr:row>57</xdr:row>
      <xdr:rowOff>90805</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6268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12082</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00000000-0008-0000-0100-000084020000}"/>
            </a:ext>
          </a:extLst>
        </xdr:cNvPr>
        <xdr:cNvSpPr txBox="1"/>
      </xdr:nvSpPr>
      <xdr:spPr>
        <a:xfrm>
          <a:off x="16357600"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543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40005</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5481300" y="97612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126365</xdr:rowOff>
    </xdr:from>
    <xdr:to>
      <xdr:col>76</xdr:col>
      <xdr:colOff>165100</xdr:colOff>
      <xdr:row>57</xdr:row>
      <xdr:rowOff>56515</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4541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160020</xdr:rowOff>
    </xdr:from>
    <xdr:to>
      <xdr:col>81</xdr:col>
      <xdr:colOff>50800</xdr:colOff>
      <xdr:row>57</xdr:row>
      <xdr:rowOff>5715</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4592300" y="97612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151130</xdr:rowOff>
    </xdr:from>
    <xdr:to>
      <xdr:col>72</xdr:col>
      <xdr:colOff>38100</xdr:colOff>
      <xdr:row>57</xdr:row>
      <xdr:rowOff>81280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3652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xdr:rowOff>
    </xdr:from>
    <xdr:to>
      <xdr:col>76</xdr:col>
      <xdr:colOff>114300</xdr:colOff>
      <xdr:row>57</xdr:row>
      <xdr:rowOff>30480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3703300" y="97783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xdr:rowOff>
    </xdr:from>
    <xdr:to>
      <xdr:col>67</xdr:col>
      <xdr:colOff>101600</xdr:colOff>
      <xdr:row>58</xdr:row>
      <xdr:rowOff>111760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2763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30480</xdr:rowOff>
    </xdr:from>
    <xdr:to>
      <xdr:col>71</xdr:col>
      <xdr:colOff>177800</xdr:colOff>
      <xdr:row>58</xdr:row>
      <xdr:rowOff>60960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2814300" y="980313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653" name="n_1aveValue【学校施設】&#10;有形固定資産減価償却率">
          <a:extLst>
            <a:ext uri="{FF2B5EF4-FFF2-40B4-BE49-F238E27FC236}">
              <a16:creationId xmlns:a16="http://schemas.microsoft.com/office/drawing/2014/main" id="{00000000-0008-0000-0100-00008D020000}"/>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654" name="n_2aveValue【学校施設】&#10;有形固定資産減価償却率">
          <a:extLst>
            <a:ext uri="{FF2B5EF4-FFF2-40B4-BE49-F238E27FC236}">
              <a16:creationId xmlns:a16="http://schemas.microsoft.com/office/drawing/2014/main" id="{00000000-0008-0000-0100-00008E02000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5" name="n_3aveValue【学校施設】&#10;有形固定資産減価償却率">
          <a:extLst>
            <a:ext uri="{FF2B5EF4-FFF2-40B4-BE49-F238E27FC236}">
              <a16:creationId xmlns:a16="http://schemas.microsoft.com/office/drawing/2014/main" id="{00000000-0008-0000-0100-00008F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656" name="n_4aveValue【学校施設】&#10;有形固定資産減価償却率">
          <a:extLst>
            <a:ext uri="{FF2B5EF4-FFF2-40B4-BE49-F238E27FC236}">
              <a16:creationId xmlns:a16="http://schemas.microsoft.com/office/drawing/2014/main" id="{00000000-0008-0000-0100-000090020000}"/>
            </a:ext>
          </a:extLst>
        </xdr:cNvPr>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657" name="n_1mainValue【学校施設】&#10;有形固定資産減価償却率">
          <a:extLst>
            <a:ext uri="{FF2B5EF4-FFF2-40B4-BE49-F238E27FC236}">
              <a16:creationId xmlns:a16="http://schemas.microsoft.com/office/drawing/2014/main" id="{00000000-0008-0000-0100-000091020000}"/>
            </a:ext>
          </a:extLst>
        </xdr:cNvPr>
        <xdr:cNvSpPr txBox="1"/>
      </xdr:nvSpPr>
      <xdr:spPr>
        <a:xfrm>
          <a:off x="15266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73042</xdr:rowOff>
    </xdr:from>
    <xdr:ext cx="405111" cy="259045"/>
    <xdr:sp macro="" textlink="">
      <xdr:nvSpPr>
        <xdr:cNvPr id="658" name="n_2mainValue【学校施設】&#10;有形固定資産減価償却率">
          <a:extLst>
            <a:ext uri="{FF2B5EF4-FFF2-40B4-BE49-F238E27FC236}">
              <a16:creationId xmlns:a16="http://schemas.microsoft.com/office/drawing/2014/main" id="{00000000-0008-0000-0100-000092020000}"/>
            </a:ext>
          </a:extLst>
        </xdr:cNvPr>
        <xdr:cNvSpPr txBox="1"/>
      </xdr:nvSpPr>
      <xdr:spPr>
        <a:xfrm>
          <a:off x="14389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97807</xdr:rowOff>
    </xdr:from>
    <xdr:ext cx="405111" cy="259045"/>
    <xdr:sp macro="" textlink="">
      <xdr:nvSpPr>
        <xdr:cNvPr id="659" name="n_3mainValue【学校施設】&#10;有形固定資産減価償却率">
          <a:extLst>
            <a:ext uri="{FF2B5EF4-FFF2-40B4-BE49-F238E27FC236}">
              <a16:creationId xmlns:a16="http://schemas.microsoft.com/office/drawing/2014/main" id="{00000000-0008-0000-0100-000093020000}"/>
            </a:ext>
          </a:extLst>
        </xdr:cNvPr>
        <xdr:cNvSpPr txBox="1"/>
      </xdr:nvSpPr>
      <xdr:spPr>
        <a:xfrm>
          <a:off x="13500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128287</xdr:rowOff>
    </xdr:from>
    <xdr:ext cx="405111" cy="259045"/>
    <xdr:sp macro="" textlink="">
      <xdr:nvSpPr>
        <xdr:cNvPr id="660" name="n_4mainValue【学校施設】&#10;有形固定資産減価償却率">
          <a:extLst>
            <a:ext uri="{FF2B5EF4-FFF2-40B4-BE49-F238E27FC236}">
              <a16:creationId xmlns:a16="http://schemas.microsoft.com/office/drawing/2014/main" id="{00000000-0008-0000-0100-000094020000}"/>
            </a:ext>
          </a:extLst>
        </xdr:cNvPr>
        <xdr:cNvSpPr txBox="1"/>
      </xdr:nvSpPr>
      <xdr:spPr>
        <a:xfrm>
          <a:off x="12611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00000000-0008-0000-01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685" name="【学校施設】&#10;一人当たり面積最小値テキスト">
          <a:extLst>
            <a:ext uri="{FF2B5EF4-FFF2-40B4-BE49-F238E27FC236}">
              <a16:creationId xmlns:a16="http://schemas.microsoft.com/office/drawing/2014/main" id="{00000000-0008-0000-0100-0000AD020000}"/>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687" name="【学校施設】&#10;一人当たり面積最大値テキスト">
          <a:extLst>
            <a:ext uri="{FF2B5EF4-FFF2-40B4-BE49-F238E27FC236}">
              <a16:creationId xmlns:a16="http://schemas.microsoft.com/office/drawing/2014/main" id="{00000000-0008-0000-0100-0000AF020000}"/>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689" name="【学校施設】&#10;一人当たり面積平均値テキスト">
          <a:extLst>
            <a:ext uri="{FF2B5EF4-FFF2-40B4-BE49-F238E27FC236}">
              <a16:creationId xmlns:a16="http://schemas.microsoft.com/office/drawing/2014/main" id="{00000000-0008-0000-0100-0000B1020000}"/>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19558</xdr:rowOff>
    </xdr:from>
    <xdr:to>
      <xdr:col>116</xdr:col>
      <xdr:colOff>114300</xdr:colOff>
      <xdr:row>58</xdr:row>
      <xdr:rowOff>121158</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2110700" y="99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42435</xdr:rowOff>
    </xdr:from>
    <xdr:ext cx="469744" cy="259045"/>
    <xdr:sp macro="" textlink="">
      <xdr:nvSpPr>
        <xdr:cNvPr id="701" name="【学校施設】&#10;一人当たり面積該当値テキスト">
          <a:extLst>
            <a:ext uri="{FF2B5EF4-FFF2-40B4-BE49-F238E27FC236}">
              <a16:creationId xmlns:a16="http://schemas.microsoft.com/office/drawing/2014/main" id="{00000000-0008-0000-0100-0000BD020000}"/>
            </a:ext>
          </a:extLst>
        </xdr:cNvPr>
        <xdr:cNvSpPr txBox="1"/>
      </xdr:nvSpPr>
      <xdr:spPr>
        <a:xfrm>
          <a:off x="22199600" y="98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58166</xdr:rowOff>
    </xdr:from>
    <xdr:to>
      <xdr:col>112</xdr:col>
      <xdr:colOff>38100</xdr:colOff>
      <xdr:row>58</xdr:row>
      <xdr:rowOff>159766</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1272500" y="100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70358</xdr:rowOff>
    </xdr:from>
    <xdr:to>
      <xdr:col>116</xdr:col>
      <xdr:colOff>63500</xdr:colOff>
      <xdr:row>58</xdr:row>
      <xdr:rowOff>108966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1323300" y="1001445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61468</xdr:rowOff>
    </xdr:from>
    <xdr:to>
      <xdr:col>107</xdr:col>
      <xdr:colOff>101600</xdr:colOff>
      <xdr:row>58</xdr:row>
      <xdr:rowOff>163068</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0383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108966</xdr:rowOff>
    </xdr:from>
    <xdr:to>
      <xdr:col>111</xdr:col>
      <xdr:colOff>177800</xdr:colOff>
      <xdr:row>58</xdr:row>
      <xdr:rowOff>112268</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0434300" y="10053066"/>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75819</xdr:rowOff>
    </xdr:from>
    <xdr:to>
      <xdr:col>102</xdr:col>
      <xdr:colOff>165100</xdr:colOff>
      <xdr:row>59</xdr:row>
      <xdr:rowOff>5969</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9494500" y="100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112268</xdr:rowOff>
    </xdr:from>
    <xdr:to>
      <xdr:col>107</xdr:col>
      <xdr:colOff>50800</xdr:colOff>
      <xdr:row>58</xdr:row>
      <xdr:rowOff>126619</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9545300" y="10056368"/>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59817</xdr:rowOff>
    </xdr:from>
    <xdr:to>
      <xdr:col>98</xdr:col>
      <xdr:colOff>38100</xdr:colOff>
      <xdr:row>58</xdr:row>
      <xdr:rowOff>161417</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8605500" y="100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110617</xdr:rowOff>
    </xdr:from>
    <xdr:to>
      <xdr:col>102</xdr:col>
      <xdr:colOff>114300</xdr:colOff>
      <xdr:row>58</xdr:row>
      <xdr:rowOff>126619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656300" y="1005471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710" name="n_1aveValue【学校施設】&#10;一人当たり面積">
          <a:extLst>
            <a:ext uri="{FF2B5EF4-FFF2-40B4-BE49-F238E27FC236}">
              <a16:creationId xmlns:a16="http://schemas.microsoft.com/office/drawing/2014/main" id="{00000000-0008-0000-0100-0000C6020000}"/>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711" name="n_2aveValue【学校施設】&#10;一人当たり面積">
          <a:extLst>
            <a:ext uri="{FF2B5EF4-FFF2-40B4-BE49-F238E27FC236}">
              <a16:creationId xmlns:a16="http://schemas.microsoft.com/office/drawing/2014/main" id="{00000000-0008-0000-0100-0000C7020000}"/>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712" name="n_3aveValue【学校施設】&#10;一人当たり面積">
          <a:extLst>
            <a:ext uri="{FF2B5EF4-FFF2-40B4-BE49-F238E27FC236}">
              <a16:creationId xmlns:a16="http://schemas.microsoft.com/office/drawing/2014/main" id="{00000000-0008-0000-0100-0000C8020000}"/>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713" name="n_4aveValue【学校施設】&#10;一人当たり面積">
          <a:extLst>
            <a:ext uri="{FF2B5EF4-FFF2-40B4-BE49-F238E27FC236}">
              <a16:creationId xmlns:a16="http://schemas.microsoft.com/office/drawing/2014/main" id="{00000000-0008-0000-0100-0000C9020000}"/>
            </a:ext>
          </a:extLst>
        </xdr:cNvPr>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4843</xdr:rowOff>
    </xdr:from>
    <xdr:ext cx="469744" cy="259045"/>
    <xdr:sp macro="" textlink="">
      <xdr:nvSpPr>
        <xdr:cNvPr id="714" name="n_1mainValue【学校施設】&#10;一人当たり面積">
          <a:extLst>
            <a:ext uri="{FF2B5EF4-FFF2-40B4-BE49-F238E27FC236}">
              <a16:creationId xmlns:a16="http://schemas.microsoft.com/office/drawing/2014/main" id="{00000000-0008-0000-0100-0000CA020000}"/>
            </a:ext>
          </a:extLst>
        </xdr:cNvPr>
        <xdr:cNvSpPr txBox="1"/>
      </xdr:nvSpPr>
      <xdr:spPr>
        <a:xfrm>
          <a:off x="21075727" y="97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8145</xdr:rowOff>
    </xdr:from>
    <xdr:ext cx="469744" cy="259045"/>
    <xdr:sp macro="" textlink="">
      <xdr:nvSpPr>
        <xdr:cNvPr id="715" name="n_2mainValue【学校施設】&#10;一人当たり面積">
          <a:extLst>
            <a:ext uri="{FF2B5EF4-FFF2-40B4-BE49-F238E27FC236}">
              <a16:creationId xmlns:a16="http://schemas.microsoft.com/office/drawing/2014/main" id="{00000000-0008-0000-0100-0000CB020000}"/>
            </a:ext>
          </a:extLst>
        </xdr:cNvPr>
        <xdr:cNvSpPr txBox="1"/>
      </xdr:nvSpPr>
      <xdr:spPr>
        <a:xfrm>
          <a:off x="20199427" y="97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22496</xdr:rowOff>
    </xdr:from>
    <xdr:ext cx="469744" cy="259045"/>
    <xdr:sp macro="" textlink="">
      <xdr:nvSpPr>
        <xdr:cNvPr id="716" name="n_3mainValue【学校施設】&#10;一人当たり面積">
          <a:extLst>
            <a:ext uri="{FF2B5EF4-FFF2-40B4-BE49-F238E27FC236}">
              <a16:creationId xmlns:a16="http://schemas.microsoft.com/office/drawing/2014/main" id="{00000000-0008-0000-0100-0000CC020000}"/>
            </a:ext>
          </a:extLst>
        </xdr:cNvPr>
        <xdr:cNvSpPr txBox="1"/>
      </xdr:nvSpPr>
      <xdr:spPr>
        <a:xfrm>
          <a:off x="19310427" y="97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6494</xdr:rowOff>
    </xdr:from>
    <xdr:ext cx="469744" cy="259045"/>
    <xdr:sp macro="" textlink="">
      <xdr:nvSpPr>
        <xdr:cNvPr id="717" name="n_4mainValue【学校施設】&#10;一人当たり面積">
          <a:extLst>
            <a:ext uri="{FF2B5EF4-FFF2-40B4-BE49-F238E27FC236}">
              <a16:creationId xmlns:a16="http://schemas.microsoft.com/office/drawing/2014/main" id="{00000000-0008-0000-0100-0000CD020000}"/>
            </a:ext>
          </a:extLst>
        </xdr:cNvPr>
        <xdr:cNvSpPr txBox="1"/>
      </xdr:nvSpPr>
      <xdr:spPr>
        <a:xfrm>
          <a:off x="18421427" y="977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00000000-0008-0000-0100-0000F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9" name="【公民館】&#10;有形固定資産減価償却率最小値テキスト">
          <a:extLst>
            <a:ext uri="{FF2B5EF4-FFF2-40B4-BE49-F238E27FC236}">
              <a16:creationId xmlns:a16="http://schemas.microsoft.com/office/drawing/2014/main" id="{00000000-0008-0000-0100-0000F7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61" name="【公民館】&#10;有形固定資産減価償却率最大値テキスト">
          <a:extLst>
            <a:ext uri="{FF2B5EF4-FFF2-40B4-BE49-F238E27FC236}">
              <a16:creationId xmlns:a16="http://schemas.microsoft.com/office/drawing/2014/main" id="{00000000-0008-0000-0100-0000F9020000}"/>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763" name="【公民館】&#10;有形固定資産減価償却率平均値テキスト">
          <a:extLst>
            <a:ext uri="{FF2B5EF4-FFF2-40B4-BE49-F238E27FC236}">
              <a16:creationId xmlns:a16="http://schemas.microsoft.com/office/drawing/2014/main" id="{00000000-0008-0000-0100-0000FB020000}"/>
            </a:ext>
          </a:extLst>
        </xdr:cNvPr>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153036</xdr:rowOff>
    </xdr:from>
    <xdr:to>
      <xdr:col>85</xdr:col>
      <xdr:colOff>177800</xdr:colOff>
      <xdr:row>101</xdr:row>
      <xdr:rowOff>83186</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62687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106063</xdr:rowOff>
    </xdr:from>
    <xdr:ext cx="405111" cy="259045"/>
    <xdr:sp macro="" textlink="">
      <xdr:nvSpPr>
        <xdr:cNvPr id="775" name="【公民館】&#10;有形固定資産減価償却率該当値テキスト">
          <a:extLst>
            <a:ext uri="{FF2B5EF4-FFF2-40B4-BE49-F238E27FC236}">
              <a16:creationId xmlns:a16="http://schemas.microsoft.com/office/drawing/2014/main" id="{00000000-0008-0000-0100-000007030000}"/>
            </a:ext>
          </a:extLst>
        </xdr:cNvPr>
        <xdr:cNvSpPr txBox="1"/>
      </xdr:nvSpPr>
      <xdr:spPr>
        <a:xfrm>
          <a:off x="16357600" y="1725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99695</xdr:rowOff>
    </xdr:from>
    <xdr:to>
      <xdr:col>81</xdr:col>
      <xdr:colOff>101600</xdr:colOff>
      <xdr:row>101</xdr:row>
      <xdr:rowOff>29845</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54305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150495</xdr:rowOff>
    </xdr:from>
    <xdr:to>
      <xdr:col>85</xdr:col>
      <xdr:colOff>127000</xdr:colOff>
      <xdr:row>101</xdr:row>
      <xdr:rowOff>32386</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5481300" y="1729549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46355</xdr:rowOff>
    </xdr:from>
    <xdr:to>
      <xdr:col>76</xdr:col>
      <xdr:colOff>165100</xdr:colOff>
      <xdr:row>100</xdr:row>
      <xdr:rowOff>147955</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4541500" y="171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97155</xdr:rowOff>
    </xdr:from>
    <xdr:to>
      <xdr:col>81</xdr:col>
      <xdr:colOff>50800</xdr:colOff>
      <xdr:row>100</xdr:row>
      <xdr:rowOff>150495</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4592300" y="172421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166370</xdr:rowOff>
    </xdr:from>
    <xdr:to>
      <xdr:col>72</xdr:col>
      <xdr:colOff>38100</xdr:colOff>
      <xdr:row>100</xdr:row>
      <xdr:rowOff>96520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3652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45720</xdr:rowOff>
    </xdr:from>
    <xdr:to>
      <xdr:col>76</xdr:col>
      <xdr:colOff>114300</xdr:colOff>
      <xdr:row>100</xdr:row>
      <xdr:rowOff>97155</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3703300" y="17190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113030</xdr:rowOff>
    </xdr:from>
    <xdr:to>
      <xdr:col>67</xdr:col>
      <xdr:colOff>101600</xdr:colOff>
      <xdr:row>100</xdr:row>
      <xdr:rowOff>43180</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2763500" y="170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163830</xdr:rowOff>
    </xdr:from>
    <xdr:to>
      <xdr:col>71</xdr:col>
      <xdr:colOff>177800</xdr:colOff>
      <xdr:row>100</xdr:row>
      <xdr:rowOff>45720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2814300" y="17137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89552</xdr:rowOff>
    </xdr:from>
    <xdr:ext cx="405111" cy="259045"/>
    <xdr:sp macro="" textlink="">
      <xdr:nvSpPr>
        <xdr:cNvPr id="784" name="n_1aveValue【公民館】&#10;有形固定資産減価償却率">
          <a:extLst>
            <a:ext uri="{FF2B5EF4-FFF2-40B4-BE49-F238E27FC236}">
              <a16:creationId xmlns:a16="http://schemas.microsoft.com/office/drawing/2014/main" id="{00000000-0008-0000-0100-000010030000}"/>
            </a:ext>
          </a:extLst>
        </xdr:cNvPr>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85" name="n_2aveValue【公民館】&#10;有形固定資産減価償却率">
          <a:extLst>
            <a:ext uri="{FF2B5EF4-FFF2-40B4-BE49-F238E27FC236}">
              <a16:creationId xmlns:a16="http://schemas.microsoft.com/office/drawing/2014/main" id="{00000000-0008-0000-0100-000011030000}"/>
            </a:ext>
          </a:extLst>
        </xdr:cNvPr>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86" name="n_3aveValue【公民館】&#10;有形固定資産減価償却率">
          <a:extLst>
            <a:ext uri="{FF2B5EF4-FFF2-40B4-BE49-F238E27FC236}">
              <a16:creationId xmlns:a16="http://schemas.microsoft.com/office/drawing/2014/main" id="{00000000-0008-0000-0100-000012030000}"/>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787" name="n_4aveValue【公民館】&#10;有形固定資産減価償却率">
          <a:extLst>
            <a:ext uri="{FF2B5EF4-FFF2-40B4-BE49-F238E27FC236}">
              <a16:creationId xmlns:a16="http://schemas.microsoft.com/office/drawing/2014/main" id="{00000000-0008-0000-0100-000013030000}"/>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46372</xdr:rowOff>
    </xdr:from>
    <xdr:ext cx="405111" cy="259045"/>
    <xdr:sp macro="" textlink="">
      <xdr:nvSpPr>
        <xdr:cNvPr id="788" name="n_1mainValue【公民館】&#10;有形固定資産減価償却率">
          <a:extLst>
            <a:ext uri="{FF2B5EF4-FFF2-40B4-BE49-F238E27FC236}">
              <a16:creationId xmlns:a16="http://schemas.microsoft.com/office/drawing/2014/main" id="{00000000-0008-0000-0100-000014030000}"/>
            </a:ext>
          </a:extLst>
        </xdr:cNvPr>
        <xdr:cNvSpPr txBox="1"/>
      </xdr:nvSpPr>
      <xdr:spPr>
        <a:xfrm>
          <a:off x="15266044" y="1701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164482</xdr:rowOff>
    </xdr:from>
    <xdr:ext cx="405111" cy="259045"/>
    <xdr:sp macro="" textlink="">
      <xdr:nvSpPr>
        <xdr:cNvPr id="789" name="n_2mainValue【公民館】&#10;有形固定資産減価償却率">
          <a:extLst>
            <a:ext uri="{FF2B5EF4-FFF2-40B4-BE49-F238E27FC236}">
              <a16:creationId xmlns:a16="http://schemas.microsoft.com/office/drawing/2014/main" id="{00000000-0008-0000-0100-000015030000}"/>
            </a:ext>
          </a:extLst>
        </xdr:cNvPr>
        <xdr:cNvSpPr txBox="1"/>
      </xdr:nvSpPr>
      <xdr:spPr>
        <a:xfrm>
          <a:off x="14389744" y="1696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113047</xdr:rowOff>
    </xdr:from>
    <xdr:ext cx="405111" cy="259045"/>
    <xdr:sp macro="" textlink="">
      <xdr:nvSpPr>
        <xdr:cNvPr id="790" name="n_3mainValue【公民館】&#10;有形固定資産減価償却率">
          <a:extLst>
            <a:ext uri="{FF2B5EF4-FFF2-40B4-BE49-F238E27FC236}">
              <a16:creationId xmlns:a16="http://schemas.microsoft.com/office/drawing/2014/main" id="{00000000-0008-0000-0100-000016030000}"/>
            </a:ext>
          </a:extLst>
        </xdr:cNvPr>
        <xdr:cNvSpPr txBox="1"/>
      </xdr:nvSpPr>
      <xdr:spPr>
        <a:xfrm>
          <a:off x="1350074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59707</xdr:rowOff>
    </xdr:from>
    <xdr:ext cx="405111" cy="259045"/>
    <xdr:sp macro="" textlink="">
      <xdr:nvSpPr>
        <xdr:cNvPr id="791" name="n_4mainValue【公民館】&#10;有形固定資産減価償却率">
          <a:extLst>
            <a:ext uri="{FF2B5EF4-FFF2-40B4-BE49-F238E27FC236}">
              <a16:creationId xmlns:a16="http://schemas.microsoft.com/office/drawing/2014/main" id="{00000000-0008-0000-0100-000017030000}"/>
            </a:ext>
          </a:extLst>
        </xdr:cNvPr>
        <xdr:cNvSpPr txBox="1"/>
      </xdr:nvSpPr>
      <xdr:spPr>
        <a:xfrm>
          <a:off x="126117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0000000-0008-0000-01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16" name="【公民館】&#10;一人当たり面積最小値テキスト">
          <a:extLst>
            <a:ext uri="{FF2B5EF4-FFF2-40B4-BE49-F238E27FC236}">
              <a16:creationId xmlns:a16="http://schemas.microsoft.com/office/drawing/2014/main" id="{00000000-0008-0000-0100-000030030000}"/>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18" name="【公民館】&#10;一人当たり面積最大値テキスト">
          <a:extLst>
            <a:ext uri="{FF2B5EF4-FFF2-40B4-BE49-F238E27FC236}">
              <a16:creationId xmlns:a16="http://schemas.microsoft.com/office/drawing/2014/main" id="{00000000-0008-0000-0100-000032030000}"/>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820" name="【公民館】&#10;一人当たり面積平均値テキスト">
          <a:extLst>
            <a:ext uri="{FF2B5EF4-FFF2-40B4-BE49-F238E27FC236}">
              <a16:creationId xmlns:a16="http://schemas.microsoft.com/office/drawing/2014/main" id="{00000000-0008-0000-0100-000034030000}"/>
            </a:ext>
          </a:extLst>
        </xdr:cNvPr>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65024</xdr:rowOff>
    </xdr:from>
    <xdr:to>
      <xdr:col>116</xdr:col>
      <xdr:colOff>114300</xdr:colOff>
      <xdr:row>105</xdr:row>
      <xdr:rowOff>166624</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22110700" y="180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87901</xdr:rowOff>
    </xdr:from>
    <xdr:ext cx="469744" cy="259045"/>
    <xdr:sp macro="" textlink="">
      <xdr:nvSpPr>
        <xdr:cNvPr id="832" name="【公民館】&#10;一人当たり面積該当値テキスト">
          <a:extLst>
            <a:ext uri="{FF2B5EF4-FFF2-40B4-BE49-F238E27FC236}">
              <a16:creationId xmlns:a16="http://schemas.microsoft.com/office/drawing/2014/main" id="{00000000-0008-0000-0100-000040030000}"/>
            </a:ext>
          </a:extLst>
        </xdr:cNvPr>
        <xdr:cNvSpPr txBox="1"/>
      </xdr:nvSpPr>
      <xdr:spPr>
        <a:xfrm>
          <a:off x="22199600"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85598</xdr:rowOff>
    </xdr:from>
    <xdr:to>
      <xdr:col>112</xdr:col>
      <xdr:colOff>38100</xdr:colOff>
      <xdr:row>106</xdr:row>
      <xdr:rowOff>15748</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1272500" y="180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115824</xdr:rowOff>
    </xdr:from>
    <xdr:to>
      <xdr:col>116</xdr:col>
      <xdr:colOff>63500</xdr:colOff>
      <xdr:row>105</xdr:row>
      <xdr:rowOff>136398</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flipV="1">
          <a:off x="21323300" y="1811807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87503</xdr:rowOff>
    </xdr:from>
    <xdr:to>
      <xdr:col>107</xdr:col>
      <xdr:colOff>101600</xdr:colOff>
      <xdr:row>106</xdr:row>
      <xdr:rowOff>17653</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0383500" y="180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136398</xdr:rowOff>
    </xdr:from>
    <xdr:to>
      <xdr:col>111</xdr:col>
      <xdr:colOff>177800</xdr:colOff>
      <xdr:row>105</xdr:row>
      <xdr:rowOff>138303</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20434300" y="181386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69596</xdr:rowOff>
    </xdr:from>
    <xdr:to>
      <xdr:col>102</xdr:col>
      <xdr:colOff>165100</xdr:colOff>
      <xdr:row>105</xdr:row>
      <xdr:rowOff>171196</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9494500" y="180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120396</xdr:rowOff>
    </xdr:from>
    <xdr:to>
      <xdr:col>107</xdr:col>
      <xdr:colOff>50800</xdr:colOff>
      <xdr:row>105</xdr:row>
      <xdr:rowOff>138303</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9545300" y="1812264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77215</xdr:rowOff>
    </xdr:from>
    <xdr:to>
      <xdr:col>98</xdr:col>
      <xdr:colOff>38100</xdr:colOff>
      <xdr:row>106</xdr:row>
      <xdr:rowOff>7365</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8605500" y="180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120396</xdr:rowOff>
    </xdr:from>
    <xdr:to>
      <xdr:col>102</xdr:col>
      <xdr:colOff>114300</xdr:colOff>
      <xdr:row>105</xdr:row>
      <xdr:rowOff>128015</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8656300" y="1812264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841" name="n_1aveValue【公民館】&#10;一人当たり面積">
          <a:extLst>
            <a:ext uri="{FF2B5EF4-FFF2-40B4-BE49-F238E27FC236}">
              <a16:creationId xmlns:a16="http://schemas.microsoft.com/office/drawing/2014/main" id="{00000000-0008-0000-0100-000049030000}"/>
            </a:ext>
          </a:extLst>
        </xdr:cNvPr>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842" name="n_2aveValue【公民館】&#10;一人当たり面積">
          <a:extLst>
            <a:ext uri="{FF2B5EF4-FFF2-40B4-BE49-F238E27FC236}">
              <a16:creationId xmlns:a16="http://schemas.microsoft.com/office/drawing/2014/main" id="{00000000-0008-0000-0100-00004A030000}"/>
            </a:ext>
          </a:extLst>
        </xdr:cNvPr>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843" name="n_3aveValue【公民館】&#10;一人当たり面積">
          <a:extLst>
            <a:ext uri="{FF2B5EF4-FFF2-40B4-BE49-F238E27FC236}">
              <a16:creationId xmlns:a16="http://schemas.microsoft.com/office/drawing/2014/main" id="{00000000-0008-0000-0100-00004B030000}"/>
            </a:ext>
          </a:extLst>
        </xdr:cNvPr>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844" name="n_4aveValue【公民館】&#10;一人当たり面積">
          <a:extLst>
            <a:ext uri="{FF2B5EF4-FFF2-40B4-BE49-F238E27FC236}">
              <a16:creationId xmlns:a16="http://schemas.microsoft.com/office/drawing/2014/main" id="{00000000-0008-0000-0100-00004C030000}"/>
            </a:ext>
          </a:extLst>
        </xdr:cNvPr>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32275</xdr:rowOff>
    </xdr:from>
    <xdr:ext cx="469744" cy="259045"/>
    <xdr:sp macro="" textlink="">
      <xdr:nvSpPr>
        <xdr:cNvPr id="845" name="n_1mainValue【公民館】&#10;一人当たり面積">
          <a:extLst>
            <a:ext uri="{FF2B5EF4-FFF2-40B4-BE49-F238E27FC236}">
              <a16:creationId xmlns:a16="http://schemas.microsoft.com/office/drawing/2014/main" id="{00000000-0008-0000-0100-00004D030000}"/>
            </a:ext>
          </a:extLst>
        </xdr:cNvPr>
        <xdr:cNvSpPr txBox="1"/>
      </xdr:nvSpPr>
      <xdr:spPr>
        <a:xfrm>
          <a:off x="21075727" y="1786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34180</xdr:rowOff>
    </xdr:from>
    <xdr:ext cx="469744" cy="259045"/>
    <xdr:sp macro="" textlink="">
      <xdr:nvSpPr>
        <xdr:cNvPr id="846" name="n_2mainValue【公民館】&#10;一人当たり面積">
          <a:extLst>
            <a:ext uri="{FF2B5EF4-FFF2-40B4-BE49-F238E27FC236}">
              <a16:creationId xmlns:a16="http://schemas.microsoft.com/office/drawing/2014/main" id="{00000000-0008-0000-0100-00004E030000}"/>
            </a:ext>
          </a:extLst>
        </xdr:cNvPr>
        <xdr:cNvSpPr txBox="1"/>
      </xdr:nvSpPr>
      <xdr:spPr>
        <a:xfrm>
          <a:off x="20199427" y="1786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16273</xdr:rowOff>
    </xdr:from>
    <xdr:ext cx="469744" cy="259045"/>
    <xdr:sp macro="" textlink="">
      <xdr:nvSpPr>
        <xdr:cNvPr id="847" name="n_3mainValue【公民館】&#10;一人当たり面積">
          <a:extLst>
            <a:ext uri="{FF2B5EF4-FFF2-40B4-BE49-F238E27FC236}">
              <a16:creationId xmlns:a16="http://schemas.microsoft.com/office/drawing/2014/main" id="{00000000-0008-0000-0100-00004F030000}"/>
            </a:ext>
          </a:extLst>
        </xdr:cNvPr>
        <xdr:cNvSpPr txBox="1"/>
      </xdr:nvSpPr>
      <xdr:spPr>
        <a:xfrm>
          <a:off x="19310427" y="178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23892</xdr:rowOff>
    </xdr:from>
    <xdr:ext cx="469744" cy="259045"/>
    <xdr:sp macro="" textlink="">
      <xdr:nvSpPr>
        <xdr:cNvPr id="848" name="n_4mainValue【公民館】&#10;一人当たり面積">
          <a:extLst>
            <a:ext uri="{FF2B5EF4-FFF2-40B4-BE49-F238E27FC236}">
              <a16:creationId xmlns:a16="http://schemas.microsoft.com/office/drawing/2014/main" id="{00000000-0008-0000-0100-000050030000}"/>
            </a:ext>
          </a:extLst>
        </xdr:cNvPr>
        <xdr:cNvSpPr txBox="1"/>
      </xdr:nvSpPr>
      <xdr:spPr>
        <a:xfrm>
          <a:off x="18421427" y="1785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「認定こども園・幼稚園・保育園」の有形固定資産減価償却率が、令和元年度に比べ大幅に減少しているが、令和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年度に認定こども園が完成したためである。また、本村の「認定こども園・幼稚園・保育園」に該当する施設は、当該認定こども園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棟のみである。子どもたちが健やかに成長できる環境を十分考慮しながら、長寿命化改修や予防保全的な改修の実施により維持・更新コス トを縮減し、財政負担の平準化に努めていく。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94524</xdr:rowOff>
    </xdr:from>
    <xdr:to>
      <xdr:col>24</xdr:col>
      <xdr:colOff>114300</xdr:colOff>
      <xdr:row>60</xdr:row>
      <xdr:rowOff>24674</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117401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58601</xdr:rowOff>
    </xdr:from>
    <xdr:to>
      <xdr:col>20</xdr:col>
      <xdr:colOff>38100</xdr:colOff>
      <xdr:row>59</xdr:row>
      <xdr:rowOff>160201</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145324</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22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109401</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158206</xdr:rowOff>
    </xdr:from>
    <xdr:to>
      <xdr:col>10</xdr:col>
      <xdr:colOff>165100</xdr:colOff>
      <xdr:row>59</xdr:row>
      <xdr:rowOff>88356</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37556</xdr:rowOff>
    </xdr:from>
    <xdr:to>
      <xdr:col>15</xdr:col>
      <xdr:colOff>50800</xdr:colOff>
      <xdr:row>59</xdr:row>
      <xdr:rowOff>73478</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122283</xdr:rowOff>
    </xdr:from>
    <xdr:to>
      <xdr:col>6</xdr:col>
      <xdr:colOff>38100</xdr:colOff>
      <xdr:row>59</xdr:row>
      <xdr:rowOff>52433</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1633</xdr:rowOff>
    </xdr:from>
    <xdr:to>
      <xdr:col>10</xdr:col>
      <xdr:colOff>114300</xdr:colOff>
      <xdr:row>59</xdr:row>
      <xdr:rowOff>37556</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53357</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10903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5278</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140805</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104883</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68960</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35687</xdr:rowOff>
    </xdr:from>
    <xdr:to>
      <xdr:col>55</xdr:col>
      <xdr:colOff>50800</xdr:colOff>
      <xdr:row>57</xdr:row>
      <xdr:rowOff>137287</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10426700" y="98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58564</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10515600" y="9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79883</xdr:rowOff>
    </xdr:from>
    <xdr:to>
      <xdr:col>50</xdr:col>
      <xdr:colOff>165100</xdr:colOff>
      <xdr:row>58</xdr:row>
      <xdr:rowOff>10033</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588500" y="98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86487</xdr:rowOff>
    </xdr:from>
    <xdr:to>
      <xdr:col>55</xdr:col>
      <xdr:colOff>0</xdr:colOff>
      <xdr:row>57</xdr:row>
      <xdr:rowOff>130683</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9639300" y="9859137"/>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83693</xdr:rowOff>
    </xdr:from>
    <xdr:to>
      <xdr:col>46</xdr:col>
      <xdr:colOff>38100</xdr:colOff>
      <xdr:row>58</xdr:row>
      <xdr:rowOff>13843</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699500" y="98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130683</xdr:rowOff>
    </xdr:from>
    <xdr:to>
      <xdr:col>50</xdr:col>
      <xdr:colOff>114300</xdr:colOff>
      <xdr:row>57</xdr:row>
      <xdr:rowOff>134493</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8750300" y="990333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45974</xdr:rowOff>
    </xdr:from>
    <xdr:to>
      <xdr:col>41</xdr:col>
      <xdr:colOff>101600</xdr:colOff>
      <xdr:row>57</xdr:row>
      <xdr:rowOff>147574</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8105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96774</xdr:rowOff>
    </xdr:from>
    <xdr:to>
      <xdr:col>45</xdr:col>
      <xdr:colOff>177800</xdr:colOff>
      <xdr:row>57</xdr:row>
      <xdr:rowOff>134493</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861300" y="986942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62357</xdr:rowOff>
    </xdr:from>
    <xdr:to>
      <xdr:col>36</xdr:col>
      <xdr:colOff>165100</xdr:colOff>
      <xdr:row>57</xdr:row>
      <xdr:rowOff>163957</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921500" y="98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96774</xdr:rowOff>
    </xdr:from>
    <xdr:to>
      <xdr:col>41</xdr:col>
      <xdr:colOff>50800</xdr:colOff>
      <xdr:row>57</xdr:row>
      <xdr:rowOff>113157</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6972300" y="986942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26560</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9391727" y="962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30370</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515427" y="96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164101</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626427" y="959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9034</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737427" y="9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160382</xdr:rowOff>
    </xdr:from>
    <xdr:to>
      <xdr:col>24</xdr:col>
      <xdr:colOff>114300</xdr:colOff>
      <xdr:row>79</xdr:row>
      <xdr:rowOff>90532</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45847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11809</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200-0000CF000000}"/>
            </a:ext>
          </a:extLst>
        </xdr:cNvPr>
        <xdr:cNvSpPr txBox="1"/>
      </xdr:nvSpPr>
      <xdr:spPr>
        <a:xfrm>
          <a:off x="4673600" y="133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93436</xdr:rowOff>
    </xdr:from>
    <xdr:to>
      <xdr:col>20</xdr:col>
      <xdr:colOff>38100</xdr:colOff>
      <xdr:row>79</xdr:row>
      <xdr:rowOff>23586</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3746500" y="134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144236</xdr:rowOff>
    </xdr:from>
    <xdr:to>
      <xdr:col>24</xdr:col>
      <xdr:colOff>63500</xdr:colOff>
      <xdr:row>79</xdr:row>
      <xdr:rowOff>39732</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3797300" y="13517336"/>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363</xdr:rowOff>
    </xdr:from>
    <xdr:to>
      <xdr:col>15</xdr:col>
      <xdr:colOff>101600</xdr:colOff>
      <xdr:row>78</xdr:row>
      <xdr:rowOff>101963</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2857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51163</xdr:rowOff>
    </xdr:from>
    <xdr:to>
      <xdr:col>19</xdr:col>
      <xdr:colOff>177800</xdr:colOff>
      <xdr:row>78</xdr:row>
      <xdr:rowOff>144236</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908300" y="1342426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135889</xdr:rowOff>
    </xdr:from>
    <xdr:to>
      <xdr:col>10</xdr:col>
      <xdr:colOff>165100</xdr:colOff>
      <xdr:row>78</xdr:row>
      <xdr:rowOff>66039</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968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15239</xdr:rowOff>
    </xdr:from>
    <xdr:to>
      <xdr:col>15</xdr:col>
      <xdr:colOff>50800</xdr:colOff>
      <xdr:row>78</xdr:row>
      <xdr:rowOff>51163</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2019300" y="13388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99968</xdr:rowOff>
    </xdr:from>
    <xdr:to>
      <xdr:col>6</xdr:col>
      <xdr:colOff>38100</xdr:colOff>
      <xdr:row>78</xdr:row>
      <xdr:rowOff>30118</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1079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150768</xdr:rowOff>
    </xdr:from>
    <xdr:to>
      <xdr:col>10</xdr:col>
      <xdr:colOff>114300</xdr:colOff>
      <xdr:row>78</xdr:row>
      <xdr:rowOff>15239</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130300" y="13352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129013</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66964</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94722</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40113</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200-0000DC000000}"/>
            </a:ext>
          </a:extLst>
        </xdr:cNvPr>
        <xdr:cNvSpPr txBox="1"/>
      </xdr:nvSpPr>
      <xdr:spPr>
        <a:xfrm>
          <a:off x="3582044" y="1324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118490</xdr:rowOff>
    </xdr:from>
    <xdr:ext cx="340478" cy="259045"/>
    <xdr:sp macro="" textlink="">
      <xdr:nvSpPr>
        <xdr:cNvPr id="221" name="n_2mainValue【福祉施設】&#10;有形固定資産減価償却率">
          <a:extLst>
            <a:ext uri="{FF2B5EF4-FFF2-40B4-BE49-F238E27FC236}">
              <a16:creationId xmlns:a16="http://schemas.microsoft.com/office/drawing/2014/main" id="{00000000-0008-0000-0200-0000DD000000}"/>
            </a:ext>
          </a:extLst>
        </xdr:cNvPr>
        <xdr:cNvSpPr txBox="1"/>
      </xdr:nvSpPr>
      <xdr:spPr>
        <a:xfrm>
          <a:off x="2738061" y="1314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82566</xdr:rowOff>
    </xdr:from>
    <xdr:ext cx="340478" cy="259045"/>
    <xdr:sp macro="" textlink="">
      <xdr:nvSpPr>
        <xdr:cNvPr id="222" name="n_3mainValue【福祉施設】&#10;有形固定資産減価償却率">
          <a:extLst>
            <a:ext uri="{FF2B5EF4-FFF2-40B4-BE49-F238E27FC236}">
              <a16:creationId xmlns:a16="http://schemas.microsoft.com/office/drawing/2014/main" id="{00000000-0008-0000-0200-0000DE000000}"/>
            </a:ext>
          </a:extLst>
        </xdr:cNvPr>
        <xdr:cNvSpPr txBox="1"/>
      </xdr:nvSpPr>
      <xdr:spPr>
        <a:xfrm>
          <a:off x="1849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46645</xdr:rowOff>
    </xdr:from>
    <xdr:ext cx="340478" cy="259045"/>
    <xdr:sp macro="" textlink="">
      <xdr:nvSpPr>
        <xdr:cNvPr id="223" name="n_4mainValue【福祉施設】&#10;有形固定資産減価償却率">
          <a:extLst>
            <a:ext uri="{FF2B5EF4-FFF2-40B4-BE49-F238E27FC236}">
              <a16:creationId xmlns:a16="http://schemas.microsoft.com/office/drawing/2014/main" id="{00000000-0008-0000-0200-0000DF000000}"/>
            </a:ext>
          </a:extLst>
        </xdr:cNvPr>
        <xdr:cNvSpPr txBox="1"/>
      </xdr:nvSpPr>
      <xdr:spPr>
        <a:xfrm>
          <a:off x="960061" y="1307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7646</xdr:rowOff>
    </xdr:from>
    <xdr:to>
      <xdr:col>55</xdr:col>
      <xdr:colOff>50800</xdr:colOff>
      <xdr:row>84</xdr:row>
      <xdr:rowOff>109246</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0426700" y="144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30523</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10515600" y="142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19762</xdr:rowOff>
    </xdr:from>
    <xdr:to>
      <xdr:col>50</xdr:col>
      <xdr:colOff>165100</xdr:colOff>
      <xdr:row>84</xdr:row>
      <xdr:rowOff>121362</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9588500" y="144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58446</xdr:rowOff>
    </xdr:from>
    <xdr:to>
      <xdr:col>55</xdr:col>
      <xdr:colOff>0</xdr:colOff>
      <xdr:row>84</xdr:row>
      <xdr:rowOff>70562</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9639300" y="14460246"/>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20676</xdr:rowOff>
    </xdr:from>
    <xdr:to>
      <xdr:col>46</xdr:col>
      <xdr:colOff>38100</xdr:colOff>
      <xdr:row>84</xdr:row>
      <xdr:rowOff>122276</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8699500" y="144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70562</xdr:rowOff>
    </xdr:from>
    <xdr:to>
      <xdr:col>50</xdr:col>
      <xdr:colOff>114300</xdr:colOff>
      <xdr:row>84</xdr:row>
      <xdr:rowOff>71476</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8750300" y="1447236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10389</xdr:rowOff>
    </xdr:from>
    <xdr:to>
      <xdr:col>41</xdr:col>
      <xdr:colOff>101600</xdr:colOff>
      <xdr:row>84</xdr:row>
      <xdr:rowOff>111989</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7810500" y="144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61189</xdr:rowOff>
    </xdr:from>
    <xdr:to>
      <xdr:col>45</xdr:col>
      <xdr:colOff>177800</xdr:colOff>
      <xdr:row>84</xdr:row>
      <xdr:rowOff>71476</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861300" y="1446298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159893</xdr:rowOff>
    </xdr:from>
    <xdr:to>
      <xdr:col>36</xdr:col>
      <xdr:colOff>165100</xdr:colOff>
      <xdr:row>84</xdr:row>
      <xdr:rowOff>90043</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69215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39243</xdr:rowOff>
    </xdr:from>
    <xdr:to>
      <xdr:col>41</xdr:col>
      <xdr:colOff>50800</xdr:colOff>
      <xdr:row>84</xdr:row>
      <xdr:rowOff>61189</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972300" y="1444104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52367</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8515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88943</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7626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82542</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6737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137889</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9391727" y="1419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138803</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8515427" y="1419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128516</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7626427" y="1418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106570</xdr:rowOff>
    </xdr:from>
    <xdr:ext cx="469744" cy="259045"/>
    <xdr:sp macro="" textlink="">
      <xdr:nvSpPr>
        <xdr:cNvPr id="278" name="n_4mainValue【福祉施設】&#10;一人当たり面積">
          <a:extLst>
            <a:ext uri="{FF2B5EF4-FFF2-40B4-BE49-F238E27FC236}">
              <a16:creationId xmlns:a16="http://schemas.microsoft.com/office/drawing/2014/main" id="{00000000-0008-0000-0200-000016010000}"/>
            </a:ext>
          </a:extLst>
        </xdr:cNvPr>
        <xdr:cNvSpPr txBox="1"/>
      </xdr:nvSpPr>
      <xdr:spPr>
        <a:xfrm>
          <a:off x="6737427" y="141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00000000-0008-0000-0200-00002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00000000-0008-0000-0200-000030010000}"/>
            </a:ext>
          </a:extLst>
        </xdr:cNvPr>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00000000-0008-0000-0200-000032010000}"/>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00000000-0008-0000-0200-000034010000}"/>
            </a:ext>
          </a:extLst>
        </xdr:cNvPr>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xdr:rowOff>
    </xdr:from>
    <xdr:to>
      <xdr:col>24</xdr:col>
      <xdr:colOff>114300</xdr:colOff>
      <xdr:row>103</xdr:row>
      <xdr:rowOff>117475</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4584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38752</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00000000-0008-0000-0200-000040010000}"/>
            </a:ext>
          </a:extLst>
        </xdr:cNvPr>
        <xdr:cNvSpPr txBox="1"/>
      </xdr:nvSpPr>
      <xdr:spPr>
        <a:xfrm>
          <a:off x="4673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143511</xdr:rowOff>
    </xdr:from>
    <xdr:to>
      <xdr:col>20</xdr:col>
      <xdr:colOff>38100</xdr:colOff>
      <xdr:row>103</xdr:row>
      <xdr:rowOff>73661</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3746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22861</xdr:rowOff>
    </xdr:from>
    <xdr:to>
      <xdr:col>24</xdr:col>
      <xdr:colOff>63500</xdr:colOff>
      <xdr:row>103</xdr:row>
      <xdr:rowOff>66675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3797300" y="176822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97789</xdr:rowOff>
    </xdr:from>
    <xdr:to>
      <xdr:col>15</xdr:col>
      <xdr:colOff>101600</xdr:colOff>
      <xdr:row>103</xdr:row>
      <xdr:rowOff>27939</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2857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148589</xdr:rowOff>
    </xdr:from>
    <xdr:to>
      <xdr:col>19</xdr:col>
      <xdr:colOff>177800</xdr:colOff>
      <xdr:row>103</xdr:row>
      <xdr:rowOff>22861</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2908300" y="17636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109220</xdr:rowOff>
    </xdr:from>
    <xdr:to>
      <xdr:col>10</xdr:col>
      <xdr:colOff>165100</xdr:colOff>
      <xdr:row>103</xdr:row>
      <xdr:rowOff>39370</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1968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148589</xdr:rowOff>
    </xdr:from>
    <xdr:to>
      <xdr:col>15</xdr:col>
      <xdr:colOff>50800</xdr:colOff>
      <xdr:row>102</xdr:row>
      <xdr:rowOff>160020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2019300" y="17636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69214</xdr:rowOff>
    </xdr:from>
    <xdr:to>
      <xdr:col>6</xdr:col>
      <xdr:colOff>38100</xdr:colOff>
      <xdr:row>102</xdr:row>
      <xdr:rowOff>170814</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1079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120014</xdr:rowOff>
    </xdr:from>
    <xdr:to>
      <xdr:col>10</xdr:col>
      <xdr:colOff>114300</xdr:colOff>
      <xdr:row>102</xdr:row>
      <xdr:rowOff>160020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130300" y="176079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142891</xdr:rowOff>
    </xdr:from>
    <xdr:ext cx="405111" cy="259045"/>
    <xdr:sp macro="" textlink="">
      <xdr:nvSpPr>
        <xdr:cNvPr id="329" name="n_1aveValue【市民会館】&#10;有形固定資産減価償却率">
          <a:extLst>
            <a:ext uri="{FF2B5EF4-FFF2-40B4-BE49-F238E27FC236}">
              <a16:creationId xmlns:a16="http://schemas.microsoft.com/office/drawing/2014/main" id="{00000000-0008-0000-0200-000049010000}"/>
            </a:ext>
          </a:extLst>
        </xdr:cNvPr>
        <xdr:cNvSpPr txBox="1"/>
      </xdr:nvSpPr>
      <xdr:spPr>
        <a:xfrm>
          <a:off x="35820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330" name="n_2aveValue【市民会館】&#10;有形固定資産減価償却率">
          <a:extLst>
            <a:ext uri="{FF2B5EF4-FFF2-40B4-BE49-F238E27FC236}">
              <a16:creationId xmlns:a16="http://schemas.microsoft.com/office/drawing/2014/main" id="{00000000-0008-0000-0200-00004A010000}"/>
            </a:ext>
          </a:extLst>
        </xdr:cNvPr>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81932</xdr:rowOff>
    </xdr:from>
    <xdr:ext cx="405111" cy="259045"/>
    <xdr:sp macro="" textlink="">
      <xdr:nvSpPr>
        <xdr:cNvPr id="331" name="n_3aveValue【市民会館】&#10;有形固定資産減価償却率">
          <a:extLst>
            <a:ext uri="{FF2B5EF4-FFF2-40B4-BE49-F238E27FC236}">
              <a16:creationId xmlns:a16="http://schemas.microsoft.com/office/drawing/2014/main" id="{00000000-0008-0000-0200-00004B010000}"/>
            </a:ext>
          </a:extLst>
        </xdr:cNvPr>
        <xdr:cNvSpPr txBox="1"/>
      </xdr:nvSpPr>
      <xdr:spPr>
        <a:xfrm>
          <a:off x="1816744"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123841</xdr:rowOff>
    </xdr:from>
    <xdr:ext cx="405111" cy="259045"/>
    <xdr:sp macro="" textlink="">
      <xdr:nvSpPr>
        <xdr:cNvPr id="332" name="n_4aveValue【市民会館】&#10;有形固定資産減価償却率">
          <a:extLst>
            <a:ext uri="{FF2B5EF4-FFF2-40B4-BE49-F238E27FC236}">
              <a16:creationId xmlns:a16="http://schemas.microsoft.com/office/drawing/2014/main" id="{00000000-0008-0000-0200-00004C010000}"/>
            </a:ext>
          </a:extLst>
        </xdr:cNvPr>
        <xdr:cNvSpPr txBox="1"/>
      </xdr:nvSpPr>
      <xdr:spPr>
        <a:xfrm>
          <a:off x="927744"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90188</xdr:rowOff>
    </xdr:from>
    <xdr:ext cx="405111" cy="259045"/>
    <xdr:sp macro="" textlink="">
      <xdr:nvSpPr>
        <xdr:cNvPr id="333" name="n_1mainValue【市民会館】&#10;有形固定資産減価償却率">
          <a:extLst>
            <a:ext uri="{FF2B5EF4-FFF2-40B4-BE49-F238E27FC236}">
              <a16:creationId xmlns:a16="http://schemas.microsoft.com/office/drawing/2014/main" id="{00000000-0008-0000-0200-00004D010000}"/>
            </a:ext>
          </a:extLst>
        </xdr:cNvPr>
        <xdr:cNvSpPr txBox="1"/>
      </xdr:nvSpPr>
      <xdr:spPr>
        <a:xfrm>
          <a:off x="3582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44466</xdr:rowOff>
    </xdr:from>
    <xdr:ext cx="405111" cy="259045"/>
    <xdr:sp macro="" textlink="">
      <xdr:nvSpPr>
        <xdr:cNvPr id="334" name="n_2mainValue【市民会館】&#10;有形固定資産減価償却率">
          <a:extLst>
            <a:ext uri="{FF2B5EF4-FFF2-40B4-BE49-F238E27FC236}">
              <a16:creationId xmlns:a16="http://schemas.microsoft.com/office/drawing/2014/main" id="{00000000-0008-0000-0200-00004E010000}"/>
            </a:ext>
          </a:extLst>
        </xdr:cNvPr>
        <xdr:cNvSpPr txBox="1"/>
      </xdr:nvSpPr>
      <xdr:spPr>
        <a:xfrm>
          <a:off x="2705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55897</xdr:rowOff>
    </xdr:from>
    <xdr:ext cx="405111" cy="259045"/>
    <xdr:sp macro="" textlink="">
      <xdr:nvSpPr>
        <xdr:cNvPr id="335" name="n_3mainValue【市民会館】&#10;有形固定資産減価償却率">
          <a:extLst>
            <a:ext uri="{FF2B5EF4-FFF2-40B4-BE49-F238E27FC236}">
              <a16:creationId xmlns:a16="http://schemas.microsoft.com/office/drawing/2014/main" id="{00000000-0008-0000-0200-00004F010000}"/>
            </a:ext>
          </a:extLst>
        </xdr:cNvPr>
        <xdr:cNvSpPr txBox="1"/>
      </xdr:nvSpPr>
      <xdr:spPr>
        <a:xfrm>
          <a:off x="1816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15891</xdr:rowOff>
    </xdr:from>
    <xdr:ext cx="405111" cy="259045"/>
    <xdr:sp macro="" textlink="">
      <xdr:nvSpPr>
        <xdr:cNvPr id="336" name="n_4mainValue【市民会館】&#10;有形固定資産減価償却率">
          <a:extLst>
            <a:ext uri="{FF2B5EF4-FFF2-40B4-BE49-F238E27FC236}">
              <a16:creationId xmlns:a16="http://schemas.microsoft.com/office/drawing/2014/main" id="{00000000-0008-0000-0200-000050010000}"/>
            </a:ext>
          </a:extLst>
        </xdr:cNvPr>
        <xdr:cNvSpPr txBox="1"/>
      </xdr:nvSpPr>
      <xdr:spPr>
        <a:xfrm>
          <a:off x="927744"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00000000-0008-0000-0200-00006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361" name="【市民会館】&#10;一人当たり面積最小値テキスト">
          <a:extLst>
            <a:ext uri="{FF2B5EF4-FFF2-40B4-BE49-F238E27FC236}">
              <a16:creationId xmlns:a16="http://schemas.microsoft.com/office/drawing/2014/main" id="{00000000-0008-0000-0200-000069010000}"/>
            </a:ext>
          </a:extLst>
        </xdr:cNvPr>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363" name="【市民会館】&#10;一人当たり面積最大値テキスト">
          <a:extLst>
            <a:ext uri="{FF2B5EF4-FFF2-40B4-BE49-F238E27FC236}">
              <a16:creationId xmlns:a16="http://schemas.microsoft.com/office/drawing/2014/main" id="{00000000-0008-0000-0200-00006B010000}"/>
            </a:ext>
          </a:extLst>
        </xdr:cNvPr>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154703</xdr:rowOff>
    </xdr:from>
    <xdr:ext cx="469744" cy="259045"/>
    <xdr:sp macro="" textlink="">
      <xdr:nvSpPr>
        <xdr:cNvPr id="365" name="【市民会館】&#10;一人当たり面積平均値テキスト">
          <a:extLst>
            <a:ext uri="{FF2B5EF4-FFF2-40B4-BE49-F238E27FC236}">
              <a16:creationId xmlns:a16="http://schemas.microsoft.com/office/drawing/2014/main" id="{00000000-0008-0000-0200-00006D010000}"/>
            </a:ext>
          </a:extLst>
        </xdr:cNvPr>
        <xdr:cNvSpPr txBox="1"/>
      </xdr:nvSpPr>
      <xdr:spPr>
        <a:xfrm>
          <a:off x="10515600" y="1832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61976</xdr:rowOff>
    </xdr:from>
    <xdr:to>
      <xdr:col>55</xdr:col>
      <xdr:colOff>50800</xdr:colOff>
      <xdr:row>100</xdr:row>
      <xdr:rowOff>163576</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0426700" y="17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15003</xdr:rowOff>
    </xdr:from>
    <xdr:ext cx="469744" cy="259045"/>
    <xdr:sp macro="" textlink="">
      <xdr:nvSpPr>
        <xdr:cNvPr id="377" name="【市民会館】&#10;一人当たり面積該当値テキスト">
          <a:extLst>
            <a:ext uri="{FF2B5EF4-FFF2-40B4-BE49-F238E27FC236}">
              <a16:creationId xmlns:a16="http://schemas.microsoft.com/office/drawing/2014/main" id="{00000000-0008-0000-0200-000079010000}"/>
            </a:ext>
          </a:extLst>
        </xdr:cNvPr>
        <xdr:cNvSpPr txBox="1"/>
      </xdr:nvSpPr>
      <xdr:spPr>
        <a:xfrm>
          <a:off x="10515600" y="1716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114936</xdr:rowOff>
    </xdr:from>
    <xdr:to>
      <xdr:col>50</xdr:col>
      <xdr:colOff>165100</xdr:colOff>
      <xdr:row>101</xdr:row>
      <xdr:rowOff>45086</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9588500" y="17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112776</xdr:rowOff>
    </xdr:from>
    <xdr:to>
      <xdr:col>55</xdr:col>
      <xdr:colOff>0</xdr:colOff>
      <xdr:row>100</xdr:row>
      <xdr:rowOff>165736</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9639300" y="17257776"/>
          <a:ext cx="838200" cy="5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119507</xdr:rowOff>
    </xdr:from>
    <xdr:to>
      <xdr:col>46</xdr:col>
      <xdr:colOff>38100</xdr:colOff>
      <xdr:row>101</xdr:row>
      <xdr:rowOff>49657</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8699500" y="172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165736</xdr:rowOff>
    </xdr:from>
    <xdr:to>
      <xdr:col>50</xdr:col>
      <xdr:colOff>114300</xdr:colOff>
      <xdr:row>100</xdr:row>
      <xdr:rowOff>170307</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8750300" y="1731073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74549</xdr:rowOff>
    </xdr:from>
    <xdr:to>
      <xdr:col>41</xdr:col>
      <xdr:colOff>101600</xdr:colOff>
      <xdr:row>101</xdr:row>
      <xdr:rowOff>4699</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7810500" y="172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125349</xdr:rowOff>
    </xdr:from>
    <xdr:to>
      <xdr:col>45</xdr:col>
      <xdr:colOff>177800</xdr:colOff>
      <xdr:row>100</xdr:row>
      <xdr:rowOff>170307</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861300" y="17270349"/>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93599</xdr:rowOff>
    </xdr:from>
    <xdr:to>
      <xdr:col>36</xdr:col>
      <xdr:colOff>165100</xdr:colOff>
      <xdr:row>101</xdr:row>
      <xdr:rowOff>23749</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6921500" y="1723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125349</xdr:rowOff>
    </xdr:from>
    <xdr:to>
      <xdr:col>41</xdr:col>
      <xdr:colOff>50800</xdr:colOff>
      <xdr:row>100</xdr:row>
      <xdr:rowOff>144399</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6972300" y="1727034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161562</xdr:rowOff>
    </xdr:from>
    <xdr:ext cx="469744" cy="259045"/>
    <xdr:sp macro="" textlink="">
      <xdr:nvSpPr>
        <xdr:cNvPr id="386" name="n_1aveValue【市民会館】&#10;一人当たり面積">
          <a:extLst>
            <a:ext uri="{FF2B5EF4-FFF2-40B4-BE49-F238E27FC236}">
              <a16:creationId xmlns:a16="http://schemas.microsoft.com/office/drawing/2014/main" id="{00000000-0008-0000-0200-000082010000}"/>
            </a:ext>
          </a:extLst>
        </xdr:cNvPr>
        <xdr:cNvSpPr txBox="1"/>
      </xdr:nvSpPr>
      <xdr:spPr>
        <a:xfrm>
          <a:off x="9391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123080</xdr:rowOff>
    </xdr:from>
    <xdr:ext cx="469744" cy="259045"/>
    <xdr:sp macro="" textlink="">
      <xdr:nvSpPr>
        <xdr:cNvPr id="387" name="n_2aveValue【市民会館】&#10;一人当たり面積">
          <a:extLst>
            <a:ext uri="{FF2B5EF4-FFF2-40B4-BE49-F238E27FC236}">
              <a16:creationId xmlns:a16="http://schemas.microsoft.com/office/drawing/2014/main" id="{00000000-0008-0000-0200-000083010000}"/>
            </a:ext>
          </a:extLst>
        </xdr:cNvPr>
        <xdr:cNvSpPr txBox="1"/>
      </xdr:nvSpPr>
      <xdr:spPr>
        <a:xfrm>
          <a:off x="8515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107459</xdr:rowOff>
    </xdr:from>
    <xdr:ext cx="469744" cy="259045"/>
    <xdr:sp macro="" textlink="">
      <xdr:nvSpPr>
        <xdr:cNvPr id="388" name="n_3aveValue【市民会館】&#10;一人当たり面積">
          <a:extLst>
            <a:ext uri="{FF2B5EF4-FFF2-40B4-BE49-F238E27FC236}">
              <a16:creationId xmlns:a16="http://schemas.microsoft.com/office/drawing/2014/main" id="{00000000-0008-0000-0200-000084010000}"/>
            </a:ext>
          </a:extLst>
        </xdr:cNvPr>
        <xdr:cNvSpPr txBox="1"/>
      </xdr:nvSpPr>
      <xdr:spPr>
        <a:xfrm>
          <a:off x="7626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89552</xdr:rowOff>
    </xdr:from>
    <xdr:ext cx="469744" cy="259045"/>
    <xdr:sp macro="" textlink="">
      <xdr:nvSpPr>
        <xdr:cNvPr id="389" name="n_4aveValue【市民会館】&#10;一人当たり面積">
          <a:extLst>
            <a:ext uri="{FF2B5EF4-FFF2-40B4-BE49-F238E27FC236}">
              <a16:creationId xmlns:a16="http://schemas.microsoft.com/office/drawing/2014/main" id="{00000000-0008-0000-0200-000085010000}"/>
            </a:ext>
          </a:extLst>
        </xdr:cNvPr>
        <xdr:cNvSpPr txBox="1"/>
      </xdr:nvSpPr>
      <xdr:spPr>
        <a:xfrm>
          <a:off x="6737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61613</xdr:rowOff>
    </xdr:from>
    <xdr:ext cx="469744" cy="259045"/>
    <xdr:sp macro="" textlink="">
      <xdr:nvSpPr>
        <xdr:cNvPr id="390" name="n_1mainValue【市民会館】&#10;一人当たり面積">
          <a:extLst>
            <a:ext uri="{FF2B5EF4-FFF2-40B4-BE49-F238E27FC236}">
              <a16:creationId xmlns:a16="http://schemas.microsoft.com/office/drawing/2014/main" id="{00000000-0008-0000-0200-000086010000}"/>
            </a:ext>
          </a:extLst>
        </xdr:cNvPr>
        <xdr:cNvSpPr txBox="1"/>
      </xdr:nvSpPr>
      <xdr:spPr>
        <a:xfrm>
          <a:off x="9391727" y="1703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66184</xdr:rowOff>
    </xdr:from>
    <xdr:ext cx="469744" cy="259045"/>
    <xdr:sp macro="" textlink="">
      <xdr:nvSpPr>
        <xdr:cNvPr id="391" name="n_2mainValue【市民会館】&#10;一人当たり面積">
          <a:extLst>
            <a:ext uri="{FF2B5EF4-FFF2-40B4-BE49-F238E27FC236}">
              <a16:creationId xmlns:a16="http://schemas.microsoft.com/office/drawing/2014/main" id="{00000000-0008-0000-0200-000087010000}"/>
            </a:ext>
          </a:extLst>
        </xdr:cNvPr>
        <xdr:cNvSpPr txBox="1"/>
      </xdr:nvSpPr>
      <xdr:spPr>
        <a:xfrm>
          <a:off x="8515427" y="170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21226</xdr:rowOff>
    </xdr:from>
    <xdr:ext cx="469744" cy="259045"/>
    <xdr:sp macro="" textlink="">
      <xdr:nvSpPr>
        <xdr:cNvPr id="392" name="n_3mainValue【市民会館】&#10;一人当たり面積">
          <a:extLst>
            <a:ext uri="{FF2B5EF4-FFF2-40B4-BE49-F238E27FC236}">
              <a16:creationId xmlns:a16="http://schemas.microsoft.com/office/drawing/2014/main" id="{00000000-0008-0000-0200-000088010000}"/>
            </a:ext>
          </a:extLst>
        </xdr:cNvPr>
        <xdr:cNvSpPr txBox="1"/>
      </xdr:nvSpPr>
      <xdr:spPr>
        <a:xfrm>
          <a:off x="7626427" y="1699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40276</xdr:rowOff>
    </xdr:from>
    <xdr:ext cx="469744" cy="259045"/>
    <xdr:sp macro="" textlink="">
      <xdr:nvSpPr>
        <xdr:cNvPr id="393" name="n_4mainValue【市民会館】&#10;一人当たり面積">
          <a:extLst>
            <a:ext uri="{FF2B5EF4-FFF2-40B4-BE49-F238E27FC236}">
              <a16:creationId xmlns:a16="http://schemas.microsoft.com/office/drawing/2014/main" id="{00000000-0008-0000-0200-000089010000}"/>
            </a:ext>
          </a:extLst>
        </xdr:cNvPr>
        <xdr:cNvSpPr txBox="1"/>
      </xdr:nvSpPr>
      <xdr:spPr>
        <a:xfrm>
          <a:off x="6737427" y="170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2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0000000-0008-0000-0200-0000A4010000}"/>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200-0000A6010000}"/>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200-0000A8010000}"/>
            </a:ext>
          </a:extLst>
        </xdr:cNvPr>
        <xdr:cNvSpPr txBox="1"/>
      </xdr:nvSpPr>
      <xdr:spPr>
        <a:xfrm>
          <a:off x="16357600" y="614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22134</xdr:rowOff>
    </xdr:from>
    <xdr:to>
      <xdr:col>85</xdr:col>
      <xdr:colOff>177800</xdr:colOff>
      <xdr:row>37</xdr:row>
      <xdr:rowOff>123734</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62687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561</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200-0000B4010000}"/>
            </a:ext>
          </a:extLst>
        </xdr:cNvPr>
        <xdr:cNvSpPr txBox="1"/>
      </xdr:nvSpPr>
      <xdr:spPr>
        <a:xfrm>
          <a:off x="16357600"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5430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23949</xdr:rowOff>
    </xdr:from>
    <xdr:to>
      <xdr:col>85</xdr:col>
      <xdr:colOff>127000</xdr:colOff>
      <xdr:row>37</xdr:row>
      <xdr:rowOff>72934</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5481300" y="636759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95613</xdr:rowOff>
    </xdr:from>
    <xdr:to>
      <xdr:col>76</xdr:col>
      <xdr:colOff>165100</xdr:colOff>
      <xdr:row>37</xdr:row>
      <xdr:rowOff>25763</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4541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146413</xdr:rowOff>
    </xdr:from>
    <xdr:to>
      <xdr:col>81</xdr:col>
      <xdr:colOff>50800</xdr:colOff>
      <xdr:row>37</xdr:row>
      <xdr:rowOff>23949</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4592300" y="631861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82550</xdr:rowOff>
    </xdr:from>
    <xdr:to>
      <xdr:col>72</xdr:col>
      <xdr:colOff>38100</xdr:colOff>
      <xdr:row>37</xdr:row>
      <xdr:rowOff>12700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3652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133350</xdr:rowOff>
    </xdr:from>
    <xdr:to>
      <xdr:col>76</xdr:col>
      <xdr:colOff>114300</xdr:colOff>
      <xdr:row>36</xdr:row>
      <xdr:rowOff>146413</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3703300" y="63055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38463</xdr:rowOff>
    </xdr:from>
    <xdr:to>
      <xdr:col>67</xdr:col>
      <xdr:colOff>101600</xdr:colOff>
      <xdr:row>36</xdr:row>
      <xdr:rowOff>140063</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2763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89263</xdr:rowOff>
    </xdr:from>
    <xdr:to>
      <xdr:col>71</xdr:col>
      <xdr:colOff>177800</xdr:colOff>
      <xdr:row>36</xdr:row>
      <xdr:rowOff>133350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814300" y="62614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90369</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36484</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4389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5266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42290</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156590</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2611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2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200-0000DB010000}"/>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200-0000DD010000}"/>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139892</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200-0000DF010000}"/>
            </a:ext>
          </a:extLst>
        </xdr:cNvPr>
        <xdr:cNvSpPr txBox="1"/>
      </xdr:nvSpPr>
      <xdr:spPr>
        <a:xfrm>
          <a:off x="22199600" y="6997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138686</xdr:rowOff>
    </xdr:from>
    <xdr:to>
      <xdr:col>116</xdr:col>
      <xdr:colOff>114300</xdr:colOff>
      <xdr:row>41</xdr:row>
      <xdr:rowOff>68836</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2110700" y="6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98063</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200-0000EB010000}"/>
            </a:ext>
          </a:extLst>
        </xdr:cNvPr>
        <xdr:cNvSpPr txBox="1"/>
      </xdr:nvSpPr>
      <xdr:spPr>
        <a:xfrm>
          <a:off x="22199600" y="678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142994</xdr:rowOff>
    </xdr:from>
    <xdr:to>
      <xdr:col>112</xdr:col>
      <xdr:colOff>38100</xdr:colOff>
      <xdr:row>41</xdr:row>
      <xdr:rowOff>73144</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1272500" y="700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18036</xdr:rowOff>
    </xdr:from>
    <xdr:to>
      <xdr:col>116</xdr:col>
      <xdr:colOff>63500</xdr:colOff>
      <xdr:row>41</xdr:row>
      <xdr:rowOff>22344</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1323300" y="7047486"/>
          <a:ext cx="8382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143369</xdr:rowOff>
    </xdr:from>
    <xdr:to>
      <xdr:col>107</xdr:col>
      <xdr:colOff>101600</xdr:colOff>
      <xdr:row>41</xdr:row>
      <xdr:rowOff>73519</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0383500" y="700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22344</xdr:rowOff>
    </xdr:from>
    <xdr:to>
      <xdr:col>111</xdr:col>
      <xdr:colOff>177800</xdr:colOff>
      <xdr:row>41</xdr:row>
      <xdr:rowOff>22719</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0434300" y="705179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144873</xdr:rowOff>
    </xdr:from>
    <xdr:to>
      <xdr:col>102</xdr:col>
      <xdr:colOff>165100</xdr:colOff>
      <xdr:row>41</xdr:row>
      <xdr:rowOff>75023</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9494500" y="700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22719</xdr:rowOff>
    </xdr:from>
    <xdr:to>
      <xdr:col>107</xdr:col>
      <xdr:colOff>50800</xdr:colOff>
      <xdr:row>41</xdr:row>
      <xdr:rowOff>24223</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9545300" y="7052169"/>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146379</xdr:rowOff>
    </xdr:from>
    <xdr:to>
      <xdr:col>98</xdr:col>
      <xdr:colOff>38100</xdr:colOff>
      <xdr:row>41</xdr:row>
      <xdr:rowOff>76529</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8605500" y="70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24223</xdr:rowOff>
    </xdr:from>
    <xdr:to>
      <xdr:col>102</xdr:col>
      <xdr:colOff>114300</xdr:colOff>
      <xdr:row>41</xdr:row>
      <xdr:rowOff>25729</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8656300" y="7053673"/>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86935</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1011095" y="71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88239</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0134795" y="71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119052</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9245795" y="71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88017</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8356795" y="71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89671</xdr:rowOff>
    </xdr:from>
    <xdr:ext cx="599010"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1011095" y="677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90046</xdr:rowOff>
    </xdr:from>
    <xdr:ext cx="599010"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20134795" y="677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91550</xdr:rowOff>
    </xdr:from>
    <xdr:ext cx="599010"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9245795" y="677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93056</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8356795" y="677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00000000-0008-0000-02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32" name="【保健センター・保健所】&#10;有形固定資産減価償却率最小値テキスト">
          <a:extLst>
            <a:ext uri="{FF2B5EF4-FFF2-40B4-BE49-F238E27FC236}">
              <a16:creationId xmlns:a16="http://schemas.microsoft.com/office/drawing/2014/main" id="{00000000-0008-0000-0200-000014020000}"/>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00000000-0008-0000-0200-000016020000}"/>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00000000-0008-0000-0200-000018020000}"/>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38735</xdr:rowOff>
    </xdr:from>
    <xdr:to>
      <xdr:col>85</xdr:col>
      <xdr:colOff>177800</xdr:colOff>
      <xdr:row>59</xdr:row>
      <xdr:rowOff>140335</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6268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61612</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00000000-0008-0000-0200-000024020000}"/>
            </a:ext>
          </a:extLst>
        </xdr:cNvPr>
        <xdr:cNvSpPr txBox="1"/>
      </xdr:nvSpPr>
      <xdr:spPr>
        <a:xfrm>
          <a:off x="16357600"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160655</xdr:rowOff>
    </xdr:from>
    <xdr:to>
      <xdr:col>81</xdr:col>
      <xdr:colOff>101600</xdr:colOff>
      <xdr:row>59</xdr:row>
      <xdr:rowOff>90805</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543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40005</xdr:rowOff>
    </xdr:from>
    <xdr:to>
      <xdr:col>85</xdr:col>
      <xdr:colOff>127000</xdr:colOff>
      <xdr:row>59</xdr:row>
      <xdr:rowOff>89535</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5481300" y="101555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133985</xdr:rowOff>
    </xdr:from>
    <xdr:to>
      <xdr:col>76</xdr:col>
      <xdr:colOff>165100</xdr:colOff>
      <xdr:row>59</xdr:row>
      <xdr:rowOff>64135</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4541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xdr:rowOff>
    </xdr:from>
    <xdr:to>
      <xdr:col>81</xdr:col>
      <xdr:colOff>50800</xdr:colOff>
      <xdr:row>59</xdr:row>
      <xdr:rowOff>40005</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4592300" y="101288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84455</xdr:rowOff>
    </xdr:from>
    <xdr:to>
      <xdr:col>72</xdr:col>
      <xdr:colOff>38100</xdr:colOff>
      <xdr:row>59</xdr:row>
      <xdr:rowOff>14605</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3652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59</xdr:row>
      <xdr:rowOff>13335</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3703300" y="100793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135255</xdr:rowOff>
    </xdr:from>
    <xdr:to>
      <xdr:col>71</xdr:col>
      <xdr:colOff>177800</xdr:colOff>
      <xdr:row>58</xdr:row>
      <xdr:rowOff>148590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flipV="1">
          <a:off x="12814300" y="100793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107332</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5266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80662</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4389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31132</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3500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44467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2611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0000000-0008-0000-02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00000000-0008-0000-0200-00004D020000}"/>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0000000-0008-0000-0200-00004F020000}"/>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153941</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00000000-0008-0000-0200-000051020000}"/>
            </a:ext>
          </a:extLst>
        </xdr:cNvPr>
        <xdr:cNvSpPr txBox="1"/>
      </xdr:nvSpPr>
      <xdr:spPr>
        <a:xfrm>
          <a:off x="22199600" y="1078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106934</xdr:rowOff>
    </xdr:from>
    <xdr:to>
      <xdr:col>116</xdr:col>
      <xdr:colOff>114300</xdr:colOff>
      <xdr:row>61</xdr:row>
      <xdr:rowOff>37084</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221107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129811</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00000000-0008-0000-0200-00005D020000}"/>
            </a:ext>
          </a:extLst>
        </xdr:cNvPr>
        <xdr:cNvSpPr txBox="1"/>
      </xdr:nvSpPr>
      <xdr:spPr>
        <a:xfrm>
          <a:off x="22199600" y="1024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129794</xdr:rowOff>
    </xdr:from>
    <xdr:to>
      <xdr:col>112</xdr:col>
      <xdr:colOff>38100</xdr:colOff>
      <xdr:row>61</xdr:row>
      <xdr:rowOff>59944</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21272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157734</xdr:rowOff>
    </xdr:from>
    <xdr:to>
      <xdr:col>116</xdr:col>
      <xdr:colOff>63500</xdr:colOff>
      <xdr:row>61</xdr:row>
      <xdr:rowOff>9144</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21323300" y="104447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131699</xdr:rowOff>
    </xdr:from>
    <xdr:to>
      <xdr:col>107</xdr:col>
      <xdr:colOff>101600</xdr:colOff>
      <xdr:row>61</xdr:row>
      <xdr:rowOff>61849</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20383500" y="104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9144</xdr:rowOff>
    </xdr:from>
    <xdr:to>
      <xdr:col>111</xdr:col>
      <xdr:colOff>177800</xdr:colOff>
      <xdr:row>61</xdr:row>
      <xdr:rowOff>11049</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20434300" y="1046759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112268</xdr:rowOff>
    </xdr:from>
    <xdr:to>
      <xdr:col>102</xdr:col>
      <xdr:colOff>165100</xdr:colOff>
      <xdr:row>61</xdr:row>
      <xdr:rowOff>42418</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9494500" y="103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163068</xdr:rowOff>
    </xdr:from>
    <xdr:to>
      <xdr:col>107</xdr:col>
      <xdr:colOff>50800</xdr:colOff>
      <xdr:row>61</xdr:row>
      <xdr:rowOff>11049</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9545300" y="1045006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120650</xdr:rowOff>
    </xdr:from>
    <xdr:to>
      <xdr:col>98</xdr:col>
      <xdr:colOff>38100</xdr:colOff>
      <xdr:row>61</xdr:row>
      <xdr:rowOff>50800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8605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163068</xdr:rowOff>
    </xdr:from>
    <xdr:to>
      <xdr:col>102</xdr:col>
      <xdr:colOff>114300</xdr:colOff>
      <xdr:row>61</xdr:row>
      <xdr:rowOff>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8656300" y="1045006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93362</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200-000066020000}"/>
            </a:ext>
          </a:extLst>
        </xdr:cNvPr>
        <xdr:cNvSpPr txBox="1"/>
      </xdr:nvSpPr>
      <xdr:spPr>
        <a:xfrm>
          <a:off x="210757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200-000067020000}"/>
            </a:ext>
          </a:extLst>
        </xdr:cNvPr>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95648</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200-000068020000}"/>
            </a:ext>
          </a:extLst>
        </xdr:cNvPr>
        <xdr:cNvSpPr txBox="1"/>
      </xdr:nvSpPr>
      <xdr:spPr>
        <a:xfrm>
          <a:off x="19310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109364</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18421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76471</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200-00006A020000}"/>
            </a:ext>
          </a:extLst>
        </xdr:cNvPr>
        <xdr:cNvSpPr txBox="1"/>
      </xdr:nvSpPr>
      <xdr:spPr>
        <a:xfrm>
          <a:off x="21075727"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78376</xdr:rowOff>
    </xdr:from>
    <xdr:ext cx="469744" cy="259045"/>
    <xdr:sp macro="" textlink="">
      <xdr:nvSpPr>
        <xdr:cNvPr id="619" name="n_2mainValue【保健センター・保健所】&#10;一人当たり面積">
          <a:extLst>
            <a:ext uri="{FF2B5EF4-FFF2-40B4-BE49-F238E27FC236}">
              <a16:creationId xmlns:a16="http://schemas.microsoft.com/office/drawing/2014/main" id="{00000000-0008-0000-0200-00006B020000}"/>
            </a:ext>
          </a:extLst>
        </xdr:cNvPr>
        <xdr:cNvSpPr txBox="1"/>
      </xdr:nvSpPr>
      <xdr:spPr>
        <a:xfrm>
          <a:off x="20199427" y="101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58945</xdr:rowOff>
    </xdr:from>
    <xdr:ext cx="469744" cy="259045"/>
    <xdr:sp macro="" textlink="">
      <xdr:nvSpPr>
        <xdr:cNvPr id="620" name="n_3mainValue【保健センター・保健所】&#10;一人当たり面積">
          <a:extLst>
            <a:ext uri="{FF2B5EF4-FFF2-40B4-BE49-F238E27FC236}">
              <a16:creationId xmlns:a16="http://schemas.microsoft.com/office/drawing/2014/main" id="{00000000-0008-0000-0200-00006C020000}"/>
            </a:ext>
          </a:extLst>
        </xdr:cNvPr>
        <xdr:cNvSpPr txBox="1"/>
      </xdr:nvSpPr>
      <xdr:spPr>
        <a:xfrm>
          <a:off x="19310427" y="1017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67327</xdr:rowOff>
    </xdr:from>
    <xdr:ext cx="469744" cy="259045"/>
    <xdr:sp macro="" textlink="">
      <xdr:nvSpPr>
        <xdr:cNvPr id="621" name="n_4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18421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00000000-0008-0000-02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158750</xdr:rowOff>
    </xdr:from>
    <xdr:to>
      <xdr:col>85</xdr:col>
      <xdr:colOff>126364</xdr:colOff>
      <xdr:row>85</xdr:row>
      <xdr:rowOff>31750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16318864" y="1336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00000000-0008-0000-0200-000086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105427</xdr:rowOff>
    </xdr:from>
    <xdr:ext cx="340478" cy="259045"/>
    <xdr:sp macro="" textlink="">
      <xdr:nvSpPr>
        <xdr:cNvPr id="648" name="【消防施設】&#10;有形固定資産減価償却率最大値テキスト">
          <a:extLst>
            <a:ext uri="{FF2B5EF4-FFF2-40B4-BE49-F238E27FC236}">
              <a16:creationId xmlns:a16="http://schemas.microsoft.com/office/drawing/2014/main" id="{00000000-0008-0000-0200-000088020000}"/>
            </a:ext>
          </a:extLst>
        </xdr:cNvPr>
        <xdr:cNvSpPr txBox="1"/>
      </xdr:nvSpPr>
      <xdr:spPr>
        <a:xfrm>
          <a:off x="16357600" y="1313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158750</xdr:rowOff>
    </xdr:from>
    <xdr:to>
      <xdr:col>86</xdr:col>
      <xdr:colOff>25400</xdr:colOff>
      <xdr:row>77</xdr:row>
      <xdr:rowOff>158750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6230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165116</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00000000-0008-0000-0200-00008A020000}"/>
            </a:ext>
          </a:extLst>
        </xdr:cNvPr>
        <xdr:cNvSpPr txBox="1"/>
      </xdr:nvSpPr>
      <xdr:spPr>
        <a:xfrm>
          <a:off x="16357600" y="14052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15239</xdr:rowOff>
    </xdr:from>
    <xdr:to>
      <xdr:col>85</xdr:col>
      <xdr:colOff>177800</xdr:colOff>
      <xdr:row>82</xdr:row>
      <xdr:rowOff>116839</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6268700" y="140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5080</xdr:rowOff>
    </xdr:from>
    <xdr:to>
      <xdr:col>81</xdr:col>
      <xdr:colOff>101600</xdr:colOff>
      <xdr:row>82</xdr:row>
      <xdr:rowOff>106680</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5430500" y="140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148589</xdr:rowOff>
    </xdr:from>
    <xdr:to>
      <xdr:col>72</xdr:col>
      <xdr:colOff>38100</xdr:colOff>
      <xdr:row>82</xdr:row>
      <xdr:rowOff>78739</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3652500" y="140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156211</xdr:rowOff>
    </xdr:from>
    <xdr:to>
      <xdr:col>67</xdr:col>
      <xdr:colOff>101600</xdr:colOff>
      <xdr:row>82</xdr:row>
      <xdr:rowOff>86361</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2763500" y="1404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12700</xdr:rowOff>
    </xdr:from>
    <xdr:to>
      <xdr:col>85</xdr:col>
      <xdr:colOff>177800</xdr:colOff>
      <xdr:row>78</xdr:row>
      <xdr:rowOff>114300</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62687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99077</xdr:rowOff>
    </xdr:from>
    <xdr:ext cx="340478" cy="259045"/>
    <xdr:sp macro="" textlink="">
      <xdr:nvSpPr>
        <xdr:cNvPr id="662" name="【消防施設】&#10;有形固定資産減価償却率該当値テキスト">
          <a:extLst>
            <a:ext uri="{FF2B5EF4-FFF2-40B4-BE49-F238E27FC236}">
              <a16:creationId xmlns:a16="http://schemas.microsoft.com/office/drawing/2014/main" id="{00000000-0008-0000-0200-000096020000}"/>
            </a:ext>
          </a:extLst>
        </xdr:cNvPr>
        <xdr:cNvSpPr txBox="1"/>
      </xdr:nvSpPr>
      <xdr:spPr>
        <a:xfrm>
          <a:off x="16357600" y="13300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63500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5481300" y="1341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133350</xdr:rowOff>
    </xdr:from>
    <xdr:to>
      <xdr:col>76</xdr:col>
      <xdr:colOff>165100</xdr:colOff>
      <xdr:row>78</xdr:row>
      <xdr:rowOff>63500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4541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12700</xdr:rowOff>
    </xdr:from>
    <xdr:to>
      <xdr:col>81</xdr:col>
      <xdr:colOff>50800</xdr:colOff>
      <xdr:row>78</xdr:row>
      <xdr:rowOff>38100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4592300" y="1338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107950</xdr:rowOff>
    </xdr:from>
    <xdr:to>
      <xdr:col>72</xdr:col>
      <xdr:colOff>38100</xdr:colOff>
      <xdr:row>78</xdr:row>
      <xdr:rowOff>38100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3652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158750</xdr:rowOff>
    </xdr:from>
    <xdr:to>
      <xdr:col>76</xdr:col>
      <xdr:colOff>114300</xdr:colOff>
      <xdr:row>78</xdr:row>
      <xdr:rowOff>12700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3703300" y="1336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82550</xdr:rowOff>
    </xdr:from>
    <xdr:to>
      <xdr:col>67</xdr:col>
      <xdr:colOff>101600</xdr:colOff>
      <xdr:row>78</xdr:row>
      <xdr:rowOff>12700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276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77</xdr:row>
      <xdr:rowOff>158750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814300" y="1333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97807</xdr:rowOff>
    </xdr:from>
    <xdr:ext cx="405111" cy="259045"/>
    <xdr:sp macro="" textlink="">
      <xdr:nvSpPr>
        <xdr:cNvPr id="671" name="n_1aveValue【消防施設】&#10;有形固定資産減価償却率">
          <a:extLst>
            <a:ext uri="{FF2B5EF4-FFF2-40B4-BE49-F238E27FC236}">
              <a16:creationId xmlns:a16="http://schemas.microsoft.com/office/drawing/2014/main" id="{00000000-0008-0000-0200-00009F020000}"/>
            </a:ext>
          </a:extLst>
        </xdr:cNvPr>
        <xdr:cNvSpPr txBox="1"/>
      </xdr:nvSpPr>
      <xdr:spPr>
        <a:xfrm>
          <a:off x="15266044" y="1415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66057</xdr:rowOff>
    </xdr:from>
    <xdr:ext cx="405111" cy="259045"/>
    <xdr:sp macro="" textlink="">
      <xdr:nvSpPr>
        <xdr:cNvPr id="672" name="n_2aveValue【消防施設】&#10;有形固定資産減価償却率">
          <a:extLst>
            <a:ext uri="{FF2B5EF4-FFF2-40B4-BE49-F238E27FC236}">
              <a16:creationId xmlns:a16="http://schemas.microsoft.com/office/drawing/2014/main" id="{00000000-0008-0000-0200-0000A0020000}"/>
            </a:ext>
          </a:extLst>
        </xdr:cNvPr>
        <xdr:cNvSpPr txBox="1"/>
      </xdr:nvSpPr>
      <xdr:spPr>
        <a:xfrm>
          <a:off x="143897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69866</xdr:rowOff>
    </xdr:from>
    <xdr:ext cx="405111" cy="259045"/>
    <xdr:sp macro="" textlink="">
      <xdr:nvSpPr>
        <xdr:cNvPr id="673" name="n_3aveValue【消防施設】&#10;有形固定資産減価償却率">
          <a:extLst>
            <a:ext uri="{FF2B5EF4-FFF2-40B4-BE49-F238E27FC236}">
              <a16:creationId xmlns:a16="http://schemas.microsoft.com/office/drawing/2014/main" id="{00000000-0008-0000-0200-0000A1020000}"/>
            </a:ext>
          </a:extLst>
        </xdr:cNvPr>
        <xdr:cNvSpPr txBox="1"/>
      </xdr:nvSpPr>
      <xdr:spPr>
        <a:xfrm>
          <a:off x="13500744" y="1412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77488</xdr:rowOff>
    </xdr:from>
    <xdr:ext cx="405111" cy="259045"/>
    <xdr:sp macro="" textlink="">
      <xdr:nvSpPr>
        <xdr:cNvPr id="674" name="n_4aveValue【消防施設】&#10;有形固定資産減価償却率">
          <a:extLst>
            <a:ext uri="{FF2B5EF4-FFF2-40B4-BE49-F238E27FC236}">
              <a16:creationId xmlns:a16="http://schemas.microsoft.com/office/drawing/2014/main" id="{00000000-0008-0000-0200-0000A2020000}"/>
            </a:ext>
          </a:extLst>
        </xdr:cNvPr>
        <xdr:cNvSpPr txBox="1"/>
      </xdr:nvSpPr>
      <xdr:spPr>
        <a:xfrm>
          <a:off x="12611744" y="1413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105427</xdr:rowOff>
    </xdr:from>
    <xdr:ext cx="340478" cy="259045"/>
    <xdr:sp macro="" textlink="">
      <xdr:nvSpPr>
        <xdr:cNvPr id="675" name="n_1mainValue【消防施設】&#10;有形固定資産減価償却率">
          <a:extLst>
            <a:ext uri="{FF2B5EF4-FFF2-40B4-BE49-F238E27FC236}">
              <a16:creationId xmlns:a16="http://schemas.microsoft.com/office/drawing/2014/main" id="{00000000-0008-0000-0200-0000A3020000}"/>
            </a:ext>
          </a:extLst>
        </xdr:cNvPr>
        <xdr:cNvSpPr txBox="1"/>
      </xdr:nvSpPr>
      <xdr:spPr>
        <a:xfrm>
          <a:off x="15298361" y="1313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80027</xdr:rowOff>
    </xdr:from>
    <xdr:ext cx="340478" cy="259045"/>
    <xdr:sp macro="" textlink="">
      <xdr:nvSpPr>
        <xdr:cNvPr id="676" name="n_2mainValue【消防施設】&#10;有形固定資産減価償却率">
          <a:extLst>
            <a:ext uri="{FF2B5EF4-FFF2-40B4-BE49-F238E27FC236}">
              <a16:creationId xmlns:a16="http://schemas.microsoft.com/office/drawing/2014/main" id="{00000000-0008-0000-0200-0000A4020000}"/>
            </a:ext>
          </a:extLst>
        </xdr:cNvPr>
        <xdr:cNvSpPr txBox="1"/>
      </xdr:nvSpPr>
      <xdr:spPr>
        <a:xfrm>
          <a:off x="14422061"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54627</xdr:rowOff>
    </xdr:from>
    <xdr:ext cx="340478" cy="259045"/>
    <xdr:sp macro="" textlink="">
      <xdr:nvSpPr>
        <xdr:cNvPr id="677" name="n_3mainValue【消防施設】&#10;有形固定資産減価償却率">
          <a:extLst>
            <a:ext uri="{FF2B5EF4-FFF2-40B4-BE49-F238E27FC236}">
              <a16:creationId xmlns:a16="http://schemas.microsoft.com/office/drawing/2014/main" id="{00000000-0008-0000-0200-0000A5020000}"/>
            </a:ext>
          </a:extLst>
        </xdr:cNvPr>
        <xdr:cNvSpPr txBox="1"/>
      </xdr:nvSpPr>
      <xdr:spPr>
        <a:xfrm>
          <a:off x="13533061" y="1308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29227</xdr:rowOff>
    </xdr:from>
    <xdr:ext cx="340478" cy="259045"/>
    <xdr:sp macro="" textlink="">
      <xdr:nvSpPr>
        <xdr:cNvPr id="678" name="n_4mainValue【消防施設】&#10;有形固定資産減価償却率">
          <a:extLst>
            <a:ext uri="{FF2B5EF4-FFF2-40B4-BE49-F238E27FC236}">
              <a16:creationId xmlns:a16="http://schemas.microsoft.com/office/drawing/2014/main" id="{00000000-0008-0000-0200-0000A6020000}"/>
            </a:ext>
          </a:extLst>
        </xdr:cNvPr>
        <xdr:cNvSpPr txBox="1"/>
      </xdr:nvSpPr>
      <xdr:spPr>
        <a:xfrm>
          <a:off x="12644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00000000-0008-0000-02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消防施設】&#10;一人当たり面積最小値テキスト">
          <a:extLst>
            <a:ext uri="{FF2B5EF4-FFF2-40B4-BE49-F238E27FC236}">
              <a16:creationId xmlns:a16="http://schemas.microsoft.com/office/drawing/2014/main" id="{00000000-0008-0000-0200-0000BF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705" name="【消防施設】&#10;一人当たり面積最大値テキスト">
          <a:extLst>
            <a:ext uri="{FF2B5EF4-FFF2-40B4-BE49-F238E27FC236}">
              <a16:creationId xmlns:a16="http://schemas.microsoft.com/office/drawing/2014/main" id="{00000000-0008-0000-0200-0000C1020000}"/>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707" name="【消防施設】&#10;一人当たり面積平均値テキスト">
          <a:extLst>
            <a:ext uri="{FF2B5EF4-FFF2-40B4-BE49-F238E27FC236}">
              <a16:creationId xmlns:a16="http://schemas.microsoft.com/office/drawing/2014/main" id="{00000000-0008-0000-0200-0000C3020000}"/>
            </a:ext>
          </a:extLst>
        </xdr:cNvPr>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57786</xdr:rowOff>
    </xdr:from>
    <xdr:to>
      <xdr:col>116</xdr:col>
      <xdr:colOff>114300</xdr:colOff>
      <xdr:row>80</xdr:row>
      <xdr:rowOff>159386</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21107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80663</xdr:rowOff>
    </xdr:from>
    <xdr:ext cx="469744" cy="259045"/>
    <xdr:sp macro="" textlink="">
      <xdr:nvSpPr>
        <xdr:cNvPr id="719" name="【消防施設】&#10;一人当たり面積該当値テキスト">
          <a:extLst>
            <a:ext uri="{FF2B5EF4-FFF2-40B4-BE49-F238E27FC236}">
              <a16:creationId xmlns:a16="http://schemas.microsoft.com/office/drawing/2014/main" id="{00000000-0008-0000-0200-0000CF020000}"/>
            </a:ext>
          </a:extLst>
        </xdr:cNvPr>
        <xdr:cNvSpPr txBox="1"/>
      </xdr:nvSpPr>
      <xdr:spPr>
        <a:xfrm>
          <a:off x="22199600" y="1362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95886</xdr:rowOff>
    </xdr:from>
    <xdr:to>
      <xdr:col>112</xdr:col>
      <xdr:colOff>38100</xdr:colOff>
      <xdr:row>81</xdr:row>
      <xdr:rowOff>26036</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21272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108586</xdr:rowOff>
    </xdr:from>
    <xdr:to>
      <xdr:col>116</xdr:col>
      <xdr:colOff>63500</xdr:colOff>
      <xdr:row>80</xdr:row>
      <xdr:rowOff>146686</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21323300" y="138245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99695</xdr:rowOff>
    </xdr:from>
    <xdr:to>
      <xdr:col>107</xdr:col>
      <xdr:colOff>101600</xdr:colOff>
      <xdr:row>81</xdr:row>
      <xdr:rowOff>29845</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0383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146686</xdr:rowOff>
    </xdr:from>
    <xdr:to>
      <xdr:col>111</xdr:col>
      <xdr:colOff>177800</xdr:colOff>
      <xdr:row>80</xdr:row>
      <xdr:rowOff>150495</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20434300" y="138626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67311</xdr:rowOff>
    </xdr:from>
    <xdr:to>
      <xdr:col>102</xdr:col>
      <xdr:colOff>165100</xdr:colOff>
      <xdr:row>80</xdr:row>
      <xdr:rowOff>168911</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9494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118111</xdr:rowOff>
    </xdr:from>
    <xdr:to>
      <xdr:col>107</xdr:col>
      <xdr:colOff>50800</xdr:colOff>
      <xdr:row>80</xdr:row>
      <xdr:rowOff>150495</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9545300" y="138341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80645</xdr:rowOff>
    </xdr:from>
    <xdr:to>
      <xdr:col>98</xdr:col>
      <xdr:colOff>38100</xdr:colOff>
      <xdr:row>81</xdr:row>
      <xdr:rowOff>10795</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8605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118111</xdr:rowOff>
    </xdr:from>
    <xdr:to>
      <xdr:col>102</xdr:col>
      <xdr:colOff>114300</xdr:colOff>
      <xdr:row>80</xdr:row>
      <xdr:rowOff>131445</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18656300" y="138341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24782</xdr:rowOff>
    </xdr:from>
    <xdr:ext cx="469744" cy="259045"/>
    <xdr:sp macro="" textlink="">
      <xdr:nvSpPr>
        <xdr:cNvPr id="728" name="n_1aveValue【消防施設】&#10;一人当たり面積">
          <a:extLst>
            <a:ext uri="{FF2B5EF4-FFF2-40B4-BE49-F238E27FC236}">
              <a16:creationId xmlns:a16="http://schemas.microsoft.com/office/drawing/2014/main" id="{00000000-0008-0000-0200-0000D8020000}"/>
            </a:ext>
          </a:extLst>
        </xdr:cNvPr>
        <xdr:cNvSpPr txBox="1"/>
      </xdr:nvSpPr>
      <xdr:spPr>
        <a:xfrm>
          <a:off x="21075727" y="1391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729" name="n_2aveValue【消防施設】&#10;一人当たり面積">
          <a:extLst>
            <a:ext uri="{FF2B5EF4-FFF2-40B4-BE49-F238E27FC236}">
              <a16:creationId xmlns:a16="http://schemas.microsoft.com/office/drawing/2014/main" id="{00000000-0008-0000-0200-0000D9020000}"/>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20972</xdr:rowOff>
    </xdr:from>
    <xdr:ext cx="469744" cy="259045"/>
    <xdr:sp macro="" textlink="">
      <xdr:nvSpPr>
        <xdr:cNvPr id="730" name="n_3aveValue【消防施設】&#10;一人当たり面積">
          <a:extLst>
            <a:ext uri="{FF2B5EF4-FFF2-40B4-BE49-F238E27FC236}">
              <a16:creationId xmlns:a16="http://schemas.microsoft.com/office/drawing/2014/main" id="{00000000-0008-0000-0200-0000DA020000}"/>
            </a:ext>
          </a:extLst>
        </xdr:cNvPr>
        <xdr:cNvSpPr txBox="1"/>
      </xdr:nvSpPr>
      <xdr:spPr>
        <a:xfrm>
          <a:off x="19310427" y="1390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731" name="n_4aveValue【消防施設】&#10;一人当たり面積">
          <a:extLst>
            <a:ext uri="{FF2B5EF4-FFF2-40B4-BE49-F238E27FC236}">
              <a16:creationId xmlns:a16="http://schemas.microsoft.com/office/drawing/2014/main" id="{00000000-0008-0000-0200-0000DB020000}"/>
            </a:ext>
          </a:extLst>
        </xdr:cNvPr>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42563</xdr:rowOff>
    </xdr:from>
    <xdr:ext cx="469744" cy="259045"/>
    <xdr:sp macro="" textlink="">
      <xdr:nvSpPr>
        <xdr:cNvPr id="732" name="n_1mainValue【消防施設】&#10;一人当たり面積">
          <a:extLst>
            <a:ext uri="{FF2B5EF4-FFF2-40B4-BE49-F238E27FC236}">
              <a16:creationId xmlns:a16="http://schemas.microsoft.com/office/drawing/2014/main" id="{00000000-0008-0000-0200-0000DC020000}"/>
            </a:ext>
          </a:extLst>
        </xdr:cNvPr>
        <xdr:cNvSpPr txBox="1"/>
      </xdr:nvSpPr>
      <xdr:spPr>
        <a:xfrm>
          <a:off x="21075727"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20972</xdr:rowOff>
    </xdr:from>
    <xdr:ext cx="469744" cy="259045"/>
    <xdr:sp macro="" textlink="">
      <xdr:nvSpPr>
        <xdr:cNvPr id="733" name="n_2mainValue【消防施設】&#10;一人当たり面積">
          <a:extLst>
            <a:ext uri="{FF2B5EF4-FFF2-40B4-BE49-F238E27FC236}">
              <a16:creationId xmlns:a16="http://schemas.microsoft.com/office/drawing/2014/main" id="{00000000-0008-0000-0200-0000DD020000}"/>
            </a:ext>
          </a:extLst>
        </xdr:cNvPr>
        <xdr:cNvSpPr txBox="1"/>
      </xdr:nvSpPr>
      <xdr:spPr>
        <a:xfrm>
          <a:off x="20199427" y="1390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13988</xdr:rowOff>
    </xdr:from>
    <xdr:ext cx="469744" cy="259045"/>
    <xdr:sp macro="" textlink="">
      <xdr:nvSpPr>
        <xdr:cNvPr id="734" name="n_3mainValue【消防施設】&#10;一人当たり面積">
          <a:extLst>
            <a:ext uri="{FF2B5EF4-FFF2-40B4-BE49-F238E27FC236}">
              <a16:creationId xmlns:a16="http://schemas.microsoft.com/office/drawing/2014/main" id="{00000000-0008-0000-0200-0000DE020000}"/>
            </a:ext>
          </a:extLst>
        </xdr:cNvPr>
        <xdr:cNvSpPr txBox="1"/>
      </xdr:nvSpPr>
      <xdr:spPr>
        <a:xfrm>
          <a:off x="193104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27322</xdr:rowOff>
    </xdr:from>
    <xdr:ext cx="469744" cy="259045"/>
    <xdr:sp macro="" textlink="">
      <xdr:nvSpPr>
        <xdr:cNvPr id="735" name="n_4mainValue【消防施設】&#10;一人当たり面積">
          <a:extLst>
            <a:ext uri="{FF2B5EF4-FFF2-40B4-BE49-F238E27FC236}">
              <a16:creationId xmlns:a16="http://schemas.microsoft.com/office/drawing/2014/main" id="{00000000-0008-0000-0200-0000DF020000}"/>
            </a:ext>
          </a:extLst>
        </xdr:cNvPr>
        <xdr:cNvSpPr txBox="1"/>
      </xdr:nvSpPr>
      <xdr:spPr>
        <a:xfrm>
          <a:off x="18421427"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00000000-0008-0000-02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庁舎】&#10;有形固定資産減価償却率最小値テキスト">
          <a:extLst>
            <a:ext uri="{FF2B5EF4-FFF2-40B4-BE49-F238E27FC236}">
              <a16:creationId xmlns:a16="http://schemas.microsoft.com/office/drawing/2014/main" id="{00000000-0008-0000-0200-0000F9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763" name="【庁舎】&#10;有形固定資産減価償却率最大値テキスト">
          <a:extLst>
            <a:ext uri="{FF2B5EF4-FFF2-40B4-BE49-F238E27FC236}">
              <a16:creationId xmlns:a16="http://schemas.microsoft.com/office/drawing/2014/main" id="{00000000-0008-0000-0200-0000FB020000}"/>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65" name="【庁舎】&#10;有形固定資産減価償却率平均値テキスト">
          <a:extLst>
            <a:ext uri="{FF2B5EF4-FFF2-40B4-BE49-F238E27FC236}">
              <a16:creationId xmlns:a16="http://schemas.microsoft.com/office/drawing/2014/main" id="{00000000-0008-0000-0200-0000FD02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156845</xdr:rowOff>
    </xdr:from>
    <xdr:to>
      <xdr:col>85</xdr:col>
      <xdr:colOff>177800</xdr:colOff>
      <xdr:row>102</xdr:row>
      <xdr:rowOff>86995</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62687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8272</xdr:rowOff>
    </xdr:from>
    <xdr:ext cx="405111" cy="259045"/>
    <xdr:sp macro="" textlink="">
      <xdr:nvSpPr>
        <xdr:cNvPr id="777" name="【庁舎】&#10;有形固定資産減価償却率該当値テキスト">
          <a:extLst>
            <a:ext uri="{FF2B5EF4-FFF2-40B4-BE49-F238E27FC236}">
              <a16:creationId xmlns:a16="http://schemas.microsoft.com/office/drawing/2014/main" id="{00000000-0008-0000-0200-000009030000}"/>
            </a:ext>
          </a:extLst>
        </xdr:cNvPr>
        <xdr:cNvSpPr txBox="1"/>
      </xdr:nvSpPr>
      <xdr:spPr>
        <a:xfrm>
          <a:off x="16357600"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111125</xdr:rowOff>
    </xdr:from>
    <xdr:to>
      <xdr:col>81</xdr:col>
      <xdr:colOff>101600</xdr:colOff>
      <xdr:row>102</xdr:row>
      <xdr:rowOff>41275</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54305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161925</xdr:rowOff>
    </xdr:from>
    <xdr:to>
      <xdr:col>85</xdr:col>
      <xdr:colOff>127000</xdr:colOff>
      <xdr:row>102</xdr:row>
      <xdr:rowOff>36195</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5481300" y="174783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139700</xdr:rowOff>
    </xdr:from>
    <xdr:to>
      <xdr:col>76</xdr:col>
      <xdr:colOff>165100</xdr:colOff>
      <xdr:row>101</xdr:row>
      <xdr:rowOff>69850</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4541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19050</xdr:rowOff>
    </xdr:from>
    <xdr:to>
      <xdr:col>81</xdr:col>
      <xdr:colOff>50800</xdr:colOff>
      <xdr:row>101</xdr:row>
      <xdr:rowOff>161925</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4592300" y="173355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101600</xdr:rowOff>
    </xdr:from>
    <xdr:to>
      <xdr:col>72</xdr:col>
      <xdr:colOff>38100</xdr:colOff>
      <xdr:row>101</xdr:row>
      <xdr:rowOff>31750</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365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152400</xdr:rowOff>
    </xdr:from>
    <xdr:to>
      <xdr:col>76</xdr:col>
      <xdr:colOff>114300</xdr:colOff>
      <xdr:row>101</xdr:row>
      <xdr:rowOff>19050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3703300" y="1729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97789</xdr:rowOff>
    </xdr:from>
    <xdr:to>
      <xdr:col>67</xdr:col>
      <xdr:colOff>101600</xdr:colOff>
      <xdr:row>101</xdr:row>
      <xdr:rowOff>27939</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2763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148589</xdr:rowOff>
    </xdr:from>
    <xdr:to>
      <xdr:col>71</xdr:col>
      <xdr:colOff>177800</xdr:colOff>
      <xdr:row>100</xdr:row>
      <xdr:rowOff>152400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2814300" y="17293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786" name="n_1aveValue【庁舎】&#10;有形固定資産減価償却率">
          <a:extLst>
            <a:ext uri="{FF2B5EF4-FFF2-40B4-BE49-F238E27FC236}">
              <a16:creationId xmlns:a16="http://schemas.microsoft.com/office/drawing/2014/main" id="{00000000-0008-0000-0200-000012030000}"/>
            </a:ext>
          </a:extLst>
        </xdr:cNvPr>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787" name="n_2aveValue【庁舎】&#10;有形固定資産減価償却率">
          <a:extLst>
            <a:ext uri="{FF2B5EF4-FFF2-40B4-BE49-F238E27FC236}">
              <a16:creationId xmlns:a16="http://schemas.microsoft.com/office/drawing/2014/main" id="{00000000-0008-0000-0200-000013030000}"/>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88" name="n_3aveValue【庁舎】&#10;有形固定資産減価償却率">
          <a:extLst>
            <a:ext uri="{FF2B5EF4-FFF2-40B4-BE49-F238E27FC236}">
              <a16:creationId xmlns:a16="http://schemas.microsoft.com/office/drawing/2014/main" id="{00000000-0008-0000-0200-000014030000}"/>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99077</xdr:rowOff>
    </xdr:from>
    <xdr:ext cx="405111" cy="259045"/>
    <xdr:sp macro="" textlink="">
      <xdr:nvSpPr>
        <xdr:cNvPr id="789" name="n_4aveValue【庁舎】&#10;有形固定資産減価償却率">
          <a:extLst>
            <a:ext uri="{FF2B5EF4-FFF2-40B4-BE49-F238E27FC236}">
              <a16:creationId xmlns:a16="http://schemas.microsoft.com/office/drawing/2014/main" id="{00000000-0008-0000-0200-000015030000}"/>
            </a:ext>
          </a:extLst>
        </xdr:cNvPr>
        <xdr:cNvSpPr txBox="1"/>
      </xdr:nvSpPr>
      <xdr:spPr>
        <a:xfrm>
          <a:off x="12611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57802</xdr:rowOff>
    </xdr:from>
    <xdr:ext cx="405111" cy="259045"/>
    <xdr:sp macro="" textlink="">
      <xdr:nvSpPr>
        <xdr:cNvPr id="790" name="n_1mainValue【庁舎】&#10;有形固定資産減価償却率">
          <a:extLst>
            <a:ext uri="{FF2B5EF4-FFF2-40B4-BE49-F238E27FC236}">
              <a16:creationId xmlns:a16="http://schemas.microsoft.com/office/drawing/2014/main" id="{00000000-0008-0000-0200-000016030000}"/>
            </a:ext>
          </a:extLst>
        </xdr:cNvPr>
        <xdr:cNvSpPr txBox="1"/>
      </xdr:nvSpPr>
      <xdr:spPr>
        <a:xfrm>
          <a:off x="15266044" y="1720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86377</xdr:rowOff>
    </xdr:from>
    <xdr:ext cx="405111" cy="259045"/>
    <xdr:sp macro="" textlink="">
      <xdr:nvSpPr>
        <xdr:cNvPr id="791" name="n_2mainValue【庁舎】&#10;有形固定資産減価償却率">
          <a:extLst>
            <a:ext uri="{FF2B5EF4-FFF2-40B4-BE49-F238E27FC236}">
              <a16:creationId xmlns:a16="http://schemas.microsoft.com/office/drawing/2014/main" id="{00000000-0008-0000-0200-000017030000}"/>
            </a:ext>
          </a:extLst>
        </xdr:cNvPr>
        <xdr:cNvSpPr txBox="1"/>
      </xdr:nvSpPr>
      <xdr:spPr>
        <a:xfrm>
          <a:off x="14389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48277</xdr:rowOff>
    </xdr:from>
    <xdr:ext cx="405111" cy="259045"/>
    <xdr:sp macro="" textlink="">
      <xdr:nvSpPr>
        <xdr:cNvPr id="792" name="n_3mainValue【庁舎】&#10;有形固定資産減価償却率">
          <a:extLst>
            <a:ext uri="{FF2B5EF4-FFF2-40B4-BE49-F238E27FC236}">
              <a16:creationId xmlns:a16="http://schemas.microsoft.com/office/drawing/2014/main" id="{00000000-0008-0000-0200-000018030000}"/>
            </a:ext>
          </a:extLst>
        </xdr:cNvPr>
        <xdr:cNvSpPr txBox="1"/>
      </xdr:nvSpPr>
      <xdr:spPr>
        <a:xfrm>
          <a:off x="13500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44466</xdr:rowOff>
    </xdr:from>
    <xdr:ext cx="405111" cy="259045"/>
    <xdr:sp macro="" textlink="">
      <xdr:nvSpPr>
        <xdr:cNvPr id="793" name="n_4mainValue【庁舎】&#10;有形固定資産減価償却率">
          <a:extLst>
            <a:ext uri="{FF2B5EF4-FFF2-40B4-BE49-F238E27FC236}">
              <a16:creationId xmlns:a16="http://schemas.microsoft.com/office/drawing/2014/main" id="{00000000-0008-0000-0200-000019030000}"/>
            </a:ext>
          </a:extLst>
        </xdr:cNvPr>
        <xdr:cNvSpPr txBox="1"/>
      </xdr:nvSpPr>
      <xdr:spPr>
        <a:xfrm>
          <a:off x="12611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00000000-0008-0000-02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816" name="【庁舎】&#10;一人当たり面積最小値テキスト">
          <a:extLst>
            <a:ext uri="{FF2B5EF4-FFF2-40B4-BE49-F238E27FC236}">
              <a16:creationId xmlns:a16="http://schemas.microsoft.com/office/drawing/2014/main" id="{00000000-0008-0000-0200-000030030000}"/>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818" name="【庁舎】&#10;一人当たり面積最大値テキスト">
          <a:extLst>
            <a:ext uri="{FF2B5EF4-FFF2-40B4-BE49-F238E27FC236}">
              <a16:creationId xmlns:a16="http://schemas.microsoft.com/office/drawing/2014/main" id="{00000000-0008-0000-0200-000032030000}"/>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820" name="【庁舎】&#10;一人当たり面積平均値テキスト">
          <a:extLst>
            <a:ext uri="{FF2B5EF4-FFF2-40B4-BE49-F238E27FC236}">
              <a16:creationId xmlns:a16="http://schemas.microsoft.com/office/drawing/2014/main" id="{00000000-0008-0000-0200-000034030000}"/>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39115</xdr:rowOff>
    </xdr:from>
    <xdr:to>
      <xdr:col>116</xdr:col>
      <xdr:colOff>114300</xdr:colOff>
      <xdr:row>100</xdr:row>
      <xdr:rowOff>140715</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21107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163592</xdr:rowOff>
    </xdr:from>
    <xdr:ext cx="469744" cy="259045"/>
    <xdr:sp macro="" textlink="">
      <xdr:nvSpPr>
        <xdr:cNvPr id="832" name="【庁舎】&#10;一人当たり面積該当値テキスト">
          <a:extLst>
            <a:ext uri="{FF2B5EF4-FFF2-40B4-BE49-F238E27FC236}">
              <a16:creationId xmlns:a16="http://schemas.microsoft.com/office/drawing/2014/main" id="{00000000-0008-0000-0200-000040030000}"/>
            </a:ext>
          </a:extLst>
        </xdr:cNvPr>
        <xdr:cNvSpPr txBox="1"/>
      </xdr:nvSpPr>
      <xdr:spPr>
        <a:xfrm>
          <a:off x="22199600" y="171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89866</xdr:rowOff>
    </xdr:from>
    <xdr:to>
      <xdr:col>112</xdr:col>
      <xdr:colOff>38100</xdr:colOff>
      <xdr:row>101</xdr:row>
      <xdr:rowOff>20016</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21272500" y="1723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89915</xdr:rowOff>
    </xdr:from>
    <xdr:to>
      <xdr:col>116</xdr:col>
      <xdr:colOff>63500</xdr:colOff>
      <xdr:row>100</xdr:row>
      <xdr:rowOff>140666</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21323300" y="17234915"/>
          <a:ext cx="838200" cy="5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149301</xdr:rowOff>
    </xdr:from>
    <xdr:to>
      <xdr:col>107</xdr:col>
      <xdr:colOff>101600</xdr:colOff>
      <xdr:row>101</xdr:row>
      <xdr:rowOff>79451</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20383500" y="172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140666</xdr:rowOff>
    </xdr:from>
    <xdr:to>
      <xdr:col>111</xdr:col>
      <xdr:colOff>177800</xdr:colOff>
      <xdr:row>101</xdr:row>
      <xdr:rowOff>28651</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20434300" y="17285666"/>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107696</xdr:rowOff>
    </xdr:from>
    <xdr:to>
      <xdr:col>102</xdr:col>
      <xdr:colOff>165100</xdr:colOff>
      <xdr:row>101</xdr:row>
      <xdr:rowOff>37846</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194945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158496</xdr:rowOff>
    </xdr:from>
    <xdr:to>
      <xdr:col>107</xdr:col>
      <xdr:colOff>50800</xdr:colOff>
      <xdr:row>101</xdr:row>
      <xdr:rowOff>28651</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9545300" y="17303496"/>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22200</xdr:rowOff>
    </xdr:from>
    <xdr:to>
      <xdr:col>98</xdr:col>
      <xdr:colOff>38100</xdr:colOff>
      <xdr:row>100</xdr:row>
      <xdr:rowOff>123800</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18605500" y="171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73000</xdr:rowOff>
    </xdr:from>
    <xdr:to>
      <xdr:col>102</xdr:col>
      <xdr:colOff>114300</xdr:colOff>
      <xdr:row>100</xdr:row>
      <xdr:rowOff>158496</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8656300" y="17218000"/>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841" name="n_1aveValue【庁舎】&#10;一人当たり面積">
          <a:extLst>
            <a:ext uri="{FF2B5EF4-FFF2-40B4-BE49-F238E27FC236}">
              <a16:creationId xmlns:a16="http://schemas.microsoft.com/office/drawing/2014/main" id="{00000000-0008-0000-0200-000049030000}"/>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842" name="n_2aveValue【庁舎】&#10;一人当たり面積">
          <a:extLst>
            <a:ext uri="{FF2B5EF4-FFF2-40B4-BE49-F238E27FC236}">
              <a16:creationId xmlns:a16="http://schemas.microsoft.com/office/drawing/2014/main" id="{00000000-0008-0000-0200-00004A030000}"/>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843" name="n_3aveValue【庁舎】&#10;一人当たり面積">
          <a:extLst>
            <a:ext uri="{FF2B5EF4-FFF2-40B4-BE49-F238E27FC236}">
              <a16:creationId xmlns:a16="http://schemas.microsoft.com/office/drawing/2014/main" id="{00000000-0008-0000-0200-00004B030000}"/>
            </a:ext>
          </a:extLst>
        </xdr:cNvPr>
        <xdr:cNvSpPr txBox="1"/>
      </xdr:nvSpPr>
      <xdr:spPr>
        <a:xfrm>
          <a:off x="19310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844" name="n_4aveValue【庁舎】&#10;一人当たり面積">
          <a:extLst>
            <a:ext uri="{FF2B5EF4-FFF2-40B4-BE49-F238E27FC236}">
              <a16:creationId xmlns:a16="http://schemas.microsoft.com/office/drawing/2014/main" id="{00000000-0008-0000-0200-00004C030000}"/>
            </a:ext>
          </a:extLst>
        </xdr:cNvPr>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36543</xdr:rowOff>
    </xdr:from>
    <xdr:ext cx="469744" cy="259045"/>
    <xdr:sp macro="" textlink="">
      <xdr:nvSpPr>
        <xdr:cNvPr id="845" name="n_1mainValue【庁舎】&#10;一人当たり面積">
          <a:extLst>
            <a:ext uri="{FF2B5EF4-FFF2-40B4-BE49-F238E27FC236}">
              <a16:creationId xmlns:a16="http://schemas.microsoft.com/office/drawing/2014/main" id="{00000000-0008-0000-0200-00004D030000}"/>
            </a:ext>
          </a:extLst>
        </xdr:cNvPr>
        <xdr:cNvSpPr txBox="1"/>
      </xdr:nvSpPr>
      <xdr:spPr>
        <a:xfrm>
          <a:off x="21075727" y="1701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95978</xdr:rowOff>
    </xdr:from>
    <xdr:ext cx="469744" cy="259045"/>
    <xdr:sp macro="" textlink="">
      <xdr:nvSpPr>
        <xdr:cNvPr id="846" name="n_2mainValue【庁舎】&#10;一人当たり面積">
          <a:extLst>
            <a:ext uri="{FF2B5EF4-FFF2-40B4-BE49-F238E27FC236}">
              <a16:creationId xmlns:a16="http://schemas.microsoft.com/office/drawing/2014/main" id="{00000000-0008-0000-0200-00004E030000}"/>
            </a:ext>
          </a:extLst>
        </xdr:cNvPr>
        <xdr:cNvSpPr txBox="1"/>
      </xdr:nvSpPr>
      <xdr:spPr>
        <a:xfrm>
          <a:off x="20199427" y="1706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54373</xdr:rowOff>
    </xdr:from>
    <xdr:ext cx="469744" cy="259045"/>
    <xdr:sp macro="" textlink="">
      <xdr:nvSpPr>
        <xdr:cNvPr id="847" name="n_3mainValue【庁舎】&#10;一人当たり面積">
          <a:extLst>
            <a:ext uri="{FF2B5EF4-FFF2-40B4-BE49-F238E27FC236}">
              <a16:creationId xmlns:a16="http://schemas.microsoft.com/office/drawing/2014/main" id="{00000000-0008-0000-0200-00004F030000}"/>
            </a:ext>
          </a:extLst>
        </xdr:cNvPr>
        <xdr:cNvSpPr txBox="1"/>
      </xdr:nvSpPr>
      <xdr:spPr>
        <a:xfrm>
          <a:off x="19310427" y="1702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140327</xdr:rowOff>
    </xdr:from>
    <xdr:ext cx="469744" cy="259045"/>
    <xdr:sp macro="" textlink="">
      <xdr:nvSpPr>
        <xdr:cNvPr id="848" name="n_4mainValue【庁舎】&#10;一人当たり面積">
          <a:extLst>
            <a:ext uri="{FF2B5EF4-FFF2-40B4-BE49-F238E27FC236}">
              <a16:creationId xmlns:a16="http://schemas.microsoft.com/office/drawing/2014/main" id="{00000000-0008-0000-0200-000050030000}"/>
            </a:ext>
          </a:extLst>
        </xdr:cNvPr>
        <xdr:cNvSpPr txBox="1"/>
      </xdr:nvSpPr>
      <xdr:spPr>
        <a:xfrm>
          <a:off x="18421427" y="1694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「市民会館」の有形固定資産減価償却率が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％を超えているが、当該施設類型に該当する施設は、民俗資料館、離島振興総合センターの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棟である。公共施設個別施設計画に記載した実施対策計画どおり、令和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年度に民俗資料館の改修工事を行っているため、令和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年度には有形固定資産減価償却率は改善される見込みである。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本村の公共施設は整備後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のものが多いため、ほとんどの施設類型における有形固定資産減価償却率が類似団体、全国、沖縄県内の平均値よりも低い値となっている。しかし、本村は塩害の被害を受けやすい離島であることから、施設の保全対策に積極的に取り組んでいく必要がある。また、今後、建物系施設新設の需要がある場合は、複数の機能を盛り込む「複合化」によって、村民の需要の変化に適切に対応することも検討し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指数となっており、類似団体平均値よりも下回っている。今後も委託料等の物件費の削減を図るとともに、地方税の徴収業務の強化やふるさと納税制度の活用等により税収等の増加に努めることで、財政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等を抑制できたことから、当該比率は前年度から</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ポイント改善している。しかし依然として全国・沖縄県平均上回っているため、今後も</a:t>
          </a:r>
          <a:r>
            <a:rPr kumimoji="1" lang="ja-JP" altLang="en-US" sz="1100">
              <a:solidFill>
                <a:schemeClr val="dk1"/>
              </a:solidFill>
              <a:effectLst/>
              <a:latin typeface="+mn-lt"/>
              <a:ea typeface="+mn-ea"/>
              <a:cs typeface="+mn-cs"/>
            </a:rPr>
            <a:t>人件費や</a:t>
          </a:r>
          <a:r>
            <a:rPr kumimoji="1" lang="ja-JP" altLang="ja-JP" sz="1100">
              <a:solidFill>
                <a:schemeClr val="dk1"/>
              </a:solidFill>
              <a:effectLst/>
              <a:latin typeface="+mn-lt"/>
              <a:ea typeface="+mn-ea"/>
              <a:cs typeface="+mn-cs"/>
            </a:rPr>
            <a:t>物件費等の抑制・削減に努め、事業の見直し・縮小等を実施し、起債の抑制に努める。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77978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46740"/>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66</xdr:row>
      <xdr:rowOff>125984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050778"/>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125984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13789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63246</xdr:rowOff>
    </xdr:from>
    <xdr:to>
      <xdr:col>11</xdr:col>
      <xdr:colOff>31750</xdr:colOff>
      <xdr:row>66</xdr:row>
      <xdr:rowOff>164592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13789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75184</xdr:rowOff>
    </xdr:from>
    <xdr:to>
      <xdr:col>15</xdr:col>
      <xdr:colOff>133350</xdr:colOff>
      <xdr:row>67</xdr:row>
      <xdr:rowOff>5334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161561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12446</xdr:rowOff>
    </xdr:from>
    <xdr:to>
      <xdr:col>11</xdr:col>
      <xdr:colOff>82550</xdr:colOff>
      <xdr:row>66</xdr:row>
      <xdr:rowOff>114046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98823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113792</xdr:rowOff>
    </xdr:from>
    <xdr:to>
      <xdr:col>7</xdr:col>
      <xdr:colOff>31750</xdr:colOff>
      <xdr:row>67</xdr:row>
      <xdr:rowOff>43942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28719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本村は離島に位置することから、委託費等の物件費が他自治体よりも高くなる傾向にあ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類似団体の中で</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高い値となっている。今後も引き続き、職員給与等の人件費の適正化、物件費等の抑制に努める。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164095</xdr:rowOff>
    </xdr:from>
    <xdr:to>
      <xdr:col>23</xdr:col>
      <xdr:colOff>133350</xdr:colOff>
      <xdr:row>89</xdr:row>
      <xdr:rowOff>48888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5251695"/>
          <a:ext cx="838200" cy="5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164095</xdr:rowOff>
    </xdr:from>
    <xdr:to>
      <xdr:col>19</xdr:col>
      <xdr:colOff>133350</xdr:colOff>
      <xdr:row>89</xdr:row>
      <xdr:rowOff>127070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5251695"/>
          <a:ext cx="889000" cy="13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127070</xdr:rowOff>
    </xdr:from>
    <xdr:to>
      <xdr:col>15</xdr:col>
      <xdr:colOff>82550</xdr:colOff>
      <xdr:row>90</xdr:row>
      <xdr:rowOff>65098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336800" y="15386120"/>
          <a:ext cx="889000" cy="10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57707</xdr:rowOff>
    </xdr:from>
    <xdr:to>
      <xdr:col>11</xdr:col>
      <xdr:colOff>31750</xdr:colOff>
      <xdr:row>90</xdr:row>
      <xdr:rowOff>65098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5316757"/>
          <a:ext cx="889000" cy="17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169538</xdr:rowOff>
    </xdr:from>
    <xdr:to>
      <xdr:col>23</xdr:col>
      <xdr:colOff>184150</xdr:colOff>
      <xdr:row>89</xdr:row>
      <xdr:rowOff>99688</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52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65415</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515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113295</xdr:rowOff>
    </xdr:from>
    <xdr:to>
      <xdr:col>19</xdr:col>
      <xdr:colOff>184150</xdr:colOff>
      <xdr:row>89</xdr:row>
      <xdr:rowOff>43445</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52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28222</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5287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76270</xdr:rowOff>
    </xdr:from>
    <xdr:to>
      <xdr:col>15</xdr:col>
      <xdr:colOff>133350</xdr:colOff>
      <xdr:row>90</xdr:row>
      <xdr:rowOff>6420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53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162647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542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90</xdr:row>
      <xdr:rowOff>14298</xdr:rowOff>
    </xdr:from>
    <xdr:to>
      <xdr:col>11</xdr:col>
      <xdr:colOff>82550</xdr:colOff>
      <xdr:row>90</xdr:row>
      <xdr:rowOff>115898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54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90</xdr:row>
      <xdr:rowOff>100675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55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6907</xdr:rowOff>
    </xdr:from>
    <xdr:to>
      <xdr:col>7</xdr:col>
      <xdr:colOff>31750</xdr:colOff>
      <xdr:row>89</xdr:row>
      <xdr:rowOff>108507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52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93284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535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類似団体を下回っている。今後も給与の適正化に努める。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143002</xdr:rowOff>
    </xdr:from>
    <xdr:to>
      <xdr:col>81</xdr:col>
      <xdr:colOff>44450</xdr:colOff>
      <xdr:row>83</xdr:row>
      <xdr:rowOff>162306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3733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65787</xdr:rowOff>
    </xdr:from>
    <xdr:to>
      <xdr:col>77</xdr:col>
      <xdr:colOff>44450</xdr:colOff>
      <xdr:row>83</xdr:row>
      <xdr:rowOff>143002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296137"/>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65787</xdr:rowOff>
    </xdr:from>
    <xdr:to>
      <xdr:col>72</xdr:col>
      <xdr:colOff>203200</xdr:colOff>
      <xdr:row>83</xdr:row>
      <xdr:rowOff>65787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4296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111761</xdr:rowOff>
    </xdr:from>
    <xdr:to>
      <xdr:col>68</xdr:col>
      <xdr:colOff>152400</xdr:colOff>
      <xdr:row>83</xdr:row>
      <xdr:rowOff>65787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17066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111506</xdr:rowOff>
    </xdr:from>
    <xdr:to>
      <xdr:col>81</xdr:col>
      <xdr:colOff>95250</xdr:colOff>
      <xdr:row>84</xdr:row>
      <xdr:rowOff>41656</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128033</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18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92202</xdr:rowOff>
    </xdr:from>
    <xdr:to>
      <xdr:col>77</xdr:col>
      <xdr:colOff>95250</xdr:colOff>
      <xdr:row>84</xdr:row>
      <xdr:rowOff>22352</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32529</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14987</xdr:rowOff>
    </xdr:from>
    <xdr:to>
      <xdr:col>73</xdr:col>
      <xdr:colOff>44450</xdr:colOff>
      <xdr:row>83</xdr:row>
      <xdr:rowOff>116587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126764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14987</xdr:rowOff>
    </xdr:from>
    <xdr:to>
      <xdr:col>68</xdr:col>
      <xdr:colOff>203200</xdr:colOff>
      <xdr:row>83</xdr:row>
      <xdr:rowOff>116587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126764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60961</xdr:rowOff>
    </xdr:from>
    <xdr:to>
      <xdr:col>64</xdr:col>
      <xdr:colOff>152400</xdr:colOff>
      <xdr:row>82</xdr:row>
      <xdr:rowOff>162561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1288</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一島一村の本村で充実した住民サービスを確保するため、当該値が高くなっているが、今後も集中改革プランに沿って定員適正化計画を継続的に実施し、適正な定員管理に努める。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109622</xdr:rowOff>
    </xdr:from>
    <xdr:to>
      <xdr:col>81</xdr:col>
      <xdr:colOff>44450</xdr:colOff>
      <xdr:row>65</xdr:row>
      <xdr:rowOff>158686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1253872"/>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37232</xdr:rowOff>
    </xdr:from>
    <xdr:to>
      <xdr:col>77</xdr:col>
      <xdr:colOff>44450</xdr:colOff>
      <xdr:row>65</xdr:row>
      <xdr:rowOff>109622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11814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37232</xdr:rowOff>
    </xdr:from>
    <xdr:to>
      <xdr:col>72</xdr:col>
      <xdr:colOff>203200</xdr:colOff>
      <xdr:row>65</xdr:row>
      <xdr:rowOff>147225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1181482"/>
          <a:ext cx="889000" cy="10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25167</xdr:rowOff>
    </xdr:from>
    <xdr:to>
      <xdr:col>68</xdr:col>
      <xdr:colOff>152400</xdr:colOff>
      <xdr:row>65</xdr:row>
      <xdr:rowOff>147225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1169417"/>
          <a:ext cx="889000" cy="1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107886</xdr:rowOff>
    </xdr:from>
    <xdr:to>
      <xdr:col>81</xdr:col>
      <xdr:colOff>95250</xdr:colOff>
      <xdr:row>66</xdr:row>
      <xdr:rowOff>38036</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12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3763</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11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58822</xdr:rowOff>
    </xdr:from>
    <xdr:to>
      <xdr:col>77</xdr:col>
      <xdr:colOff>95250</xdr:colOff>
      <xdr:row>65</xdr:row>
      <xdr:rowOff>160422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12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145199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128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157882</xdr:rowOff>
    </xdr:from>
    <xdr:to>
      <xdr:col>73</xdr:col>
      <xdr:colOff>44450</xdr:colOff>
      <xdr:row>65</xdr:row>
      <xdr:rowOff>88032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11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72809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21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96425</xdr:rowOff>
    </xdr:from>
    <xdr:to>
      <xdr:col>68</xdr:col>
      <xdr:colOff>203200</xdr:colOff>
      <xdr:row>66</xdr:row>
      <xdr:rowOff>26575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12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11352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132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145817</xdr:rowOff>
    </xdr:from>
    <xdr:to>
      <xdr:col>64</xdr:col>
      <xdr:colOff>152400</xdr:colOff>
      <xdr:row>65</xdr:row>
      <xdr:rowOff>75967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11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60744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20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に係る元利償還金が年々増加しており、実質公債比率は類似団体よりも高い水準となっている。今後も事業収益の確保や、事業優先化・見直し・検討を図り、地方債の新規発行を伴う普通建設事業を抑制し、健全な財政運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73660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2665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129963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2745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129963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330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129963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7330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。主な要因として地方債残高の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が挙げられる。今後も起債の抑制、償還計画に基づいた計画的な償還を行っていく。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99060</xdr:rowOff>
    </xdr:from>
    <xdr:to>
      <xdr:col>81</xdr:col>
      <xdr:colOff>44450</xdr:colOff>
      <xdr:row>15</xdr:row>
      <xdr:rowOff>1341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179800" y="2499360"/>
          <a:ext cx="838200" cy="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99060</xdr:rowOff>
    </xdr:from>
    <xdr:to>
      <xdr:col>77</xdr:col>
      <xdr:colOff>44450</xdr:colOff>
      <xdr:row>15</xdr:row>
      <xdr:rowOff>12065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249936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xdr:rowOff>
    </xdr:from>
    <xdr:to>
      <xdr:col>72</xdr:col>
      <xdr:colOff>203200</xdr:colOff>
      <xdr:row>16</xdr:row>
      <xdr:rowOff>53763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583815"/>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121991</xdr:rowOff>
    </xdr:from>
    <xdr:to>
      <xdr:col>81</xdr:col>
      <xdr:colOff>95250</xdr:colOff>
      <xdr:row>15</xdr:row>
      <xdr:rowOff>52141</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5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94068</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9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48260</xdr:rowOff>
    </xdr:from>
    <xdr:to>
      <xdr:col>77</xdr:col>
      <xdr:colOff>95250</xdr:colOff>
      <xdr:row>14</xdr:row>
      <xdr:rowOff>149860</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134637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132715</xdr:rowOff>
    </xdr:from>
    <xdr:to>
      <xdr:col>73</xdr:col>
      <xdr:colOff>44450</xdr:colOff>
      <xdr:row>15</xdr:row>
      <xdr:rowOff>62865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47642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1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2963</xdr:rowOff>
    </xdr:from>
    <xdr:to>
      <xdr:col>68</xdr:col>
      <xdr:colOff>203200</xdr:colOff>
      <xdr:row>16</xdr:row>
      <xdr:rowOff>104563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89340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人件費に係る経常収支比率</a:t>
          </a:r>
          <a:r>
            <a:rPr kumimoji="1" lang="ja-JP" altLang="ja-JP" sz="1100">
              <a:solidFill>
                <a:schemeClr val="dk1"/>
              </a:solidFill>
              <a:effectLst/>
              <a:latin typeface="+mn-lt"/>
              <a:ea typeface="+mn-ea"/>
              <a:cs typeface="+mn-cs"/>
            </a:rPr>
            <a:t>は、類似団体よりも高い値となっている。事業費支弁人件費や改革プランに沿った定員適正化計画実施により、適正な人員管理を継続して行い、行政改革への取組に努める。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73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19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74422</xdr:rowOff>
    </xdr:from>
    <xdr:to>
      <xdr:col>15</xdr:col>
      <xdr:colOff>98425</xdr:colOff>
      <xdr:row>39</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609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39</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1865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23622</xdr:rowOff>
    </xdr:from>
    <xdr:to>
      <xdr:col>11</xdr:col>
      <xdr:colOff>60325</xdr:colOff>
      <xdr:row>39</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物件費の抑制に努めているため、平成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減少傾向であるが、類似団体・県内平均に比べると高い水準となっている。職員人件費の見直しから、民間委託の推進を図っているため、委託費は増加する見込みであるため、今後もその他物件費（旅費・需用費・役務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104140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0162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104140</xdr:rowOff>
    </xdr:from>
    <xdr:to>
      <xdr:col>78</xdr:col>
      <xdr:colOff>69850</xdr:colOff>
      <xdr:row>18</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1879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107950</xdr:rowOff>
    </xdr:from>
    <xdr:to>
      <xdr:col>73</xdr:col>
      <xdr:colOff>180975</xdr:colOff>
      <xdr:row>18</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94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107950</xdr:rowOff>
    </xdr:from>
    <xdr:to>
      <xdr:col>69</xdr:col>
      <xdr:colOff>92075</xdr:colOff>
      <xdr:row>20</xdr:row>
      <xdr:rowOff>16510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9405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151147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53340</xdr:rowOff>
    </xdr:from>
    <xdr:to>
      <xdr:col>78</xdr:col>
      <xdr:colOff>120650</xdr:colOff>
      <xdr:row>17</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139717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5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64770</xdr:rowOff>
    </xdr:from>
    <xdr:to>
      <xdr:col>74</xdr:col>
      <xdr:colOff>31750</xdr:colOff>
      <xdr:row>18</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57150</xdr:rowOff>
    </xdr:from>
    <xdr:to>
      <xdr:col>69</xdr:col>
      <xdr:colOff>142875</xdr:colOff>
      <xdr:row>18</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143527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137160</xdr:rowOff>
    </xdr:from>
    <xdr:to>
      <xdr:col>65</xdr:col>
      <xdr:colOff>53975</xdr:colOff>
      <xdr:row>20</xdr:row>
      <xdr:rowOff>67310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52087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8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類似団体よりも低い水準ではあるが、今後は増加が見込まれるため、引き続き事業執行の適正管理に努める。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53</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1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全国平均・類似団体平均も下回っており、近年はほぼ横ばいの数値で推移している。今後もその他経費の抑制に努める。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xdr:rowOff>
    </xdr:from>
    <xdr:to>
      <xdr:col>82</xdr:col>
      <xdr:colOff>107950</xdr:colOff>
      <xdr:row>54</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2618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170434</xdr:rowOff>
    </xdr:from>
    <xdr:to>
      <xdr:col>78</xdr:col>
      <xdr:colOff>69850</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257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170434</xdr:rowOff>
    </xdr:from>
    <xdr:to>
      <xdr:col>73</xdr:col>
      <xdr:colOff>180975</xdr:colOff>
      <xdr:row>54</xdr:row>
      <xdr:rowOff>26416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257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156718</xdr:rowOff>
    </xdr:from>
    <xdr:to>
      <xdr:col>69</xdr:col>
      <xdr:colOff>92075</xdr:colOff>
      <xdr:row>54</xdr:row>
      <xdr:rowOff>26416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243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124206</xdr:rowOff>
    </xdr:from>
    <xdr:to>
      <xdr:col>82</xdr:col>
      <xdr:colOff>158750</xdr:colOff>
      <xdr:row>54</xdr:row>
      <xdr:rowOff>54356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32783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1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119634</xdr:rowOff>
    </xdr:from>
    <xdr:to>
      <xdr:col>74</xdr:col>
      <xdr:colOff>31750</xdr:colOff>
      <xdr:row>54</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59961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147066</xdr:rowOff>
    </xdr:from>
    <xdr:to>
      <xdr:col>69</xdr:col>
      <xdr:colOff>142875</xdr:colOff>
      <xdr:row>54</xdr:row>
      <xdr:rowOff>77216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87393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105918</xdr:rowOff>
    </xdr:from>
    <xdr:to>
      <xdr:col>65</xdr:col>
      <xdr:colOff>53975</xdr:colOff>
      <xdr:row>54</xdr:row>
      <xdr:rowOff>36068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46245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9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補助費等自体は増加したものの、補助費等に係る経常収支比率は下落しており、類似団体平均よりも低い水準にある</a:t>
          </a:r>
          <a:r>
            <a:rPr kumimoji="1" lang="ja-JP" altLang="ja-JP" sz="1100">
              <a:solidFill>
                <a:schemeClr val="dk1"/>
              </a:solidFill>
              <a:effectLst/>
              <a:latin typeface="+mn-lt"/>
              <a:ea typeface="+mn-ea"/>
              <a:cs typeface="+mn-cs"/>
            </a:rPr>
            <a:t>。今後も必要性の低い補助金については見直しを行う。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34</xdr:row>
      <xdr:rowOff>62992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58785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94996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892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9242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35</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59608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169926</xdr:rowOff>
    </xdr:from>
    <xdr:to>
      <xdr:col>82</xdr:col>
      <xdr:colOff>158750</xdr:colOff>
      <xdr:row>34</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78503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普通建設事業費にかかる元利償還金増加に伴い、公債費</a:t>
          </a:r>
          <a:r>
            <a:rPr kumimoji="1" lang="ja-JP" altLang="en-US" sz="1100">
              <a:solidFill>
                <a:schemeClr val="dk1"/>
              </a:solidFill>
              <a:effectLst/>
              <a:latin typeface="+mn-lt"/>
              <a:ea typeface="+mn-ea"/>
              <a:cs typeface="+mn-cs"/>
            </a:rPr>
            <a:t>に係る経常収支比率</a:t>
          </a:r>
          <a:r>
            <a:rPr kumimoji="1" lang="ja-JP" altLang="ja-JP" sz="1100">
              <a:solidFill>
                <a:schemeClr val="dk1"/>
              </a:solidFill>
              <a:effectLst/>
              <a:latin typeface="+mn-lt"/>
              <a:ea typeface="+mn-ea"/>
              <a:cs typeface="+mn-cs"/>
            </a:rPr>
            <a:t>は毎年増加している。類似団体を大きく上回っているため、今後の事業優先化・見直し・検討を図り、新規発行を伴う普通建設事業を抑制し、交付税措置効率化の地方債発行に努める。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54611</xdr:rowOff>
    </xdr:from>
    <xdr:to>
      <xdr:col>24</xdr:col>
      <xdr:colOff>25400</xdr:colOff>
      <xdr:row>80</xdr:row>
      <xdr:rowOff>85089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7706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xdr:rowOff>
    </xdr:from>
    <xdr:to>
      <xdr:col>19</xdr:col>
      <xdr:colOff>187325</xdr:colOff>
      <xdr:row>80</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721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127000</xdr:rowOff>
    </xdr:from>
    <xdr:to>
      <xdr:col>15</xdr:col>
      <xdr:colOff>98425</xdr:colOff>
      <xdr:row>80</xdr:row>
      <xdr:rowOff>5080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671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100330</xdr:rowOff>
    </xdr:from>
    <xdr:to>
      <xdr:col>11</xdr:col>
      <xdr:colOff>9525</xdr:colOff>
      <xdr:row>79</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644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34289</xdr:rowOff>
    </xdr:from>
    <xdr:to>
      <xdr:col>24</xdr:col>
      <xdr:colOff>76200</xdr:colOff>
      <xdr:row>80</xdr:row>
      <xdr:rowOff>135889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114316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6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3811</xdr:rowOff>
    </xdr:from>
    <xdr:to>
      <xdr:col>20</xdr:col>
      <xdr:colOff>38100</xdr:colOff>
      <xdr:row>80</xdr:row>
      <xdr:rowOff>105411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90188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80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125730</xdr:rowOff>
    </xdr:from>
    <xdr:to>
      <xdr:col>15</xdr:col>
      <xdr:colOff>149225</xdr:colOff>
      <xdr:row>80</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40657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76200</xdr:rowOff>
    </xdr:from>
    <xdr:to>
      <xdr:col>11</xdr:col>
      <xdr:colOff>60325</xdr:colOff>
      <xdr:row>80</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162577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49530</xdr:rowOff>
    </xdr:from>
    <xdr:to>
      <xdr:col>6</xdr:col>
      <xdr:colOff>171450</xdr:colOff>
      <xdr:row>79</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135907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公債費以外の経常収支比率は人件費が</a:t>
          </a:r>
          <a:r>
            <a:rPr kumimoji="1" lang="en-US" altLang="ja-JP" sz="1100">
              <a:solidFill>
                <a:schemeClr val="dk1"/>
              </a:solidFill>
              <a:effectLst/>
              <a:latin typeface="+mn-lt"/>
              <a:ea typeface="+mn-ea"/>
              <a:cs typeface="+mn-cs"/>
            </a:rPr>
            <a:t>28.5</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おり、前年度よりも改善している。</a:t>
          </a:r>
          <a:r>
            <a:rPr kumimoji="1" lang="ja-JP" altLang="ja-JP" sz="1100">
              <a:solidFill>
                <a:schemeClr val="dk1"/>
              </a:solidFill>
              <a:effectLst/>
              <a:latin typeface="+mn-lt"/>
              <a:ea typeface="+mn-ea"/>
              <a:cs typeface="+mn-cs"/>
            </a:rPr>
            <a:t>今後も定員管理の適正化、物件費の抑制に努める。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168910</xdr:rowOff>
    </xdr:from>
    <xdr:to>
      <xdr:col>82</xdr:col>
      <xdr:colOff>107950</xdr:colOff>
      <xdr:row>74</xdr:row>
      <xdr:rowOff>96520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513310"/>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76</xdr:row>
      <xdr:rowOff>111761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783820"/>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76</xdr:row>
      <xdr:rowOff>111761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4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77</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141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118110</xdr:rowOff>
    </xdr:from>
    <xdr:to>
      <xdr:col>82</xdr:col>
      <xdr:colOff>158750</xdr:colOff>
      <xdr:row>73</xdr:row>
      <xdr:rowOff>48260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26687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41940</xdr:rowOff>
    </xdr:from>
    <xdr:to>
      <xdr:col>29</xdr:col>
      <xdr:colOff>127000</xdr:colOff>
      <xdr:row>20</xdr:row>
      <xdr:rowOff>67866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46965"/>
          <a:ext cx="0" cy="13975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39943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51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67866</xdr:rowOff>
    </xdr:from>
    <xdr:to>
      <xdr:col>30</xdr:col>
      <xdr:colOff>25400</xdr:colOff>
      <xdr:row>20</xdr:row>
      <xdr:rowOff>67866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544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128317</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9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41940</xdr:rowOff>
    </xdr:from>
    <xdr:to>
      <xdr:col>30</xdr:col>
      <xdr:colOff>25400</xdr:colOff>
      <xdr:row>12</xdr:row>
      <xdr:rowOff>41940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469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35045</xdr:rowOff>
    </xdr:from>
    <xdr:to>
      <xdr:col>29</xdr:col>
      <xdr:colOff>127000</xdr:colOff>
      <xdr:row>12</xdr:row>
      <xdr:rowOff>41940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140070"/>
          <a:ext cx="647700" cy="6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83083</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21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111006</xdr:rowOff>
    </xdr:from>
    <xdr:to>
      <xdr:col>29</xdr:col>
      <xdr:colOff>177800</xdr:colOff>
      <xdr:row>19</xdr:row>
      <xdr:rowOff>41156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24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35045</xdr:rowOff>
    </xdr:from>
    <xdr:to>
      <xdr:col>26</xdr:col>
      <xdr:colOff>50800</xdr:colOff>
      <xdr:row>12</xdr:row>
      <xdr:rowOff>60577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140070"/>
          <a:ext cx="698500" cy="2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130397</xdr:rowOff>
    </xdr:from>
    <xdr:to>
      <xdr:col>26</xdr:col>
      <xdr:colOff>101600</xdr:colOff>
      <xdr:row>19</xdr:row>
      <xdr:rowOff>60547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2641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45324</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35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19651</xdr:rowOff>
    </xdr:from>
    <xdr:to>
      <xdr:col>22</xdr:col>
      <xdr:colOff>114300</xdr:colOff>
      <xdr:row>12</xdr:row>
      <xdr:rowOff>60577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124676"/>
          <a:ext cx="698500" cy="4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141273</xdr:rowOff>
    </xdr:from>
    <xdr:to>
      <xdr:col>22</xdr:col>
      <xdr:colOff>165100</xdr:colOff>
      <xdr:row>19</xdr:row>
      <xdr:rowOff>71423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274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56200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36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19651</xdr:rowOff>
    </xdr:from>
    <xdr:to>
      <xdr:col>18</xdr:col>
      <xdr:colOff>177800</xdr:colOff>
      <xdr:row>12</xdr:row>
      <xdr:rowOff>169753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124676"/>
          <a:ext cx="698500" cy="15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160687</xdr:rowOff>
    </xdr:from>
    <xdr:to>
      <xdr:col>19</xdr:col>
      <xdr:colOff>38100</xdr:colOff>
      <xdr:row>19</xdr:row>
      <xdr:rowOff>90837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294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75614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38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3544</xdr:rowOff>
    </xdr:from>
    <xdr:to>
      <xdr:col>15</xdr:col>
      <xdr:colOff>101600</xdr:colOff>
      <xdr:row>19</xdr:row>
      <xdr:rowOff>105144</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30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89921</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39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162590</xdr:rowOff>
    </xdr:from>
    <xdr:to>
      <xdr:col>29</xdr:col>
      <xdr:colOff>177800</xdr:colOff>
      <xdr:row>12</xdr:row>
      <xdr:rowOff>92740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096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109267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0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155695</xdr:rowOff>
    </xdr:from>
    <xdr:to>
      <xdr:col>26</xdr:col>
      <xdr:colOff>101600</xdr:colOff>
      <xdr:row>12</xdr:row>
      <xdr:rowOff>85845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089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96022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85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9777</xdr:rowOff>
    </xdr:from>
    <xdr:to>
      <xdr:col>22</xdr:col>
      <xdr:colOff>165100</xdr:colOff>
      <xdr:row>12</xdr:row>
      <xdr:rowOff>111377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114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121554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188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140301</xdr:rowOff>
    </xdr:from>
    <xdr:to>
      <xdr:col>19</xdr:col>
      <xdr:colOff>38100</xdr:colOff>
      <xdr:row>12</xdr:row>
      <xdr:rowOff>70451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07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80628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18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118953</xdr:rowOff>
    </xdr:from>
    <xdr:to>
      <xdr:col>15</xdr:col>
      <xdr:colOff>101600</xdr:colOff>
      <xdr:row>13</xdr:row>
      <xdr:rowOff>49103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22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59280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19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85715</xdr:rowOff>
    </xdr:from>
    <xdr:to>
      <xdr:col>29</xdr:col>
      <xdr:colOff>127000</xdr:colOff>
      <xdr:row>35</xdr:row>
      <xdr:rowOff>190479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696065"/>
          <a:ext cx="647700" cy="10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127255</xdr:rowOff>
    </xdr:from>
    <xdr:to>
      <xdr:col>26</xdr:col>
      <xdr:colOff>50800</xdr:colOff>
      <xdr:row>35</xdr:row>
      <xdr:rowOff>190479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737605"/>
          <a:ext cx="698500" cy="6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92468</xdr:rowOff>
    </xdr:from>
    <xdr:to>
      <xdr:col>22</xdr:col>
      <xdr:colOff>114300</xdr:colOff>
      <xdr:row>35</xdr:row>
      <xdr:rowOff>127255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702818"/>
          <a:ext cx="698500" cy="3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27115</xdr:rowOff>
    </xdr:from>
    <xdr:to>
      <xdr:col>18</xdr:col>
      <xdr:colOff>177800</xdr:colOff>
      <xdr:row>35</xdr:row>
      <xdr:rowOff>92468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637465"/>
          <a:ext cx="698500" cy="65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34915</xdr:rowOff>
    </xdr:from>
    <xdr:to>
      <xdr:col>29</xdr:col>
      <xdr:colOff>177800</xdr:colOff>
      <xdr:row>35</xdr:row>
      <xdr:rowOff>136515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64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222892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49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139679</xdr:rowOff>
    </xdr:from>
    <xdr:to>
      <xdr:col>26</xdr:col>
      <xdr:colOff>101600</xdr:colOff>
      <xdr:row>35</xdr:row>
      <xdr:rowOff>241279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75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251456</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5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76455</xdr:rowOff>
    </xdr:from>
    <xdr:to>
      <xdr:col>22</xdr:col>
      <xdr:colOff>165100</xdr:colOff>
      <xdr:row>35</xdr:row>
      <xdr:rowOff>178055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68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188232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45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41668</xdr:rowOff>
    </xdr:from>
    <xdr:to>
      <xdr:col>19</xdr:col>
      <xdr:colOff>38100</xdr:colOff>
      <xdr:row>35</xdr:row>
      <xdr:rowOff>143268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65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153445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4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319215</xdr:rowOff>
    </xdr:from>
    <xdr:to>
      <xdr:col>15</xdr:col>
      <xdr:colOff>101600</xdr:colOff>
      <xdr:row>35</xdr:row>
      <xdr:rowOff>77915</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58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88092</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35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136748</xdr:rowOff>
    </xdr:from>
    <xdr:to>
      <xdr:col>24</xdr:col>
      <xdr:colOff>63500</xdr:colOff>
      <xdr:row>32</xdr:row>
      <xdr:rowOff>60552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108798"/>
          <a:ext cx="838200" cy="4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150196</xdr:rowOff>
    </xdr:from>
    <xdr:to>
      <xdr:col>19</xdr:col>
      <xdr:colOff>177800</xdr:colOff>
      <xdr:row>32</xdr:row>
      <xdr:rowOff>60552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65146"/>
          <a:ext cx="889000" cy="8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66963</xdr:rowOff>
    </xdr:from>
    <xdr:to>
      <xdr:col>15</xdr:col>
      <xdr:colOff>50800</xdr:colOff>
      <xdr:row>31</xdr:row>
      <xdr:rowOff>150196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381913"/>
          <a:ext cx="889000" cy="8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66963</xdr:rowOff>
    </xdr:from>
    <xdr:to>
      <xdr:col>10</xdr:col>
      <xdr:colOff>114300</xdr:colOff>
      <xdr:row>32</xdr:row>
      <xdr:rowOff>119342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381913"/>
          <a:ext cx="889000" cy="22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85948</xdr:rowOff>
    </xdr:from>
    <xdr:to>
      <xdr:col>24</xdr:col>
      <xdr:colOff>114300</xdr:colOff>
      <xdr:row>30</xdr:row>
      <xdr:rowOff>16098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05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38975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1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9752</xdr:rowOff>
    </xdr:from>
    <xdr:to>
      <xdr:col>20</xdr:col>
      <xdr:colOff>38100</xdr:colOff>
      <xdr:row>32</xdr:row>
      <xdr:rowOff>111352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127879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27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99396</xdr:rowOff>
    </xdr:from>
    <xdr:to>
      <xdr:col>15</xdr:col>
      <xdr:colOff>101600</xdr:colOff>
      <xdr:row>32</xdr:row>
      <xdr:rowOff>29546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46073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1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16163</xdr:rowOff>
    </xdr:from>
    <xdr:to>
      <xdr:col>10</xdr:col>
      <xdr:colOff>165100</xdr:colOff>
      <xdr:row>31</xdr:row>
      <xdr:rowOff>117763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3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134290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10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68542</xdr:rowOff>
    </xdr:from>
    <xdr:to>
      <xdr:col>6</xdr:col>
      <xdr:colOff>38100</xdr:colOff>
      <xdr:row>32</xdr:row>
      <xdr:rowOff>170142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15219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3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153442</xdr:rowOff>
    </xdr:from>
    <xdr:to>
      <xdr:col>24</xdr:col>
      <xdr:colOff>63500</xdr:colOff>
      <xdr:row>52</xdr:row>
      <xdr:rowOff>166463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8897392"/>
          <a:ext cx="838200" cy="18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36543</xdr:rowOff>
    </xdr:from>
    <xdr:to>
      <xdr:col>19</xdr:col>
      <xdr:colOff>177800</xdr:colOff>
      <xdr:row>51</xdr:row>
      <xdr:rowOff>153442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8780493"/>
          <a:ext cx="889000" cy="11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103968</xdr:rowOff>
    </xdr:from>
    <xdr:to>
      <xdr:col>15</xdr:col>
      <xdr:colOff>50800</xdr:colOff>
      <xdr:row>51</xdr:row>
      <xdr:rowOff>36543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8676468"/>
          <a:ext cx="889000" cy="1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103968</xdr:rowOff>
    </xdr:from>
    <xdr:to>
      <xdr:col>10</xdr:col>
      <xdr:colOff>114300</xdr:colOff>
      <xdr:row>50</xdr:row>
      <xdr:rowOff>109962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8676468"/>
          <a:ext cx="8890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115663</xdr:rowOff>
    </xdr:from>
    <xdr:to>
      <xdr:col>24</xdr:col>
      <xdr:colOff>114300</xdr:colOff>
      <xdr:row>53</xdr:row>
      <xdr:rowOff>45813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0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138540</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888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102642</xdr:rowOff>
    </xdr:from>
    <xdr:to>
      <xdr:col>20</xdr:col>
      <xdr:colOff>38100</xdr:colOff>
      <xdr:row>52</xdr:row>
      <xdr:rowOff>32792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88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49319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862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157193</xdr:rowOff>
    </xdr:from>
    <xdr:to>
      <xdr:col>15</xdr:col>
      <xdr:colOff>101600</xdr:colOff>
      <xdr:row>51</xdr:row>
      <xdr:rowOff>87343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87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103870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850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53168</xdr:rowOff>
    </xdr:from>
    <xdr:to>
      <xdr:col>10</xdr:col>
      <xdr:colOff>165100</xdr:colOff>
      <xdr:row>50</xdr:row>
      <xdr:rowOff>154768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86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171295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840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59162</xdr:rowOff>
    </xdr:from>
    <xdr:to>
      <xdr:col>6</xdr:col>
      <xdr:colOff>38100</xdr:colOff>
      <xdr:row>50</xdr:row>
      <xdr:rowOff>160762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86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5839</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840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53429</xdr:rowOff>
    </xdr:from>
    <xdr:to>
      <xdr:col>24</xdr:col>
      <xdr:colOff>63500</xdr:colOff>
      <xdr:row>72</xdr:row>
      <xdr:rowOff>48234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226379"/>
          <a:ext cx="838200" cy="1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156070</xdr:rowOff>
    </xdr:from>
    <xdr:to>
      <xdr:col>19</xdr:col>
      <xdr:colOff>177800</xdr:colOff>
      <xdr:row>72</xdr:row>
      <xdr:rowOff>48234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157570"/>
          <a:ext cx="889000" cy="2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164059</xdr:rowOff>
    </xdr:from>
    <xdr:to>
      <xdr:col>15</xdr:col>
      <xdr:colOff>50800</xdr:colOff>
      <xdr:row>70</xdr:row>
      <xdr:rowOff>156070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1994109"/>
          <a:ext cx="889000" cy="1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164059</xdr:rowOff>
    </xdr:from>
    <xdr:to>
      <xdr:col>10</xdr:col>
      <xdr:colOff>114300</xdr:colOff>
      <xdr:row>76</xdr:row>
      <xdr:rowOff>51473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1994109"/>
          <a:ext cx="889000" cy="10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2629</xdr:rowOff>
    </xdr:from>
    <xdr:to>
      <xdr:col>24</xdr:col>
      <xdr:colOff>114300</xdr:colOff>
      <xdr:row>71</xdr:row>
      <xdr:rowOff>104229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1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127106</xdr:rowOff>
    </xdr:from>
    <xdr:ext cx="599010"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12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168884</xdr:rowOff>
    </xdr:from>
    <xdr:to>
      <xdr:col>20</xdr:col>
      <xdr:colOff>38100</xdr:colOff>
      <xdr:row>72</xdr:row>
      <xdr:rowOff>99034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3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115561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1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105270</xdr:rowOff>
    </xdr:from>
    <xdr:to>
      <xdr:col>15</xdr:col>
      <xdr:colOff>101600</xdr:colOff>
      <xdr:row>71</xdr:row>
      <xdr:rowOff>35420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1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51947</xdr:rowOff>
    </xdr:from>
    <xdr:ext cx="599010"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08795" y="1188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113259</xdr:rowOff>
    </xdr:from>
    <xdr:to>
      <xdr:col>10</xdr:col>
      <xdr:colOff>165100</xdr:colOff>
      <xdr:row>70</xdr:row>
      <xdr:rowOff>43409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19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59936</xdr:rowOff>
    </xdr:from>
    <xdr:ext cx="599010"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19795" y="1171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673</xdr:rowOff>
    </xdr:from>
    <xdr:to>
      <xdr:col>6</xdr:col>
      <xdr:colOff>38100</xdr:colOff>
      <xdr:row>76</xdr:row>
      <xdr:rowOff>102273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0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118800</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8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11392</xdr:rowOff>
    </xdr:from>
    <xdr:to>
      <xdr:col>24</xdr:col>
      <xdr:colOff>63500</xdr:colOff>
      <xdr:row>99</xdr:row>
      <xdr:rowOff>16497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984942"/>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11392</xdr:rowOff>
    </xdr:from>
    <xdr:to>
      <xdr:col>19</xdr:col>
      <xdr:colOff>177800</xdr:colOff>
      <xdr:row>99</xdr:row>
      <xdr:rowOff>25540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84942"/>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25540</xdr:rowOff>
    </xdr:from>
    <xdr:to>
      <xdr:col>15</xdr:col>
      <xdr:colOff>50800</xdr:colOff>
      <xdr:row>99</xdr:row>
      <xdr:rowOff>58776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99090"/>
          <a:ext cx="889000" cy="3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10795</xdr:rowOff>
    </xdr:from>
    <xdr:to>
      <xdr:col>10</xdr:col>
      <xdr:colOff>114300</xdr:colOff>
      <xdr:row>99</xdr:row>
      <xdr:rowOff>58776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84345"/>
          <a:ext cx="8890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137147</xdr:rowOff>
    </xdr:from>
    <xdr:to>
      <xdr:col>24</xdr:col>
      <xdr:colOff>114300</xdr:colOff>
      <xdr:row>99</xdr:row>
      <xdr:rowOff>67297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93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52074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5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132042</xdr:rowOff>
    </xdr:from>
    <xdr:to>
      <xdr:col>20</xdr:col>
      <xdr:colOff>38100</xdr:colOff>
      <xdr:row>99</xdr:row>
      <xdr:rowOff>62192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9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53319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702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146190</xdr:rowOff>
    </xdr:from>
    <xdr:to>
      <xdr:col>15</xdr:col>
      <xdr:colOff>101600</xdr:colOff>
      <xdr:row>99</xdr:row>
      <xdr:rowOff>76340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67467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4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7976</xdr:rowOff>
    </xdr:from>
    <xdr:to>
      <xdr:col>10</xdr:col>
      <xdr:colOff>165100</xdr:colOff>
      <xdr:row>99</xdr:row>
      <xdr:rowOff>109576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100703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131445</xdr:rowOff>
    </xdr:from>
    <xdr:to>
      <xdr:col>6</xdr:col>
      <xdr:colOff>38100</xdr:colOff>
      <xdr:row>99</xdr:row>
      <xdr:rowOff>61595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52722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37408</xdr:rowOff>
    </xdr:from>
    <xdr:to>
      <xdr:col>55</xdr:col>
      <xdr:colOff>0</xdr:colOff>
      <xdr:row>35</xdr:row>
      <xdr:rowOff>50379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523808"/>
          <a:ext cx="838200" cy="52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55592</xdr:rowOff>
    </xdr:from>
    <xdr:to>
      <xdr:col>50</xdr:col>
      <xdr:colOff>114300</xdr:colOff>
      <xdr:row>35</xdr:row>
      <xdr:rowOff>50379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884892"/>
          <a:ext cx="889000" cy="1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165950</xdr:rowOff>
    </xdr:from>
    <xdr:to>
      <xdr:col>45</xdr:col>
      <xdr:colOff>177800</xdr:colOff>
      <xdr:row>34</xdr:row>
      <xdr:rowOff>55592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5652350"/>
          <a:ext cx="889000" cy="2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165950</xdr:rowOff>
    </xdr:from>
    <xdr:to>
      <xdr:col>41</xdr:col>
      <xdr:colOff>50800</xdr:colOff>
      <xdr:row>33</xdr:row>
      <xdr:rowOff>154076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5652350"/>
          <a:ext cx="889000" cy="1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158058</xdr:rowOff>
    </xdr:from>
    <xdr:to>
      <xdr:col>55</xdr:col>
      <xdr:colOff>50800</xdr:colOff>
      <xdr:row>32</xdr:row>
      <xdr:rowOff>88208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47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9485</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32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171029</xdr:rowOff>
    </xdr:from>
    <xdr:to>
      <xdr:col>50</xdr:col>
      <xdr:colOff>165100</xdr:colOff>
      <xdr:row>35</xdr:row>
      <xdr:rowOff>101179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00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117706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77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4792</xdr:rowOff>
    </xdr:from>
    <xdr:to>
      <xdr:col>46</xdr:col>
      <xdr:colOff>38100</xdr:colOff>
      <xdr:row>34</xdr:row>
      <xdr:rowOff>106392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8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122919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60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115150</xdr:rowOff>
    </xdr:from>
    <xdr:to>
      <xdr:col>41</xdr:col>
      <xdr:colOff>101600</xdr:colOff>
      <xdr:row>33</xdr:row>
      <xdr:rowOff>45300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6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61827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37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103276</xdr:rowOff>
    </xdr:from>
    <xdr:to>
      <xdr:col>36</xdr:col>
      <xdr:colOff>165100</xdr:colOff>
      <xdr:row>34</xdr:row>
      <xdr:rowOff>33426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7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49953</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553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69615</xdr:rowOff>
    </xdr:from>
    <xdr:to>
      <xdr:col>55</xdr:col>
      <xdr:colOff>0</xdr:colOff>
      <xdr:row>54</xdr:row>
      <xdr:rowOff>171362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8813565"/>
          <a:ext cx="838200" cy="6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169331</xdr:rowOff>
    </xdr:from>
    <xdr:to>
      <xdr:col>50</xdr:col>
      <xdr:colOff>114300</xdr:colOff>
      <xdr:row>54</xdr:row>
      <xdr:rowOff>171362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427631"/>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143790</xdr:rowOff>
    </xdr:from>
    <xdr:to>
      <xdr:col>45</xdr:col>
      <xdr:colOff>177800</xdr:colOff>
      <xdr:row>54</xdr:row>
      <xdr:rowOff>169331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230640"/>
          <a:ext cx="889000" cy="19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132517</xdr:rowOff>
    </xdr:from>
    <xdr:to>
      <xdr:col>41</xdr:col>
      <xdr:colOff>50800</xdr:colOff>
      <xdr:row>53</xdr:row>
      <xdr:rowOff>143790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219367"/>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18815</xdr:rowOff>
    </xdr:from>
    <xdr:to>
      <xdr:col>55</xdr:col>
      <xdr:colOff>50800</xdr:colOff>
      <xdr:row>51</xdr:row>
      <xdr:rowOff>120415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87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143292</xdr:rowOff>
    </xdr:from>
    <xdr:ext cx="690189"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871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120562</xdr:rowOff>
    </xdr:from>
    <xdr:to>
      <xdr:col>50</xdr:col>
      <xdr:colOff>165100</xdr:colOff>
      <xdr:row>55</xdr:row>
      <xdr:rowOff>50712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3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67239</xdr:rowOff>
    </xdr:from>
    <xdr:ext cx="69018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294205" y="91540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118531</xdr:rowOff>
    </xdr:from>
    <xdr:to>
      <xdr:col>46</xdr:col>
      <xdr:colOff>38100</xdr:colOff>
      <xdr:row>55</xdr:row>
      <xdr:rowOff>48681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3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65208</xdr:rowOff>
    </xdr:from>
    <xdr:ext cx="69018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05205" y="9152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92990</xdr:rowOff>
    </xdr:from>
    <xdr:to>
      <xdr:col>41</xdr:col>
      <xdr:colOff>101600</xdr:colOff>
      <xdr:row>54</xdr:row>
      <xdr:rowOff>23140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17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39667</xdr:rowOff>
    </xdr:from>
    <xdr:ext cx="69018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16205" y="8955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81717</xdr:rowOff>
    </xdr:from>
    <xdr:to>
      <xdr:col>36</xdr:col>
      <xdr:colOff>165100</xdr:colOff>
      <xdr:row>54</xdr:row>
      <xdr:rowOff>11867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1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28394</xdr:rowOff>
    </xdr:from>
    <xdr:ext cx="69018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27205" y="89437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23956</xdr:rowOff>
    </xdr:from>
    <xdr:to>
      <xdr:col>55</xdr:col>
      <xdr:colOff>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711256"/>
          <a:ext cx="838200" cy="87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73031</xdr:rowOff>
    </xdr:from>
    <xdr:to>
      <xdr:col>50</xdr:col>
      <xdr:colOff>114300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46131"/>
          <a:ext cx="889000" cy="14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36385</xdr:rowOff>
    </xdr:from>
    <xdr:to>
      <xdr:col>45</xdr:col>
      <xdr:colOff>177800</xdr:colOff>
      <xdr:row>78</xdr:row>
      <xdr:rowOff>73031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09485"/>
          <a:ext cx="889000" cy="3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105202</xdr:rowOff>
    </xdr:from>
    <xdr:to>
      <xdr:col>41</xdr:col>
      <xdr:colOff>50800</xdr:colOff>
      <xdr:row>78</xdr:row>
      <xdr:rowOff>36385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106702"/>
          <a:ext cx="889000" cy="130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144606</xdr:rowOff>
    </xdr:from>
    <xdr:to>
      <xdr:col>55</xdr:col>
      <xdr:colOff>50800</xdr:colOff>
      <xdr:row>74</xdr:row>
      <xdr:rowOff>74756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6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167483</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51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22231</xdr:rowOff>
    </xdr:from>
    <xdr:to>
      <xdr:col>46</xdr:col>
      <xdr:colOff>38100</xdr:colOff>
      <xdr:row>78</xdr:row>
      <xdr:rowOff>123831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140358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17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157035</xdr:rowOff>
    </xdr:from>
    <xdr:to>
      <xdr:col>41</xdr:col>
      <xdr:colOff>101600</xdr:colOff>
      <xdr:row>78</xdr:row>
      <xdr:rowOff>87185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78312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54402</xdr:rowOff>
    </xdr:from>
    <xdr:to>
      <xdr:col>36</xdr:col>
      <xdr:colOff>165100</xdr:colOff>
      <xdr:row>70</xdr:row>
      <xdr:rowOff>156002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1079</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183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122794</xdr:rowOff>
    </xdr:from>
    <xdr:to>
      <xdr:col>55</xdr:col>
      <xdr:colOff>0</xdr:colOff>
      <xdr:row>98</xdr:row>
      <xdr:rowOff>128879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924894"/>
          <a:ext cx="8382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64019</xdr:rowOff>
    </xdr:from>
    <xdr:to>
      <xdr:col>50</xdr:col>
      <xdr:colOff>114300</xdr:colOff>
      <xdr:row>98</xdr:row>
      <xdr:rowOff>122794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866119"/>
          <a:ext cx="889000" cy="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64019</xdr:rowOff>
    </xdr:from>
    <xdr:to>
      <xdr:col>45</xdr:col>
      <xdr:colOff>177800</xdr:colOff>
      <xdr:row>98</xdr:row>
      <xdr:rowOff>96935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866119"/>
          <a:ext cx="889000" cy="3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13869</xdr:rowOff>
    </xdr:from>
    <xdr:to>
      <xdr:col>41</xdr:col>
      <xdr:colOff>50800</xdr:colOff>
      <xdr:row>98</xdr:row>
      <xdr:rowOff>96935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5444369"/>
          <a:ext cx="889000" cy="145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78079</xdr:rowOff>
    </xdr:from>
    <xdr:to>
      <xdr:col>55</xdr:col>
      <xdr:colOff>50800</xdr:colOff>
      <xdr:row>99</xdr:row>
      <xdr:rowOff>8229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164456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71994</xdr:rowOff>
    </xdr:from>
    <xdr:to>
      <xdr:col>50</xdr:col>
      <xdr:colOff>165100</xdr:colOff>
      <xdr:row>99</xdr:row>
      <xdr:rowOff>2144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164721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13219</xdr:rowOff>
    </xdr:from>
    <xdr:to>
      <xdr:col>46</xdr:col>
      <xdr:colOff>38100</xdr:colOff>
      <xdr:row>98</xdr:row>
      <xdr:rowOff>114819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105946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46135</xdr:rowOff>
    </xdr:from>
    <xdr:to>
      <xdr:col>41</xdr:col>
      <xdr:colOff>101600</xdr:colOff>
      <xdr:row>98</xdr:row>
      <xdr:rowOff>147735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138862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134519</xdr:rowOff>
    </xdr:from>
    <xdr:to>
      <xdr:col>36</xdr:col>
      <xdr:colOff>165100</xdr:colOff>
      <xdr:row>90</xdr:row>
      <xdr:rowOff>64669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3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88</xdr:row>
      <xdr:rowOff>81196</xdr:rowOff>
    </xdr:from>
    <xdr:ext cx="69018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27205" y="15168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100406</xdr:rowOff>
    </xdr:from>
    <xdr:to>
      <xdr:col>85</xdr:col>
      <xdr:colOff>127000</xdr:colOff>
      <xdr:row>72</xdr:row>
      <xdr:rowOff>75724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273356"/>
          <a:ext cx="838200" cy="1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75724</xdr:rowOff>
    </xdr:from>
    <xdr:to>
      <xdr:col>81</xdr:col>
      <xdr:colOff>50800</xdr:colOff>
      <xdr:row>73</xdr:row>
      <xdr:rowOff>14283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420124"/>
          <a:ext cx="889000" cy="1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163171</xdr:rowOff>
    </xdr:from>
    <xdr:to>
      <xdr:col>76</xdr:col>
      <xdr:colOff>114300</xdr:colOff>
      <xdr:row>73</xdr:row>
      <xdr:rowOff>14283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507571"/>
          <a:ext cx="889000" cy="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163171</xdr:rowOff>
    </xdr:from>
    <xdr:to>
      <xdr:col>71</xdr:col>
      <xdr:colOff>177800</xdr:colOff>
      <xdr:row>73</xdr:row>
      <xdr:rowOff>19810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507571"/>
          <a:ext cx="8890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49606</xdr:rowOff>
    </xdr:from>
    <xdr:to>
      <xdr:col>85</xdr:col>
      <xdr:colOff>177800</xdr:colOff>
      <xdr:row>71</xdr:row>
      <xdr:rowOff>151206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2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2633</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17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24924</xdr:rowOff>
    </xdr:from>
    <xdr:to>
      <xdr:col>81</xdr:col>
      <xdr:colOff>101600</xdr:colOff>
      <xdr:row>72</xdr:row>
      <xdr:rowOff>126524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3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143051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1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134933</xdr:rowOff>
    </xdr:from>
    <xdr:to>
      <xdr:col>76</xdr:col>
      <xdr:colOff>165100</xdr:colOff>
      <xdr:row>73</xdr:row>
      <xdr:rowOff>65083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4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81610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25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112371</xdr:rowOff>
    </xdr:from>
    <xdr:to>
      <xdr:col>72</xdr:col>
      <xdr:colOff>38100</xdr:colOff>
      <xdr:row>73</xdr:row>
      <xdr:rowOff>42521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4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59048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23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140460</xdr:rowOff>
    </xdr:from>
    <xdr:to>
      <xdr:col>67</xdr:col>
      <xdr:colOff>101600</xdr:colOff>
      <xdr:row>73</xdr:row>
      <xdr:rowOff>70610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87137</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26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78960</xdr:rowOff>
    </xdr:from>
    <xdr:to>
      <xdr:col>85</xdr:col>
      <xdr:colOff>127000</xdr:colOff>
      <xdr:row>98</xdr:row>
      <xdr:rowOff>405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38160"/>
          <a:ext cx="838200" cy="26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405</xdr:rowOff>
    </xdr:from>
    <xdr:to>
      <xdr:col>81</xdr:col>
      <xdr:colOff>50800</xdr:colOff>
      <xdr:row>98</xdr:row>
      <xdr:rowOff>71910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02505"/>
          <a:ext cx="889000" cy="7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71910</xdr:rowOff>
    </xdr:from>
    <xdr:to>
      <xdr:col>76</xdr:col>
      <xdr:colOff>114300</xdr:colOff>
      <xdr:row>98</xdr:row>
      <xdr:rowOff>105400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74010"/>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129037</xdr:rowOff>
    </xdr:from>
    <xdr:to>
      <xdr:col>71</xdr:col>
      <xdr:colOff>177800</xdr:colOff>
      <xdr:row>98</xdr:row>
      <xdr:rowOff>105400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59687"/>
          <a:ext cx="8890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28160</xdr:rowOff>
    </xdr:from>
    <xdr:to>
      <xdr:col>85</xdr:col>
      <xdr:colOff>177800</xdr:colOff>
      <xdr:row>96</xdr:row>
      <xdr:rowOff>129760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51037</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3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121055</xdr:rowOff>
    </xdr:from>
    <xdr:to>
      <xdr:col>81</xdr:col>
      <xdr:colOff>101600</xdr:colOff>
      <xdr:row>98</xdr:row>
      <xdr:rowOff>51205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67732</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52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21110</xdr:rowOff>
    </xdr:from>
    <xdr:to>
      <xdr:col>76</xdr:col>
      <xdr:colOff>165100</xdr:colOff>
      <xdr:row>98</xdr:row>
      <xdr:rowOff>122710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113837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54600</xdr:rowOff>
    </xdr:from>
    <xdr:to>
      <xdr:col>72</xdr:col>
      <xdr:colOff>38100</xdr:colOff>
      <xdr:row>98</xdr:row>
      <xdr:rowOff>156200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147327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78237</xdr:rowOff>
    </xdr:from>
    <xdr:to>
      <xdr:col>67</xdr:col>
      <xdr:colOff>101600</xdr:colOff>
      <xdr:row>98</xdr:row>
      <xdr:rowOff>8387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24914</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48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170241</xdr:rowOff>
    </xdr:from>
    <xdr:to>
      <xdr:col>116</xdr:col>
      <xdr:colOff>63500</xdr:colOff>
      <xdr:row>78</xdr:row>
      <xdr:rowOff>1685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371891"/>
          <a:ext cx="8382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167653</xdr:rowOff>
    </xdr:from>
    <xdr:to>
      <xdr:col>111</xdr:col>
      <xdr:colOff>177800</xdr:colOff>
      <xdr:row>78</xdr:row>
      <xdr:rowOff>1685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369303"/>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162720</xdr:rowOff>
    </xdr:from>
    <xdr:to>
      <xdr:col>107</xdr:col>
      <xdr:colOff>50800</xdr:colOff>
      <xdr:row>77</xdr:row>
      <xdr:rowOff>167653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364370"/>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162720</xdr:rowOff>
    </xdr:from>
    <xdr:to>
      <xdr:col>102</xdr:col>
      <xdr:colOff>114300</xdr:colOff>
      <xdr:row>78</xdr:row>
      <xdr:rowOff>32029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364370"/>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119441</xdr:rowOff>
    </xdr:from>
    <xdr:to>
      <xdr:col>116</xdr:col>
      <xdr:colOff>114300</xdr:colOff>
      <xdr:row>78</xdr:row>
      <xdr:rowOff>49591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3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34368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2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122335</xdr:rowOff>
    </xdr:from>
    <xdr:to>
      <xdr:col>112</xdr:col>
      <xdr:colOff>38100</xdr:colOff>
      <xdr:row>78</xdr:row>
      <xdr:rowOff>52485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32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43612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4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116853</xdr:rowOff>
    </xdr:from>
    <xdr:to>
      <xdr:col>107</xdr:col>
      <xdr:colOff>101600</xdr:colOff>
      <xdr:row>78</xdr:row>
      <xdr:rowOff>47003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3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38130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41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111920</xdr:rowOff>
    </xdr:from>
    <xdr:to>
      <xdr:col>102</xdr:col>
      <xdr:colOff>165100</xdr:colOff>
      <xdr:row>78</xdr:row>
      <xdr:rowOff>42070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3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33197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4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152679</xdr:rowOff>
    </xdr:from>
    <xdr:to>
      <xdr:col>98</xdr:col>
      <xdr:colOff>38100</xdr:colOff>
      <xdr:row>78</xdr:row>
      <xdr:rowOff>82829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73956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4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維持補修費は主に空港やごみ焼却施設、普通建設事業費は認定こども園や</a:t>
          </a:r>
          <a:r>
            <a:rPr kumimoji="1" lang="ja-JP" altLang="en-US" sz="1100">
              <a:solidFill>
                <a:schemeClr val="dk1"/>
              </a:solidFill>
              <a:effectLst/>
              <a:latin typeface="+mn-lt"/>
              <a:ea typeface="+mn-ea"/>
              <a:cs typeface="+mn-cs"/>
            </a:rPr>
            <a:t>葬祭場や共同住宅等</a:t>
          </a:r>
          <a:r>
            <a:rPr kumimoji="1" lang="ja-JP" altLang="ja-JP" sz="1100">
              <a:solidFill>
                <a:schemeClr val="dk1"/>
              </a:solidFill>
              <a:effectLst/>
              <a:latin typeface="+mn-lt"/>
              <a:ea typeface="+mn-ea"/>
              <a:cs typeface="+mn-cs"/>
            </a:rPr>
            <a:t>にかかった費用である。</a:t>
          </a:r>
          <a:r>
            <a:rPr kumimoji="1" lang="ja-JP" altLang="en-US" sz="1100">
              <a:solidFill>
                <a:schemeClr val="dk1"/>
              </a:solidFill>
              <a:effectLst/>
              <a:latin typeface="+mn-lt"/>
              <a:ea typeface="+mn-ea"/>
              <a:cs typeface="+mn-cs"/>
            </a:rPr>
            <a:t>離島という特性からいずれも</a:t>
          </a:r>
          <a:r>
            <a:rPr kumimoji="1" lang="ja-JP" altLang="ja-JP" sz="1100">
              <a:solidFill>
                <a:schemeClr val="dk1"/>
              </a:solidFill>
              <a:effectLst/>
              <a:latin typeface="+mn-lt"/>
              <a:ea typeface="+mn-ea"/>
              <a:cs typeface="+mn-cs"/>
            </a:rPr>
            <a:t>類似団体平均よりも高い水準となっているため、今度も事業執行の適正管理や経常的経費の削減に努める</a:t>
          </a:r>
          <a:r>
            <a:rPr kumimoji="1" lang="ja-JP" altLang="en-US" sz="1100">
              <a:solidFill>
                <a:schemeClr val="dk1"/>
              </a:solidFill>
              <a:effectLst/>
              <a:latin typeface="+mn-lt"/>
              <a:ea typeface="+mn-ea"/>
              <a:cs typeface="+mn-cs"/>
            </a:rPr>
            <a:t>ほか、公共施設のマネジメントを推進する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62074</xdr:rowOff>
    </xdr:from>
    <xdr:to>
      <xdr:col>24</xdr:col>
      <xdr:colOff>63500</xdr:colOff>
      <xdr:row>34</xdr:row>
      <xdr:rowOff>77750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891374"/>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62074</xdr:rowOff>
    </xdr:from>
    <xdr:to>
      <xdr:col>19</xdr:col>
      <xdr:colOff>177800</xdr:colOff>
      <xdr:row>34</xdr:row>
      <xdr:rowOff>74157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89137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24779</xdr:rowOff>
    </xdr:from>
    <xdr:to>
      <xdr:col>15</xdr:col>
      <xdr:colOff>50800</xdr:colOff>
      <xdr:row>34</xdr:row>
      <xdr:rowOff>74157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85407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24779</xdr:rowOff>
    </xdr:from>
    <xdr:to>
      <xdr:col>10</xdr:col>
      <xdr:colOff>114300</xdr:colOff>
      <xdr:row>34</xdr:row>
      <xdr:rowOff>44341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854079"/>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26950</xdr:rowOff>
    </xdr:from>
    <xdr:to>
      <xdr:col>24</xdr:col>
      <xdr:colOff>114300</xdr:colOff>
      <xdr:row>34</xdr:row>
      <xdr:rowOff>128550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8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49827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7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11274</xdr:rowOff>
    </xdr:from>
    <xdr:to>
      <xdr:col>20</xdr:col>
      <xdr:colOff>38100</xdr:colOff>
      <xdr:row>34</xdr:row>
      <xdr:rowOff>112874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8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129401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61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23357</xdr:rowOff>
    </xdr:from>
    <xdr:to>
      <xdr:col>15</xdr:col>
      <xdr:colOff>101600</xdr:colOff>
      <xdr:row>34</xdr:row>
      <xdr:rowOff>124957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8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141484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62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145429</xdr:rowOff>
    </xdr:from>
    <xdr:to>
      <xdr:col>10</xdr:col>
      <xdr:colOff>165100</xdr:colOff>
      <xdr:row>34</xdr:row>
      <xdr:rowOff>75579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8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92106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164991</xdr:rowOff>
    </xdr:from>
    <xdr:to>
      <xdr:col>6</xdr:col>
      <xdr:colOff>38100</xdr:colOff>
      <xdr:row>34</xdr:row>
      <xdr:rowOff>95141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8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111668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9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18191</xdr:rowOff>
    </xdr:from>
    <xdr:to>
      <xdr:col>24</xdr:col>
      <xdr:colOff>63500</xdr:colOff>
      <xdr:row>54</xdr:row>
      <xdr:rowOff>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590691"/>
          <a:ext cx="838200" cy="66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873</xdr:rowOff>
    </xdr:from>
    <xdr:to>
      <xdr:col>19</xdr:col>
      <xdr:colOff>177800</xdr:colOff>
      <xdr:row>54</xdr:row>
      <xdr:rowOff>88521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259173"/>
          <a:ext cx="889000" cy="8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75171</xdr:rowOff>
    </xdr:from>
    <xdr:to>
      <xdr:col>15</xdr:col>
      <xdr:colOff>50800</xdr:colOff>
      <xdr:row>54</xdr:row>
      <xdr:rowOff>88521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333471"/>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49956</xdr:rowOff>
    </xdr:from>
    <xdr:to>
      <xdr:col>10</xdr:col>
      <xdr:colOff>114300</xdr:colOff>
      <xdr:row>54</xdr:row>
      <xdr:rowOff>75171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308256"/>
          <a:ext cx="889000" cy="2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138841</xdr:rowOff>
    </xdr:from>
    <xdr:to>
      <xdr:col>24</xdr:col>
      <xdr:colOff>114300</xdr:colOff>
      <xdr:row>50</xdr:row>
      <xdr:rowOff>68991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5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91868</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492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121523</xdr:rowOff>
    </xdr:from>
    <xdr:to>
      <xdr:col>20</xdr:col>
      <xdr:colOff>38100</xdr:colOff>
      <xdr:row>54</xdr:row>
      <xdr:rowOff>51673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0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68200</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52205" y="8983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37721</xdr:rowOff>
    </xdr:from>
    <xdr:to>
      <xdr:col>15</xdr:col>
      <xdr:colOff>101600</xdr:colOff>
      <xdr:row>54</xdr:row>
      <xdr:rowOff>139321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2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155848</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563205" y="9071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24371</xdr:rowOff>
    </xdr:from>
    <xdr:to>
      <xdr:col>10</xdr:col>
      <xdr:colOff>165100</xdr:colOff>
      <xdr:row>54</xdr:row>
      <xdr:rowOff>125971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2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142498</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674205" y="9057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170606</xdr:rowOff>
    </xdr:from>
    <xdr:to>
      <xdr:col>6</xdr:col>
      <xdr:colOff>38100</xdr:colOff>
      <xdr:row>54</xdr:row>
      <xdr:rowOff>100756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2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117283</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785205" y="9032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84096</xdr:rowOff>
    </xdr:from>
    <xdr:to>
      <xdr:col>24</xdr:col>
      <xdr:colOff>63500</xdr:colOff>
      <xdr:row>76</xdr:row>
      <xdr:rowOff>160905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14296"/>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160905</xdr:rowOff>
    </xdr:from>
    <xdr:to>
      <xdr:col>19</xdr:col>
      <xdr:colOff>177800</xdr:colOff>
      <xdr:row>77</xdr:row>
      <xdr:rowOff>3883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91105"/>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3883</xdr:rowOff>
    </xdr:from>
    <xdr:to>
      <xdr:col>15</xdr:col>
      <xdr:colOff>50800</xdr:colOff>
      <xdr:row>77</xdr:row>
      <xdr:rowOff>14016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05533"/>
          <a:ext cx="889000" cy="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14016</xdr:rowOff>
    </xdr:from>
    <xdr:to>
      <xdr:col>10</xdr:col>
      <xdr:colOff>114300</xdr:colOff>
      <xdr:row>77</xdr:row>
      <xdr:rowOff>85937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15666"/>
          <a:ext cx="889000" cy="7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33296</xdr:rowOff>
    </xdr:from>
    <xdr:to>
      <xdr:col>24</xdr:col>
      <xdr:colOff>114300</xdr:colOff>
      <xdr:row>76</xdr:row>
      <xdr:rowOff>134896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11723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4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110105</xdr:rowOff>
    </xdr:from>
    <xdr:to>
      <xdr:col>20</xdr:col>
      <xdr:colOff>38100</xdr:colOff>
      <xdr:row>77</xdr:row>
      <xdr:rowOff>40255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31382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124533</xdr:rowOff>
    </xdr:from>
    <xdr:to>
      <xdr:col>15</xdr:col>
      <xdr:colOff>101600</xdr:colOff>
      <xdr:row>77</xdr:row>
      <xdr:rowOff>54683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45810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4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134666</xdr:rowOff>
    </xdr:from>
    <xdr:to>
      <xdr:col>10</xdr:col>
      <xdr:colOff>165100</xdr:colOff>
      <xdr:row>77</xdr:row>
      <xdr:rowOff>64816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55943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5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35137</xdr:rowOff>
    </xdr:from>
    <xdr:to>
      <xdr:col>6</xdr:col>
      <xdr:colOff>38100</xdr:colOff>
      <xdr:row>77</xdr:row>
      <xdr:rowOff>136737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3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127864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2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68898</xdr:rowOff>
    </xdr:from>
    <xdr:to>
      <xdr:col>24</xdr:col>
      <xdr:colOff>63500</xdr:colOff>
      <xdr:row>97</xdr:row>
      <xdr:rowOff>79922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99548"/>
          <a:ext cx="8382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15839</xdr:rowOff>
    </xdr:from>
    <xdr:to>
      <xdr:col>19</xdr:col>
      <xdr:colOff>177800</xdr:colOff>
      <xdr:row>97</xdr:row>
      <xdr:rowOff>79922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46489"/>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139534</xdr:rowOff>
    </xdr:from>
    <xdr:to>
      <xdr:col>15</xdr:col>
      <xdr:colOff>50800</xdr:colOff>
      <xdr:row>97</xdr:row>
      <xdr:rowOff>15839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98734"/>
          <a:ext cx="889000" cy="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102665</xdr:rowOff>
    </xdr:from>
    <xdr:to>
      <xdr:col>10</xdr:col>
      <xdr:colOff>114300</xdr:colOff>
      <xdr:row>96</xdr:row>
      <xdr:rowOff>139534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5704615"/>
          <a:ext cx="889000" cy="89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18098</xdr:rowOff>
    </xdr:from>
    <xdr:to>
      <xdr:col>24</xdr:col>
      <xdr:colOff>114300</xdr:colOff>
      <xdr:row>97</xdr:row>
      <xdr:rowOff>119698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40975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0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29122</xdr:rowOff>
    </xdr:from>
    <xdr:to>
      <xdr:col>20</xdr:col>
      <xdr:colOff>38100</xdr:colOff>
      <xdr:row>97</xdr:row>
      <xdr:rowOff>130722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147249</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43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136489</xdr:rowOff>
    </xdr:from>
    <xdr:to>
      <xdr:col>15</xdr:col>
      <xdr:colOff>101600</xdr:colOff>
      <xdr:row>97</xdr:row>
      <xdr:rowOff>66639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83166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7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88734</xdr:rowOff>
    </xdr:from>
    <xdr:to>
      <xdr:col>10</xdr:col>
      <xdr:colOff>165100</xdr:colOff>
      <xdr:row>97</xdr:row>
      <xdr:rowOff>18884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35411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51865</xdr:rowOff>
    </xdr:from>
    <xdr:to>
      <xdr:col>6</xdr:col>
      <xdr:colOff>38100</xdr:colOff>
      <xdr:row>91</xdr:row>
      <xdr:rowOff>153465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6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169992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542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29684</xdr:rowOff>
    </xdr:from>
    <xdr:to>
      <xdr:col>54</xdr:col>
      <xdr:colOff>189865</xdr:colOff>
      <xdr:row>58</xdr:row>
      <xdr:rowOff>19461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945084"/>
          <a:ext cx="1270" cy="1018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23288</xdr:rowOff>
    </xdr:from>
    <xdr:ext cx="534377"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19461</xdr:rowOff>
    </xdr:from>
    <xdr:to>
      <xdr:col>55</xdr:col>
      <xdr:colOff>88900</xdr:colOff>
      <xdr:row>58</xdr:row>
      <xdr:rowOff>19461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147811</xdr:rowOff>
    </xdr:from>
    <xdr:ext cx="690189"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720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29684</xdr:rowOff>
    </xdr:from>
    <xdr:to>
      <xdr:col>55</xdr:col>
      <xdr:colOff>88900</xdr:colOff>
      <xdr:row>52</xdr:row>
      <xdr:rowOff>29684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9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29684</xdr:rowOff>
    </xdr:from>
    <xdr:to>
      <xdr:col>55</xdr:col>
      <xdr:colOff>0</xdr:colOff>
      <xdr:row>54</xdr:row>
      <xdr:rowOff>121312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8945084"/>
          <a:ext cx="838200" cy="4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47733</xdr:rowOff>
    </xdr:from>
    <xdr:ext cx="599010"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20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69306</xdr:rowOff>
    </xdr:from>
    <xdr:to>
      <xdr:col>55</xdr:col>
      <xdr:colOff>50800</xdr:colOff>
      <xdr:row>57</xdr:row>
      <xdr:rowOff>170906</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4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152686</xdr:rowOff>
    </xdr:from>
    <xdr:to>
      <xdr:col>50</xdr:col>
      <xdr:colOff>114300</xdr:colOff>
      <xdr:row>54</xdr:row>
      <xdr:rowOff>121312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068086"/>
          <a:ext cx="889000" cy="3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77905</xdr:rowOff>
    </xdr:from>
    <xdr:to>
      <xdr:col>50</xdr:col>
      <xdr:colOff>165100</xdr:colOff>
      <xdr:row>58</xdr:row>
      <xdr:rowOff>8055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170632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39795" y="994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35903</xdr:rowOff>
    </xdr:from>
    <xdr:to>
      <xdr:col>45</xdr:col>
      <xdr:colOff>177800</xdr:colOff>
      <xdr:row>52</xdr:row>
      <xdr:rowOff>152686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8779853"/>
          <a:ext cx="889000" cy="28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84951</xdr:rowOff>
    </xdr:from>
    <xdr:to>
      <xdr:col>46</xdr:col>
      <xdr:colOff>38100</xdr:colOff>
      <xdr:row>58</xdr:row>
      <xdr:rowOff>15101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6228</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50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35903</xdr:rowOff>
    </xdr:from>
    <xdr:to>
      <xdr:col>41</xdr:col>
      <xdr:colOff>50800</xdr:colOff>
      <xdr:row>54</xdr:row>
      <xdr:rowOff>88593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8779853"/>
          <a:ext cx="889000" cy="56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83524</xdr:rowOff>
    </xdr:from>
    <xdr:to>
      <xdr:col>41</xdr:col>
      <xdr:colOff>101600</xdr:colOff>
      <xdr:row>58</xdr:row>
      <xdr:rowOff>13674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4801</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61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87439</xdr:rowOff>
    </xdr:from>
    <xdr:to>
      <xdr:col>36</xdr:col>
      <xdr:colOff>165100</xdr:colOff>
      <xdr:row>58</xdr:row>
      <xdr:rowOff>17589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8716</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672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150334</xdr:rowOff>
    </xdr:from>
    <xdr:to>
      <xdr:col>55</xdr:col>
      <xdr:colOff>50800</xdr:colOff>
      <xdr:row>52</xdr:row>
      <xdr:rowOff>80484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88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103361</xdr:rowOff>
    </xdr:from>
    <xdr:ext cx="690189"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8847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70512</xdr:rowOff>
    </xdr:from>
    <xdr:to>
      <xdr:col>50</xdr:col>
      <xdr:colOff>165100</xdr:colOff>
      <xdr:row>55</xdr:row>
      <xdr:rowOff>662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2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17189</xdr:rowOff>
    </xdr:from>
    <xdr:ext cx="690189"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294205" y="91040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101886</xdr:rowOff>
    </xdr:from>
    <xdr:to>
      <xdr:col>46</xdr:col>
      <xdr:colOff>38100</xdr:colOff>
      <xdr:row>53</xdr:row>
      <xdr:rowOff>32036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0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48563</xdr:rowOff>
    </xdr:from>
    <xdr:ext cx="690189"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05205" y="87925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156553</xdr:rowOff>
    </xdr:from>
    <xdr:to>
      <xdr:col>41</xdr:col>
      <xdr:colOff>101600</xdr:colOff>
      <xdr:row>51</xdr:row>
      <xdr:rowOff>86703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87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49</xdr:row>
      <xdr:rowOff>103230</xdr:rowOff>
    </xdr:from>
    <xdr:ext cx="690189"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16205" y="8504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37793</xdr:rowOff>
    </xdr:from>
    <xdr:to>
      <xdr:col>36</xdr:col>
      <xdr:colOff>165100</xdr:colOff>
      <xdr:row>54</xdr:row>
      <xdr:rowOff>139393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2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155920</xdr:rowOff>
    </xdr:from>
    <xdr:ext cx="690189"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627205" y="9071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110482</xdr:rowOff>
    </xdr:from>
    <xdr:to>
      <xdr:col>55</xdr:col>
      <xdr:colOff>0</xdr:colOff>
      <xdr:row>75</xdr:row>
      <xdr:rowOff>124838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454882"/>
          <a:ext cx="838200" cy="5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110482</xdr:rowOff>
    </xdr:from>
    <xdr:to>
      <xdr:col>50</xdr:col>
      <xdr:colOff>114300</xdr:colOff>
      <xdr:row>77</xdr:row>
      <xdr:rowOff>157583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454882"/>
          <a:ext cx="889000" cy="90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106693</xdr:rowOff>
    </xdr:from>
    <xdr:to>
      <xdr:col>45</xdr:col>
      <xdr:colOff>177800</xdr:colOff>
      <xdr:row>77</xdr:row>
      <xdr:rowOff>157583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08343"/>
          <a:ext cx="88900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80558</xdr:rowOff>
    </xdr:from>
    <xdr:to>
      <xdr:col>41</xdr:col>
      <xdr:colOff>50800</xdr:colOff>
      <xdr:row>77</xdr:row>
      <xdr:rowOff>106693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82208"/>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74038</xdr:rowOff>
    </xdr:from>
    <xdr:to>
      <xdr:col>55</xdr:col>
      <xdr:colOff>50800</xdr:colOff>
      <xdr:row>76</xdr:row>
      <xdr:rowOff>4189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327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96915</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78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59682</xdr:rowOff>
    </xdr:from>
    <xdr:to>
      <xdr:col>50</xdr:col>
      <xdr:colOff>165100</xdr:colOff>
      <xdr:row>72</xdr:row>
      <xdr:rowOff>161282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6359</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17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106783</xdr:rowOff>
    </xdr:from>
    <xdr:to>
      <xdr:col>46</xdr:col>
      <xdr:colOff>38100</xdr:colOff>
      <xdr:row>78</xdr:row>
      <xdr:rowOff>36933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53460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55893</xdr:rowOff>
    </xdr:from>
    <xdr:to>
      <xdr:col>41</xdr:col>
      <xdr:colOff>101600</xdr:colOff>
      <xdr:row>77</xdr:row>
      <xdr:rowOff>157493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2570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303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29758</xdr:rowOff>
    </xdr:from>
    <xdr:to>
      <xdr:col>36</xdr:col>
      <xdr:colOff>165100</xdr:colOff>
      <xdr:row>77</xdr:row>
      <xdr:rowOff>131358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147885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300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37012</xdr:rowOff>
    </xdr:from>
    <xdr:to>
      <xdr:col>55</xdr:col>
      <xdr:colOff>0</xdr:colOff>
      <xdr:row>96</xdr:row>
      <xdr:rowOff>40939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638962"/>
          <a:ext cx="838200" cy="86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122219</xdr:rowOff>
    </xdr:from>
    <xdr:to>
      <xdr:col>50</xdr:col>
      <xdr:colOff>114300</xdr:colOff>
      <xdr:row>96</xdr:row>
      <xdr:rowOff>40939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409969"/>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122219</xdr:rowOff>
    </xdr:from>
    <xdr:to>
      <xdr:col>45</xdr:col>
      <xdr:colOff>177800</xdr:colOff>
      <xdr:row>95</xdr:row>
      <xdr:rowOff>142740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409969"/>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67410</xdr:rowOff>
    </xdr:from>
    <xdr:to>
      <xdr:col>41</xdr:col>
      <xdr:colOff>50800</xdr:colOff>
      <xdr:row>95</xdr:row>
      <xdr:rowOff>142740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183710"/>
          <a:ext cx="889000" cy="2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157662</xdr:rowOff>
    </xdr:from>
    <xdr:to>
      <xdr:col>55</xdr:col>
      <xdr:colOff>50800</xdr:colOff>
      <xdr:row>91</xdr:row>
      <xdr:rowOff>87812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5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110689</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54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161589</xdr:rowOff>
    </xdr:from>
    <xdr:to>
      <xdr:col>50</xdr:col>
      <xdr:colOff>165100</xdr:colOff>
      <xdr:row>96</xdr:row>
      <xdr:rowOff>91739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108266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22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71419</xdr:rowOff>
    </xdr:from>
    <xdr:to>
      <xdr:col>46</xdr:col>
      <xdr:colOff>38100</xdr:colOff>
      <xdr:row>96</xdr:row>
      <xdr:rowOff>1569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18096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13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91940</xdr:rowOff>
    </xdr:from>
    <xdr:to>
      <xdr:col>41</xdr:col>
      <xdr:colOff>101600</xdr:colOff>
      <xdr:row>96</xdr:row>
      <xdr:rowOff>22090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3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38617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15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16610</xdr:rowOff>
    </xdr:from>
    <xdr:to>
      <xdr:col>36</xdr:col>
      <xdr:colOff>165100</xdr:colOff>
      <xdr:row>94</xdr:row>
      <xdr:rowOff>118210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1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134737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590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150322</xdr:rowOff>
    </xdr:from>
    <xdr:to>
      <xdr:col>85</xdr:col>
      <xdr:colOff>126364</xdr:colOff>
      <xdr:row>39</xdr:row>
      <xdr:rowOff>17787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979622"/>
          <a:ext cx="1269" cy="724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21614</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17787</xdr:rowOff>
    </xdr:from>
    <xdr:to>
      <xdr:col>86</xdr:col>
      <xdr:colOff>25400</xdr:colOff>
      <xdr:row>39</xdr:row>
      <xdr:rowOff>17787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96999</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75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150322</xdr:rowOff>
    </xdr:from>
    <xdr:to>
      <xdr:col>86</xdr:col>
      <xdr:colOff>25400</xdr:colOff>
      <xdr:row>34</xdr:row>
      <xdr:rowOff>150322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97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14191</xdr:rowOff>
    </xdr:from>
    <xdr:to>
      <xdr:col>85</xdr:col>
      <xdr:colOff>127000</xdr:colOff>
      <xdr:row>38</xdr:row>
      <xdr:rowOff>62323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29291"/>
          <a:ext cx="838200" cy="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129619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106742</xdr:rowOff>
    </xdr:from>
    <xdr:to>
      <xdr:col>85</xdr:col>
      <xdr:colOff>177800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14191</xdr:rowOff>
    </xdr:from>
    <xdr:to>
      <xdr:col>81</xdr:col>
      <xdr:colOff>50800</xdr:colOff>
      <xdr:row>38</xdr:row>
      <xdr:rowOff>155268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529291"/>
          <a:ext cx="889000" cy="14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71900</xdr:rowOff>
    </xdr:from>
    <xdr:to>
      <xdr:col>81</xdr:col>
      <xdr:colOff>101600</xdr:colOff>
      <xdr:row>38</xdr:row>
      <xdr:rowOff>2049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18577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121854</xdr:rowOff>
    </xdr:from>
    <xdr:to>
      <xdr:col>76</xdr:col>
      <xdr:colOff>114300</xdr:colOff>
      <xdr:row>38</xdr:row>
      <xdr:rowOff>155268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636954"/>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127972</xdr:rowOff>
    </xdr:from>
    <xdr:to>
      <xdr:col>76</xdr:col>
      <xdr:colOff>165100</xdr:colOff>
      <xdr:row>38</xdr:row>
      <xdr:rowOff>58122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74649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156117</xdr:rowOff>
    </xdr:from>
    <xdr:to>
      <xdr:col>71</xdr:col>
      <xdr:colOff>177800</xdr:colOff>
      <xdr:row>38</xdr:row>
      <xdr:rowOff>121854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299617"/>
          <a:ext cx="889000" cy="13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170445</xdr:rowOff>
    </xdr:from>
    <xdr:to>
      <xdr:col>72</xdr:col>
      <xdr:colOff>38100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117122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150756</xdr:rowOff>
    </xdr:from>
    <xdr:to>
      <xdr:col>67</xdr:col>
      <xdr:colOff>101600</xdr:colOff>
      <xdr:row>38</xdr:row>
      <xdr:rowOff>80905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72032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11523</xdr:rowOff>
    </xdr:from>
    <xdr:to>
      <xdr:col>85</xdr:col>
      <xdr:colOff>177800</xdr:colOff>
      <xdr:row>38</xdr:row>
      <xdr:rowOff>113123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97900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4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134841</xdr:rowOff>
    </xdr:from>
    <xdr:to>
      <xdr:col>81</xdr:col>
      <xdr:colOff>101600</xdr:colOff>
      <xdr:row>38</xdr:row>
      <xdr:rowOff>64991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56118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104468</xdr:rowOff>
    </xdr:from>
    <xdr:to>
      <xdr:col>76</xdr:col>
      <xdr:colOff>165100</xdr:colOff>
      <xdr:row>39</xdr:row>
      <xdr:rowOff>34618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6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25745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7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71054</xdr:rowOff>
    </xdr:from>
    <xdr:to>
      <xdr:col>72</xdr:col>
      <xdr:colOff>38100</xdr:colOff>
      <xdr:row>39</xdr:row>
      <xdr:rowOff>1204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163781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105317</xdr:rowOff>
    </xdr:from>
    <xdr:to>
      <xdr:col>67</xdr:col>
      <xdr:colOff>101600</xdr:colOff>
      <xdr:row>31</xdr:row>
      <xdr:rowOff>35467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2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51994</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14795" y="502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52009</xdr:rowOff>
    </xdr:from>
    <xdr:to>
      <xdr:col>85</xdr:col>
      <xdr:colOff>126364</xdr:colOff>
      <xdr:row>58</xdr:row>
      <xdr:rowOff>74941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967409"/>
          <a:ext cx="1269" cy="1051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78768</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2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74941</xdr:rowOff>
    </xdr:from>
    <xdr:to>
      <xdr:col>86</xdr:col>
      <xdr:colOff>25400</xdr:colOff>
      <xdr:row>58</xdr:row>
      <xdr:rowOff>74941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1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170136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74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52009</xdr:rowOff>
    </xdr:from>
    <xdr:to>
      <xdr:col>86</xdr:col>
      <xdr:colOff>25400</xdr:colOff>
      <xdr:row>52</xdr:row>
      <xdr:rowOff>52009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96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68024</xdr:rowOff>
    </xdr:from>
    <xdr:to>
      <xdr:col>85</xdr:col>
      <xdr:colOff>127000</xdr:colOff>
      <xdr:row>52</xdr:row>
      <xdr:rowOff>93483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8811974"/>
          <a:ext cx="838200" cy="19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3070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75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24643</xdr:rowOff>
    </xdr:from>
    <xdr:to>
      <xdr:col>85</xdr:col>
      <xdr:colOff>177800</xdr:colOff>
      <xdr:row>57</xdr:row>
      <xdr:rowOff>126243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68024</xdr:rowOff>
    </xdr:from>
    <xdr:to>
      <xdr:col>81</xdr:col>
      <xdr:colOff>50800</xdr:colOff>
      <xdr:row>52</xdr:row>
      <xdr:rowOff>115883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811974"/>
          <a:ext cx="889000" cy="2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29856</xdr:rowOff>
    </xdr:from>
    <xdr:to>
      <xdr:col>81</xdr:col>
      <xdr:colOff>101600</xdr:colOff>
      <xdr:row>57</xdr:row>
      <xdr:rowOff>131456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122583</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94118</xdr:rowOff>
    </xdr:from>
    <xdr:to>
      <xdr:col>76</xdr:col>
      <xdr:colOff>114300</xdr:colOff>
      <xdr:row>52</xdr:row>
      <xdr:rowOff>115883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8666618"/>
          <a:ext cx="889000" cy="36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31907</xdr:rowOff>
    </xdr:from>
    <xdr:to>
      <xdr:col>76</xdr:col>
      <xdr:colOff>165100</xdr:colOff>
      <xdr:row>57</xdr:row>
      <xdr:rowOff>133507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124634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94118</xdr:rowOff>
    </xdr:from>
    <xdr:to>
      <xdr:col>71</xdr:col>
      <xdr:colOff>177800</xdr:colOff>
      <xdr:row>52</xdr:row>
      <xdr:rowOff>104339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8666618"/>
          <a:ext cx="889000" cy="35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161999</xdr:rowOff>
    </xdr:from>
    <xdr:to>
      <xdr:col>72</xdr:col>
      <xdr:colOff>38100</xdr:colOff>
      <xdr:row>57</xdr:row>
      <xdr:rowOff>92149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83276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42158</xdr:rowOff>
    </xdr:from>
    <xdr:to>
      <xdr:col>67</xdr:col>
      <xdr:colOff>101600</xdr:colOff>
      <xdr:row>57</xdr:row>
      <xdr:rowOff>143758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134885</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42683</xdr:rowOff>
    </xdr:from>
    <xdr:to>
      <xdr:col>85</xdr:col>
      <xdr:colOff>177800</xdr:colOff>
      <xdr:row>52</xdr:row>
      <xdr:rowOff>144283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9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129060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87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17224</xdr:rowOff>
    </xdr:from>
    <xdr:to>
      <xdr:col>81</xdr:col>
      <xdr:colOff>101600</xdr:colOff>
      <xdr:row>51</xdr:row>
      <xdr:rowOff>118824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7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135351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5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65083</xdr:rowOff>
    </xdr:from>
    <xdr:to>
      <xdr:col>76</xdr:col>
      <xdr:colOff>165100</xdr:colOff>
      <xdr:row>52</xdr:row>
      <xdr:rowOff>166683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89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11760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75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43318</xdr:rowOff>
    </xdr:from>
    <xdr:to>
      <xdr:col>72</xdr:col>
      <xdr:colOff>38100</xdr:colOff>
      <xdr:row>50</xdr:row>
      <xdr:rowOff>144918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86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161445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39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53539</xdr:rowOff>
    </xdr:from>
    <xdr:to>
      <xdr:col>67</xdr:col>
      <xdr:colOff>101600</xdr:colOff>
      <xdr:row>52</xdr:row>
      <xdr:rowOff>155139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89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216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874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100406</xdr:rowOff>
    </xdr:from>
    <xdr:to>
      <xdr:col>85</xdr:col>
      <xdr:colOff>127000</xdr:colOff>
      <xdr:row>92</xdr:row>
      <xdr:rowOff>75724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5702356"/>
          <a:ext cx="838200" cy="1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75724</xdr:rowOff>
    </xdr:from>
    <xdr:to>
      <xdr:col>81</xdr:col>
      <xdr:colOff>50800</xdr:colOff>
      <xdr:row>93</xdr:row>
      <xdr:rowOff>14283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849124"/>
          <a:ext cx="889000" cy="1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163170</xdr:rowOff>
    </xdr:from>
    <xdr:to>
      <xdr:col>76</xdr:col>
      <xdr:colOff>114300</xdr:colOff>
      <xdr:row>93</xdr:row>
      <xdr:rowOff>14283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5936570"/>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163170</xdr:rowOff>
    </xdr:from>
    <xdr:to>
      <xdr:col>71</xdr:col>
      <xdr:colOff>177800</xdr:colOff>
      <xdr:row>93</xdr:row>
      <xdr:rowOff>19811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5936570"/>
          <a:ext cx="8890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49606</xdr:rowOff>
    </xdr:from>
    <xdr:to>
      <xdr:col>85</xdr:col>
      <xdr:colOff>177800</xdr:colOff>
      <xdr:row>91</xdr:row>
      <xdr:rowOff>151206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6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2633</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60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24924</xdr:rowOff>
    </xdr:from>
    <xdr:to>
      <xdr:col>81</xdr:col>
      <xdr:colOff>101600</xdr:colOff>
      <xdr:row>92</xdr:row>
      <xdr:rowOff>126524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7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143051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57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134933</xdr:rowOff>
    </xdr:from>
    <xdr:to>
      <xdr:col>76</xdr:col>
      <xdr:colOff>165100</xdr:colOff>
      <xdr:row>93</xdr:row>
      <xdr:rowOff>65083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9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81610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68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112370</xdr:rowOff>
    </xdr:from>
    <xdr:to>
      <xdr:col>72</xdr:col>
      <xdr:colOff>38100</xdr:colOff>
      <xdr:row>93</xdr:row>
      <xdr:rowOff>42520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8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59047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66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140461</xdr:rowOff>
    </xdr:from>
    <xdr:to>
      <xdr:col>67</xdr:col>
      <xdr:colOff>101600</xdr:colOff>
      <xdr:row>93</xdr:row>
      <xdr:rowOff>70611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9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87138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568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総務費、農林水産業費、土木費</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で類似団体平均よりも高い水準となっている。総務費では沖縄振興特別推進市町村交付金（葬祭場、認定こども園整備等）による事業を、農林水産業費では小型漁船の建造や圃場整備を実施したためである。土木費では他団体にはない空港管理費が含まれるため、類似団体平均よりも高い水準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当年度の実質単年度収支が</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になった要因は、</a:t>
          </a:r>
          <a:r>
            <a:rPr kumimoji="1" lang="ja-JP" altLang="en-US" sz="1100">
              <a:solidFill>
                <a:schemeClr val="dk1"/>
              </a:solidFill>
              <a:effectLst/>
              <a:latin typeface="+mn-lt"/>
              <a:ea typeface="+mn-ea"/>
              <a:cs typeface="+mn-cs"/>
            </a:rPr>
            <a:t>基金の取り崩しが発生したことによる</a:t>
          </a:r>
          <a:r>
            <a:rPr kumimoji="1" lang="ja-JP" altLang="ja-JP" sz="1100">
              <a:solidFill>
                <a:schemeClr val="dk1"/>
              </a:solidFill>
              <a:effectLst/>
              <a:latin typeface="+mn-lt"/>
              <a:ea typeface="+mn-ea"/>
              <a:cs typeface="+mn-cs"/>
            </a:rPr>
            <a:t>。今後も事業の見直しや基金取崩しの抑制を図り、健全な行政運営に努める。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各会計において赤字は発生していない。今後も経費削減を図り、適正な財政運営に努める。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3609851</v>
      </c>
      <c r="BO4" s="426"/>
      <c r="BP4" s="426"/>
      <c r="BQ4" s="426"/>
      <c r="BR4" s="426"/>
      <c r="BS4" s="426"/>
      <c r="BT4" s="426"/>
      <c r="BU4" s="427"/>
      <c r="BV4" s="425">
        <v>2662586</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3.7</v>
      </c>
      <c r="CU4" s="610"/>
      <c r="CV4" s="610"/>
      <c r="CW4" s="610"/>
      <c r="CX4" s="610"/>
      <c r="CY4" s="610"/>
      <c r="CZ4" s="610"/>
      <c r="DA4" s="611"/>
      <c r="DB4" s="609">
        <v>17.8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3567379</v>
      </c>
      <c r="BO5" s="431"/>
      <c r="BP5" s="431"/>
      <c r="BQ5" s="431"/>
      <c r="BR5" s="431"/>
      <c r="BS5" s="431"/>
      <c r="BT5" s="431"/>
      <c r="BU5" s="432"/>
      <c r="BV5" s="430">
        <v>2518367</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84</v>
      </c>
      <c r="CU5" s="401"/>
      <c r="CV5" s="401"/>
      <c r="CW5" s="401"/>
      <c r="CX5" s="401"/>
      <c r="CY5" s="401"/>
      <c r="CZ5" s="401"/>
      <c r="DA5" s="402"/>
      <c r="DB5" s="400">
        <v>90.3</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42472</v>
      </c>
      <c r="BO6" s="431"/>
      <c r="BP6" s="431"/>
      <c r="BQ6" s="431"/>
      <c r="BR6" s="431"/>
      <c r="BS6" s="431"/>
      <c r="BT6" s="431"/>
      <c r="BU6" s="432"/>
      <c r="BV6" s="430">
        <v>144219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86.1</v>
      </c>
      <c r="CU6" s="584"/>
      <c r="CV6" s="584"/>
      <c r="CW6" s="584"/>
      <c r="CX6" s="584"/>
      <c r="CY6" s="584"/>
      <c r="CZ6" s="584"/>
      <c r="DA6" s="585"/>
      <c r="DB6" s="583">
        <v>92.8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12049</v>
      </c>
      <c r="BO7" s="431"/>
      <c r="BP7" s="431"/>
      <c r="BQ7" s="431"/>
      <c r="BR7" s="431"/>
      <c r="BS7" s="431"/>
      <c r="BT7" s="431"/>
      <c r="BU7" s="432"/>
      <c r="BV7" s="430">
        <v>5191</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829366</v>
      </c>
      <c r="CU7" s="431"/>
      <c r="CV7" s="431"/>
      <c r="CW7" s="431"/>
      <c r="CX7" s="431"/>
      <c r="CY7" s="431"/>
      <c r="CZ7" s="431"/>
      <c r="DA7" s="432"/>
      <c r="DB7" s="430">
        <v>780046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30423</v>
      </c>
      <c r="BO8" s="431"/>
      <c r="BP8" s="431"/>
      <c r="BQ8" s="431"/>
      <c r="BR8" s="431"/>
      <c r="BS8" s="431"/>
      <c r="BT8" s="431"/>
      <c r="BU8" s="432"/>
      <c r="BV8" s="430">
        <v>139028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0.13</v>
      </c>
      <c r="CU8" s="544"/>
      <c r="CV8" s="544"/>
      <c r="CW8" s="544"/>
      <c r="CX8" s="544"/>
      <c r="CY8" s="544"/>
      <c r="CZ8" s="544"/>
      <c r="DA8" s="545"/>
      <c r="DB8" s="543">
        <v>0.13</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590</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-108605</v>
      </c>
      <c r="BO9" s="431"/>
      <c r="BP9" s="431"/>
      <c r="BQ9" s="431"/>
      <c r="BR9" s="431"/>
      <c r="BS9" s="431"/>
      <c r="BT9" s="431"/>
      <c r="BU9" s="432"/>
      <c r="BV9" s="430">
        <v>113256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21.5</v>
      </c>
      <c r="CU9" s="401"/>
      <c r="CV9" s="401"/>
      <c r="CW9" s="401"/>
      <c r="CX9" s="401"/>
      <c r="CY9" s="401"/>
      <c r="CZ9" s="401"/>
      <c r="DA9" s="402"/>
      <c r="DB9" s="400">
        <v>21.4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629</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75000</v>
      </c>
      <c r="BO10" s="431"/>
      <c r="BP10" s="431"/>
      <c r="BQ10" s="431"/>
      <c r="BR10" s="431"/>
      <c r="BS10" s="431"/>
      <c r="BT10" s="431"/>
      <c r="BU10" s="432"/>
      <c r="BV10" s="430">
        <v>8555</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93</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567</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82409</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561</v>
      </c>
      <c r="S13" s="534"/>
      <c r="T13" s="534"/>
      <c r="U13" s="534"/>
      <c r="V13" s="535"/>
      <c r="W13" s="521" t="s">
        <v>139</v>
      </c>
      <c r="X13" s="443"/>
      <c r="Y13" s="443"/>
      <c r="Z13" s="443"/>
      <c r="AA13" s="443"/>
      <c r="AB13" s="444"/>
      <c r="AC13" s="406">
        <v>54</v>
      </c>
      <c r="AD13" s="407"/>
      <c r="AE13" s="407"/>
      <c r="AF13" s="407"/>
      <c r="AG13" s="408"/>
      <c r="AH13" s="406">
        <v>69</v>
      </c>
      <c r="AI13" s="407"/>
      <c r="AJ13" s="407"/>
      <c r="AK13" s="407"/>
      <c r="AL13" s="409"/>
      <c r="AM13" s="499" t="s">
        <v>140</v>
      </c>
      <c r="AN13" s="404"/>
      <c r="AO13" s="404"/>
      <c r="AP13" s="404"/>
      <c r="AQ13" s="404"/>
      <c r="AR13" s="404"/>
      <c r="AS13" s="404"/>
      <c r="AT13" s="405"/>
      <c r="AU13" s="487" t="s">
        <v>134</v>
      </c>
      <c r="AV13" s="488"/>
      <c r="AW13" s="488"/>
      <c r="AX13" s="488"/>
      <c r="AY13" s="410" t="s">
        <v>141</v>
      </c>
      <c r="AZ13" s="411"/>
      <c r="BA13" s="411"/>
      <c r="BB13" s="411"/>
      <c r="BC13" s="411"/>
      <c r="BD13" s="411"/>
      <c r="BE13" s="411"/>
      <c r="BF13" s="411"/>
      <c r="BG13" s="411"/>
      <c r="BH13" s="411"/>
      <c r="BI13" s="411"/>
      <c r="BJ13" s="411"/>
      <c r="BK13" s="411"/>
      <c r="BL13" s="411"/>
      <c r="BM13" s="412"/>
      <c r="BN13" s="430">
        <v>-116014</v>
      </c>
      <c r="BO13" s="431"/>
      <c r="BP13" s="431"/>
      <c r="BQ13" s="431"/>
      <c r="BR13" s="431"/>
      <c r="BS13" s="431"/>
      <c r="BT13" s="431"/>
      <c r="BU13" s="432"/>
      <c r="BV13" s="430">
        <v>121811</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8.5</v>
      </c>
      <c r="CU13" s="401"/>
      <c r="CV13" s="401"/>
      <c r="CW13" s="401"/>
      <c r="CX13" s="401"/>
      <c r="CY13" s="401"/>
      <c r="CZ13" s="401"/>
      <c r="DA13" s="402"/>
      <c r="DB13" s="400">
        <v>8.6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589</v>
      </c>
      <c r="S14" s="534"/>
      <c r="T14" s="534"/>
      <c r="U14" s="534"/>
      <c r="V14" s="535"/>
      <c r="W14" s="536"/>
      <c r="X14" s="446"/>
      <c r="Y14" s="446"/>
      <c r="Z14" s="446"/>
      <c r="AA14" s="446"/>
      <c r="AB14" s="447"/>
      <c r="AC14" s="526">
        <v>12.9</v>
      </c>
      <c r="AD14" s="527"/>
      <c r="AE14" s="527"/>
      <c r="AF14" s="527"/>
      <c r="AG14" s="528"/>
      <c r="AH14" s="526">
        <v>14.6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15.1</v>
      </c>
      <c r="CU14" s="538"/>
      <c r="CV14" s="538"/>
      <c r="CW14" s="538"/>
      <c r="CX14" s="538"/>
      <c r="CY14" s="538"/>
      <c r="CZ14" s="538"/>
      <c r="DA14" s="539"/>
      <c r="DB14" s="537">
        <v>9.6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583</v>
      </c>
      <c r="S15" s="534"/>
      <c r="T15" s="534"/>
      <c r="U15" s="534"/>
      <c r="V15" s="535"/>
      <c r="W15" s="521" t="s">
        <v>146</v>
      </c>
      <c r="X15" s="443"/>
      <c r="Y15" s="443"/>
      <c r="Z15" s="443"/>
      <c r="AA15" s="443"/>
      <c r="AB15" s="444"/>
      <c r="AC15" s="406">
        <v>163</v>
      </c>
      <c r="AD15" s="407"/>
      <c r="AE15" s="407"/>
      <c r="AF15" s="407"/>
      <c r="AG15" s="408"/>
      <c r="AH15" s="406">
        <v>194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91919</v>
      </c>
      <c r="BO15" s="426"/>
      <c r="BP15" s="426"/>
      <c r="BQ15" s="426"/>
      <c r="BR15" s="426"/>
      <c r="BS15" s="426"/>
      <c r="BT15" s="426"/>
      <c r="BU15" s="427"/>
      <c r="BV15" s="425">
        <v>93230</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38.799999999999997</v>
      </c>
      <c r="AD16" s="527"/>
      <c r="AE16" s="527"/>
      <c r="AF16" s="527"/>
      <c r="AG16" s="528"/>
      <c r="AH16" s="526">
        <v>40.9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789324</v>
      </c>
      <c r="BO16" s="431"/>
      <c r="BP16" s="431"/>
      <c r="BQ16" s="431"/>
      <c r="BR16" s="431"/>
      <c r="BS16" s="431"/>
      <c r="BT16" s="431"/>
      <c r="BU16" s="432"/>
      <c r="BV16" s="430">
        <v>730945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203</v>
      </c>
      <c r="AD17" s="407"/>
      <c r="AE17" s="407"/>
      <c r="AF17" s="407"/>
      <c r="AG17" s="408"/>
      <c r="AH17" s="406">
        <v>211</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111075</v>
      </c>
      <c r="BO17" s="431"/>
      <c r="BP17" s="431"/>
      <c r="BQ17" s="431"/>
      <c r="BR17" s="431"/>
      <c r="BS17" s="431"/>
      <c r="BT17" s="431"/>
      <c r="BU17" s="432"/>
      <c r="BV17" s="430">
        <v>121793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13.07</v>
      </c>
      <c r="M18" s="495"/>
      <c r="N18" s="495"/>
      <c r="O18" s="495"/>
      <c r="P18" s="495"/>
      <c r="Q18" s="495"/>
      <c r="R18" s="496"/>
      <c r="S18" s="496"/>
      <c r="T18" s="496"/>
      <c r="U18" s="496"/>
      <c r="V18" s="497"/>
      <c r="W18" s="511"/>
      <c r="X18" s="512"/>
      <c r="Y18" s="512"/>
      <c r="Z18" s="512"/>
      <c r="AA18" s="512"/>
      <c r="AB18" s="522"/>
      <c r="AC18" s="394">
        <v>48.3</v>
      </c>
      <c r="AD18" s="395"/>
      <c r="AE18" s="395"/>
      <c r="AF18" s="395"/>
      <c r="AG18" s="498"/>
      <c r="AH18" s="394">
        <v>44.5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715336</v>
      </c>
      <c r="BO18" s="431"/>
      <c r="BP18" s="431"/>
      <c r="BQ18" s="431"/>
      <c r="BR18" s="431"/>
      <c r="BS18" s="431"/>
      <c r="BT18" s="431"/>
      <c r="BU18" s="432"/>
      <c r="BV18" s="430">
        <v>711529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45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1340876</v>
      </c>
      <c r="BO19" s="431"/>
      <c r="BP19" s="431"/>
      <c r="BQ19" s="431"/>
      <c r="BR19" s="431"/>
      <c r="BS19" s="431"/>
      <c r="BT19" s="431"/>
      <c r="BU19" s="432"/>
      <c r="BV19" s="430">
        <v>1217437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326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2888999</v>
      </c>
      <c r="BO23" s="431"/>
      <c r="BP23" s="431"/>
      <c r="BQ23" s="431"/>
      <c r="BR23" s="431"/>
      <c r="BS23" s="431"/>
      <c r="BT23" s="431"/>
      <c r="BU23" s="432"/>
      <c r="BV23" s="430">
        <v>2538454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6620</v>
      </c>
      <c r="R24" s="407"/>
      <c r="S24" s="407"/>
      <c r="T24" s="407"/>
      <c r="U24" s="407"/>
      <c r="V24" s="408"/>
      <c r="W24" s="472"/>
      <c r="X24" s="463"/>
      <c r="Y24" s="464"/>
      <c r="Z24" s="403" t="s">
        <v>170</v>
      </c>
      <c r="AA24" s="404"/>
      <c r="AB24" s="404"/>
      <c r="AC24" s="404"/>
      <c r="AD24" s="404"/>
      <c r="AE24" s="404"/>
      <c r="AF24" s="404"/>
      <c r="AG24" s="405"/>
      <c r="AH24" s="406">
        <v>34</v>
      </c>
      <c r="AI24" s="407"/>
      <c r="AJ24" s="407"/>
      <c r="AK24" s="407"/>
      <c r="AL24" s="408"/>
      <c r="AM24" s="406">
        <v>92344</v>
      </c>
      <c r="AN24" s="407"/>
      <c r="AO24" s="407"/>
      <c r="AP24" s="407"/>
      <c r="AQ24" s="407"/>
      <c r="AR24" s="408"/>
      <c r="AS24" s="406">
        <v>2716</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2731885</v>
      </c>
      <c r="BO24" s="431"/>
      <c r="BP24" s="431"/>
      <c r="BQ24" s="431"/>
      <c r="BR24" s="431"/>
      <c r="BS24" s="431"/>
      <c r="BT24" s="431"/>
      <c r="BU24" s="432"/>
      <c r="BV24" s="430">
        <v>2412389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5360</v>
      </c>
      <c r="R25" s="407"/>
      <c r="S25" s="407"/>
      <c r="T25" s="407"/>
      <c r="U25" s="407"/>
      <c r="V25" s="408"/>
      <c r="W25" s="472"/>
      <c r="X25" s="463"/>
      <c r="Y25" s="464"/>
      <c r="Z25" s="403" t="s">
        <v>173</v>
      </c>
      <c r="AA25" s="404"/>
      <c r="AB25" s="404"/>
      <c r="AC25" s="404"/>
      <c r="AD25" s="404"/>
      <c r="AE25" s="404"/>
      <c r="AF25" s="404"/>
      <c r="AG25" s="405"/>
      <c r="AH25" s="406" t="s">
        <v>137</v>
      </c>
      <c r="AI25" s="407"/>
      <c r="AJ25" s="407"/>
      <c r="AK25" s="407"/>
      <c r="AL25" s="408"/>
      <c r="AM25" s="406" t="s">
        <v>174</v>
      </c>
      <c r="AN25" s="407"/>
      <c r="AO25" s="407"/>
      <c r="AP25" s="407"/>
      <c r="AQ25" s="407"/>
      <c r="AR25" s="408"/>
      <c r="AS25" s="406" t="s">
        <v>128</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t="s">
        <v>174</v>
      </c>
      <c r="BO25" s="426"/>
      <c r="BP25" s="426"/>
      <c r="BQ25" s="426"/>
      <c r="BR25" s="426"/>
      <c r="BS25" s="426"/>
      <c r="BT25" s="426"/>
      <c r="BU25" s="427"/>
      <c r="BV25" s="425" t="s">
        <v>174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5190</v>
      </c>
      <c r="R26" s="407"/>
      <c r="S26" s="407"/>
      <c r="T26" s="407"/>
      <c r="U26" s="407"/>
      <c r="V26" s="408"/>
      <c r="W26" s="472"/>
      <c r="X26" s="463"/>
      <c r="Y26" s="464"/>
      <c r="Z26" s="403" t="s">
        <v>177</v>
      </c>
      <c r="AA26" s="485"/>
      <c r="AB26" s="485"/>
      <c r="AC26" s="485"/>
      <c r="AD26" s="485"/>
      <c r="AE26" s="485"/>
      <c r="AF26" s="485"/>
      <c r="AG26" s="486"/>
      <c r="AH26" s="406" t="s">
        <v>128</v>
      </c>
      <c r="AI26" s="407"/>
      <c r="AJ26" s="407"/>
      <c r="AK26" s="407"/>
      <c r="AL26" s="408"/>
      <c r="AM26" s="406" t="s">
        <v>128</v>
      </c>
      <c r="AN26" s="407"/>
      <c r="AO26" s="407"/>
      <c r="AP26" s="407"/>
      <c r="AQ26" s="407"/>
      <c r="AR26" s="408"/>
      <c r="AS26" s="406" t="s">
        <v>174</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174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2390</v>
      </c>
      <c r="R27" s="407"/>
      <c r="S27" s="407"/>
      <c r="T27" s="407"/>
      <c r="U27" s="407"/>
      <c r="V27" s="408"/>
      <c r="W27" s="472"/>
      <c r="X27" s="463"/>
      <c r="Y27" s="464"/>
      <c r="Z27" s="403" t="s">
        <v>180</v>
      </c>
      <c r="AA27" s="404"/>
      <c r="AB27" s="404"/>
      <c r="AC27" s="404"/>
      <c r="AD27" s="404"/>
      <c r="AE27" s="404"/>
      <c r="AF27" s="404"/>
      <c r="AG27" s="405"/>
      <c r="AH27" s="406">
        <v>3</v>
      </c>
      <c r="AI27" s="407"/>
      <c r="AJ27" s="407"/>
      <c r="AK27" s="407"/>
      <c r="AL27" s="408"/>
      <c r="AM27" s="406">
        <v>9000</v>
      </c>
      <c r="AN27" s="407"/>
      <c r="AO27" s="407"/>
      <c r="AP27" s="407"/>
      <c r="AQ27" s="407"/>
      <c r="AR27" s="408"/>
      <c r="AS27" s="406">
        <v>3000</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25821</v>
      </c>
      <c r="BO27" s="434"/>
      <c r="BP27" s="434"/>
      <c r="BQ27" s="434"/>
      <c r="BR27" s="434"/>
      <c r="BS27" s="434"/>
      <c r="BT27" s="434"/>
      <c r="BU27" s="435"/>
      <c r="BV27" s="433">
        <v>25821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1980</v>
      </c>
      <c r="R28" s="407"/>
      <c r="S28" s="407"/>
      <c r="T28" s="407"/>
      <c r="U28" s="407"/>
      <c r="V28" s="408"/>
      <c r="W28" s="472"/>
      <c r="X28" s="463"/>
      <c r="Y28" s="464"/>
      <c r="Z28" s="403" t="s">
        <v>183</v>
      </c>
      <c r="AA28" s="404"/>
      <c r="AB28" s="404"/>
      <c r="AC28" s="404"/>
      <c r="AD28" s="404"/>
      <c r="AE28" s="404"/>
      <c r="AF28" s="404"/>
      <c r="AG28" s="405"/>
      <c r="AH28" s="406" t="s">
        <v>128</v>
      </c>
      <c r="AI28" s="407"/>
      <c r="AJ28" s="407"/>
      <c r="AK28" s="407"/>
      <c r="AL28" s="408"/>
      <c r="AM28" s="406" t="s">
        <v>174</v>
      </c>
      <c r="AN28" s="407"/>
      <c r="AO28" s="407"/>
      <c r="AP28" s="407"/>
      <c r="AQ28" s="407"/>
      <c r="AR28" s="408"/>
      <c r="AS28" s="406" t="s">
        <v>174</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223850</v>
      </c>
      <c r="BO28" s="426"/>
      <c r="BP28" s="426"/>
      <c r="BQ28" s="426"/>
      <c r="BR28" s="426"/>
      <c r="BS28" s="426"/>
      <c r="BT28" s="426"/>
      <c r="BU28" s="427"/>
      <c r="BV28" s="425">
        <v>231259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3</v>
      </c>
      <c r="M29" s="407"/>
      <c r="N29" s="407"/>
      <c r="O29" s="407"/>
      <c r="P29" s="408"/>
      <c r="Q29" s="406">
        <v>1850</v>
      </c>
      <c r="R29" s="407"/>
      <c r="S29" s="407"/>
      <c r="T29" s="407"/>
      <c r="U29" s="407"/>
      <c r="V29" s="408"/>
      <c r="W29" s="473"/>
      <c r="X29" s="474"/>
      <c r="Y29" s="475"/>
      <c r="Z29" s="403" t="s">
        <v>186</v>
      </c>
      <c r="AA29" s="404"/>
      <c r="AB29" s="404"/>
      <c r="AC29" s="404"/>
      <c r="AD29" s="404"/>
      <c r="AE29" s="404"/>
      <c r="AF29" s="404"/>
      <c r="AG29" s="405"/>
      <c r="AH29" s="406">
        <v>37</v>
      </c>
      <c r="AI29" s="407"/>
      <c r="AJ29" s="407"/>
      <c r="AK29" s="407"/>
      <c r="AL29" s="408"/>
      <c r="AM29" s="406">
        <v>101344</v>
      </c>
      <c r="AN29" s="407"/>
      <c r="AO29" s="407"/>
      <c r="AP29" s="407"/>
      <c r="AQ29" s="407"/>
      <c r="AR29" s="408"/>
      <c r="AS29" s="406">
        <v>2739</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2610</v>
      </c>
      <c r="BO29" s="431"/>
      <c r="BP29" s="431"/>
      <c r="BQ29" s="431"/>
      <c r="BR29" s="431"/>
      <c r="BS29" s="431"/>
      <c r="BT29" s="431"/>
      <c r="BU29" s="432"/>
      <c r="BV29" s="430">
        <v>2610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90.3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407471</v>
      </c>
      <c r="BO30" s="434"/>
      <c r="BP30" s="434"/>
      <c r="BQ30" s="434"/>
      <c r="BR30" s="434"/>
      <c r="BS30" s="434"/>
      <c r="BT30" s="434"/>
      <c r="BU30" s="435"/>
      <c r="BV30" s="433">
        <v>351674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196</v>
      </c>
      <c r="X33" s="392"/>
      <c r="Y33" s="392"/>
      <c r="Z33" s="392"/>
      <c r="AA33" s="392"/>
      <c r="AB33" s="392"/>
      <c r="AC33" s="392"/>
      <c r="AD33" s="392"/>
      <c r="AE33" s="392"/>
      <c r="AF33" s="392"/>
      <c r="AG33" s="392"/>
      <c r="AH33" s="392"/>
      <c r="AI33" s="392"/>
      <c r="AJ33" s="392"/>
      <c r="AK33" s="392"/>
      <c r="AL33" s="216"/>
      <c r="AM33" s="393" t="s">
        <v>198</v>
      </c>
      <c r="AN33" s="393"/>
      <c r="AO33" s="392" t="s">
        <v>196</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IF('各会計、関係団体の財政状況及び健全化判断比率'!B30="","",'各会計、関係団体の財政状況及び健全化判断比率'!B30)</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沖縄県市町村自治会館管理組合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黄金山</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歯科特別会計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後期高齢者医療事業特別会計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沖縄県市町村総合事務組合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港湾特別会計</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沖縄県町村交通災害共済組合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月桃特別会計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沖縄県介護保険広域連合（一般）</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沖縄県介護保険広域連合（特別）</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沖縄県後期高齢者医療広域連合（一般）</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沖縄県後期高齢者医療広域連合（特別）</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南部広域行政組合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南部広域市町村圏事務組合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yu8htLidb2VLZeJRBqaTW0oyV6qfJ3D0XmmRRZsbj3w9A95SVS9PU5+zLh9GTQhUnqeVf943FtshS1tKZYquQ==" saltValue="+c9nNp0zUocWE0FNImrh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zoomScale="60" zoomScaleNormal="6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2" t="s">
        <v>554</v>
      </c>
      <c r="D34" s="1212"/>
      <c r="E34" s="1213"/>
      <c r="F34" s="32">
        <v>8.1300000000000008</v>
      </c>
      <c r="G34" s="33">
        <v>0.45</v>
      </c>
      <c r="H34" s="33">
        <v>2.56</v>
      </c>
      <c r="I34" s="33">
        <v>12.73</v>
      </c>
      <c r="J34" s="34">
        <v>1.91</v>
      </c>
      <c r="K34" s="22"/>
      <c r="L34" s="22"/>
      <c r="M34" s="22"/>
      <c r="N34" s="22"/>
      <c r="O34" s="22"/>
      <c r="P34" s="22"/>
    </row>
    <row r="35" spans="1:16" ht="39" customHeight="1" x14ac:dyDescent="0.15">
      <c r="A35" s="22"/>
      <c r="B35" s="35"/>
      <c r="C35" s="1206" t="s">
        <v>555</v>
      </c>
      <c r="D35" s="1207"/>
      <c r="E35" s="1208"/>
      <c r="F35" s="36">
        <v>0.93</v>
      </c>
      <c r="G35" s="37">
        <v>0.59</v>
      </c>
      <c r="H35" s="37">
        <v>1.34</v>
      </c>
      <c r="I35" s="37">
        <v>2.4</v>
      </c>
      <c r="J35" s="38">
        <v>1.33</v>
      </c>
      <c r="K35" s="22"/>
      <c r="L35" s="22"/>
      <c r="M35" s="22"/>
      <c r="N35" s="22"/>
      <c r="O35" s="22"/>
      <c r="P35" s="22"/>
    </row>
    <row r="36" spans="1:16" ht="39" customHeight="1" x14ac:dyDescent="0.15">
      <c r="A36" s="22"/>
      <c r="B36" s="35"/>
      <c r="C36" s="1206" t="s">
        <v>556</v>
      </c>
      <c r="D36" s="1207"/>
      <c r="E36" s="1208"/>
      <c r="F36" s="36">
        <v>1.23</v>
      </c>
      <c r="G36" s="37">
        <v>1.08</v>
      </c>
      <c r="H36" s="37">
        <v>0.42</v>
      </c>
      <c r="I36" s="37">
        <v>4.66</v>
      </c>
      <c r="J36" s="38">
        <v>1.1000000000000001</v>
      </c>
      <c r="K36" s="22"/>
      <c r="L36" s="22"/>
      <c r="M36" s="22"/>
      <c r="N36" s="22"/>
      <c r="O36" s="22"/>
      <c r="P36" s="22"/>
    </row>
    <row r="37" spans="1:16" ht="39" customHeight="1" x14ac:dyDescent="0.15">
      <c r="A37" s="22"/>
      <c r="B37" s="35"/>
      <c r="C37" s="1206" t="s">
        <v>557</v>
      </c>
      <c r="D37" s="1207"/>
      <c r="E37" s="1208"/>
      <c r="F37" s="36">
        <v>2.17</v>
      </c>
      <c r="G37" s="37">
        <v>2.06</v>
      </c>
      <c r="H37" s="37">
        <v>0.93</v>
      </c>
      <c r="I37" s="37">
        <v>1.08</v>
      </c>
      <c r="J37" s="38">
        <v>0.98</v>
      </c>
      <c r="K37" s="22"/>
      <c r="L37" s="22"/>
      <c r="M37" s="22"/>
      <c r="N37" s="22"/>
      <c r="O37" s="22"/>
      <c r="P37" s="22"/>
    </row>
    <row r="38" spans="1:16" ht="39" customHeight="1" x14ac:dyDescent="0.15">
      <c r="A38" s="22"/>
      <c r="B38" s="35"/>
      <c r="C38" s="1206" t="s">
        <v>558</v>
      </c>
      <c r="D38" s="1207"/>
      <c r="E38" s="1208"/>
      <c r="F38" s="36">
        <v>0.09</v>
      </c>
      <c r="G38" s="37">
        <v>0.39</v>
      </c>
      <c r="H38" s="37">
        <v>0.13</v>
      </c>
      <c r="I38" s="37">
        <v>0.21</v>
      </c>
      <c r="J38" s="38">
        <v>0.35</v>
      </c>
      <c r="K38" s="22"/>
      <c r="L38" s="22"/>
      <c r="M38" s="22"/>
      <c r="N38" s="22"/>
      <c r="O38" s="22"/>
      <c r="P38" s="22"/>
    </row>
    <row r="39" spans="1:16" ht="39" customHeight="1" x14ac:dyDescent="0.15">
      <c r="A39" s="22"/>
      <c r="B39" s="35"/>
      <c r="C39" s="1206" t="s">
        <v>559</v>
      </c>
      <c r="D39" s="1207"/>
      <c r="E39" s="1208"/>
      <c r="F39" s="36">
        <v>0.46</v>
      </c>
      <c r="G39" s="37">
        <v>0.48</v>
      </c>
      <c r="H39" s="37">
        <v>0.31</v>
      </c>
      <c r="I39" s="37">
        <v>0.21</v>
      </c>
      <c r="J39" s="38">
        <v>0.28000000000000003</v>
      </c>
      <c r="K39" s="22"/>
      <c r="L39" s="22"/>
      <c r="M39" s="22"/>
      <c r="N39" s="22"/>
      <c r="O39" s="22"/>
      <c r="P39" s="22"/>
    </row>
    <row r="40" spans="1:16" ht="39" customHeight="1" x14ac:dyDescent="0.15">
      <c r="A40" s="22"/>
      <c r="B40" s="35"/>
      <c r="C40" s="1206" t="s">
        <v>560</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561</v>
      </c>
      <c r="D42" s="1207"/>
      <c r="E42" s="1208"/>
      <c r="F42" s="36" t="s">
        <v>503</v>
      </c>
      <c r="G42" s="37" t="s">
        <v>503</v>
      </c>
      <c r="H42" s="37" t="s">
        <v>503</v>
      </c>
      <c r="I42" s="37" t="s">
        <v>503</v>
      </c>
      <c r="J42" s="38" t="s">
        <v>503</v>
      </c>
      <c r="K42" s="22"/>
      <c r="L42" s="22"/>
      <c r="M42" s="22"/>
      <c r="N42" s="22"/>
      <c r="O42" s="22"/>
      <c r="P42" s="22"/>
    </row>
    <row r="43" spans="1:16" ht="39" customHeight="1" thickBot="1" x14ac:dyDescent="0.2">
      <c r="A43" s="22"/>
      <c r="B43" s="40"/>
      <c r="C43" s="1209" t="s">
        <v>562</v>
      </c>
      <c r="D43" s="1210"/>
      <c r="E43" s="1211"/>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jw+5MyPiXpu4rlB6MPRybNW4ofcT1jjW7xcQceTkiGe3zsZaq2FksCvKK1rVxW3v5TYUbKp/GP7Dky+a0mk/g==" saltValue="yP7K+dRQJa46LGoJTMg+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zoomScale="70" zoomScaleNormal="7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248</v>
      </c>
      <c r="L45" s="60">
        <v>252</v>
      </c>
      <c r="M45" s="60">
        <v>254</v>
      </c>
      <c r="N45" s="60">
        <v>282</v>
      </c>
      <c r="O45" s="61">
        <v>307</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503</v>
      </c>
      <c r="L46" s="64" t="s">
        <v>503</v>
      </c>
      <c r="M46" s="64" t="s">
        <v>503</v>
      </c>
      <c r="N46" s="64" t="s">
        <v>503</v>
      </c>
      <c r="O46" s="65" t="s">
        <v>503</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503</v>
      </c>
      <c r="L47" s="64" t="s">
        <v>503</v>
      </c>
      <c r="M47" s="64" t="s">
        <v>503</v>
      </c>
      <c r="N47" s="64" t="s">
        <v>503</v>
      </c>
      <c r="O47" s="65" t="s">
        <v>503</v>
      </c>
      <c r="P47" s="48"/>
      <c r="Q47" s="48"/>
      <c r="R47" s="48"/>
      <c r="S47" s="48"/>
      <c r="T47" s="48"/>
      <c r="U47" s="48"/>
    </row>
    <row r="48" spans="1:21" ht="30.75" customHeight="1" x14ac:dyDescent="0.15">
      <c r="A48" s="48"/>
      <c r="B48" s="1234"/>
      <c r="C48" s="1235"/>
      <c r="D48" s="62"/>
      <c r="E48" s="1216" t="s">
        <v>14</v>
      </c>
      <c r="F48" s="1216"/>
      <c r="G48" s="1216"/>
      <c r="H48" s="1216"/>
      <c r="I48" s="1216"/>
      <c r="J48" s="1217"/>
      <c r="K48" s="63" t="s">
        <v>503</v>
      </c>
      <c r="L48" s="64">
        <v>5</v>
      </c>
      <c r="M48" s="64">
        <v>4</v>
      </c>
      <c r="N48" s="64">
        <v>4</v>
      </c>
      <c r="O48" s="65">
        <v>4</v>
      </c>
      <c r="P48" s="48"/>
      <c r="Q48" s="48"/>
      <c r="R48" s="48"/>
      <c r="S48" s="48"/>
      <c r="T48" s="48"/>
      <c r="U48" s="48"/>
    </row>
    <row r="49" spans="1:21" ht="30.75" customHeight="1" x14ac:dyDescent="0.15">
      <c r="A49" s="48"/>
      <c r="B49" s="1234"/>
      <c r="C49" s="1235"/>
      <c r="D49" s="62"/>
      <c r="E49" s="1216" t="s">
        <v>15</v>
      </c>
      <c r="F49" s="1216"/>
      <c r="G49" s="1216"/>
      <c r="H49" s="1216"/>
      <c r="I49" s="1216"/>
      <c r="J49" s="1217"/>
      <c r="K49" s="63">
        <v>0</v>
      </c>
      <c r="L49" s="64">
        <v>0</v>
      </c>
      <c r="M49" s="64">
        <v>0</v>
      </c>
      <c r="N49" s="64">
        <v>0</v>
      </c>
      <c r="O49" s="65">
        <v>0</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503</v>
      </c>
      <c r="L50" s="64" t="s">
        <v>503</v>
      </c>
      <c r="M50" s="64" t="s">
        <v>503</v>
      </c>
      <c r="N50" s="64" t="s">
        <v>503</v>
      </c>
      <c r="O50" s="65" t="s">
        <v>503</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503</v>
      </c>
      <c r="L51" s="64" t="s">
        <v>503</v>
      </c>
      <c r="M51" s="64" t="s">
        <v>503</v>
      </c>
      <c r="N51" s="64" t="s">
        <v>503</v>
      </c>
      <c r="O51" s="65" t="s">
        <v>503</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190</v>
      </c>
      <c r="L52" s="64">
        <v>206</v>
      </c>
      <c r="M52" s="64">
        <v>209</v>
      </c>
      <c r="N52" s="64">
        <v>243</v>
      </c>
      <c r="O52" s="65">
        <v>262</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58</v>
      </c>
      <c r="L53" s="69">
        <v>51</v>
      </c>
      <c r="M53" s="69">
        <v>49</v>
      </c>
      <c r="N53" s="69">
        <v>43</v>
      </c>
      <c r="O53" s="70">
        <v>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m3yDQh+ELkuUMix1CxWdmPwvYvFEyan4Z/huphEFaI0QkS7HBHj89nS2o/9IKmNg7TZX69KjhnYmr4CkSjRSw==" saltValue="83Awr9INbyEkfVUkD61Y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zoomScale="60" zoomScaleNormal="6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52" t="s">
        <v>29</v>
      </c>
      <c r="C41" s="1253"/>
      <c r="D41" s="102"/>
      <c r="E41" s="1254" t="s">
        <v>30</v>
      </c>
      <c r="F41" s="1254"/>
      <c r="G41" s="1254"/>
      <c r="H41" s="1255"/>
      <c r="I41" s="103">
        <v>2545</v>
      </c>
      <c r="J41" s="104">
        <v>2628</v>
      </c>
      <c r="K41" s="104">
        <v>2672</v>
      </c>
      <c r="L41" s="104">
        <v>2605</v>
      </c>
      <c r="M41" s="105">
        <v>2889</v>
      </c>
    </row>
    <row r="42" spans="2:13" ht="27.75" customHeight="1" x14ac:dyDescent="0.15">
      <c r="B42" s="1242"/>
      <c r="C42" s="1243"/>
      <c r="D42" s="106"/>
      <c r="E42" s="1246" t="s">
        <v>31</v>
      </c>
      <c r="F42" s="1246"/>
      <c r="G42" s="1246"/>
      <c r="H42" s="1247"/>
      <c r="I42" s="107" t="s">
        <v>503</v>
      </c>
      <c r="J42" s="108" t="s">
        <v>503</v>
      </c>
      <c r="K42" s="108" t="s">
        <v>503</v>
      </c>
      <c r="L42" s="108" t="s">
        <v>503</v>
      </c>
      <c r="M42" s="109" t="s">
        <v>503</v>
      </c>
    </row>
    <row r="43" spans="2:13" ht="27.75" customHeight="1" x14ac:dyDescent="0.15">
      <c r="B43" s="1242"/>
      <c r="C43" s="1243"/>
      <c r="D43" s="106"/>
      <c r="E43" s="1246" t="s">
        <v>32</v>
      </c>
      <c r="F43" s="1246"/>
      <c r="G43" s="1246"/>
      <c r="H43" s="1247"/>
      <c r="I43" s="107">
        <v>35</v>
      </c>
      <c r="J43" s="108">
        <v>34</v>
      </c>
      <c r="K43" s="108">
        <v>26</v>
      </c>
      <c r="L43" s="108">
        <v>35</v>
      </c>
      <c r="M43" s="109">
        <v>32</v>
      </c>
    </row>
    <row r="44" spans="2:13" ht="27.75" customHeight="1" x14ac:dyDescent="0.15">
      <c r="B44" s="1242"/>
      <c r="C44" s="1243"/>
      <c r="D44" s="106"/>
      <c r="E44" s="1246" t="s">
        <v>33</v>
      </c>
      <c r="F44" s="1246"/>
      <c r="G44" s="1246"/>
      <c r="H44" s="1247"/>
      <c r="I44" s="107" t="s">
        <v>503</v>
      </c>
      <c r="J44" s="108" t="s">
        <v>503</v>
      </c>
      <c r="K44" s="108" t="s">
        <v>503</v>
      </c>
      <c r="L44" s="108" t="s">
        <v>503</v>
      </c>
      <c r="M44" s="109" t="s">
        <v>503</v>
      </c>
    </row>
    <row r="45" spans="2:13" ht="27.75" customHeight="1" x14ac:dyDescent="0.15">
      <c r="B45" s="1242"/>
      <c r="C45" s="1243"/>
      <c r="D45" s="106"/>
      <c r="E45" s="1246" t="s">
        <v>34</v>
      </c>
      <c r="F45" s="1246"/>
      <c r="G45" s="1246"/>
      <c r="H45" s="1247"/>
      <c r="I45" s="107">
        <v>67</v>
      </c>
      <c r="J45" s="108">
        <v>150</v>
      </c>
      <c r="K45" s="108">
        <v>154</v>
      </c>
      <c r="L45" s="108">
        <v>140</v>
      </c>
      <c r="M45" s="109">
        <v>147</v>
      </c>
    </row>
    <row r="46" spans="2:13" ht="27.75" customHeight="1" x14ac:dyDescent="0.15">
      <c r="B46" s="1242"/>
      <c r="C46" s="1243"/>
      <c r="D46" s="110"/>
      <c r="E46" s="1246" t="s">
        <v>35</v>
      </c>
      <c r="F46" s="1246"/>
      <c r="G46" s="1246"/>
      <c r="H46" s="1247"/>
      <c r="I46" s="107" t="s">
        <v>503</v>
      </c>
      <c r="J46" s="108" t="s">
        <v>503</v>
      </c>
      <c r="K46" s="108" t="s">
        <v>503</v>
      </c>
      <c r="L46" s="108" t="s">
        <v>503</v>
      </c>
      <c r="M46" s="109" t="s">
        <v>503</v>
      </c>
    </row>
    <row r="47" spans="2:13" ht="27.75" customHeight="1" x14ac:dyDescent="0.15">
      <c r="B47" s="1242"/>
      <c r="C47" s="1243"/>
      <c r="D47" s="111"/>
      <c r="E47" s="1256" t="s">
        <v>36</v>
      </c>
      <c r="F47" s="1257"/>
      <c r="G47" s="1257"/>
      <c r="H47" s="1258"/>
      <c r="I47" s="107" t="s">
        <v>503</v>
      </c>
      <c r="J47" s="108" t="s">
        <v>503</v>
      </c>
      <c r="K47" s="108" t="s">
        <v>503</v>
      </c>
      <c r="L47" s="108" t="s">
        <v>503</v>
      </c>
      <c r="M47" s="109" t="s">
        <v>503</v>
      </c>
    </row>
    <row r="48" spans="2:13" ht="27.75" customHeight="1" x14ac:dyDescent="0.15">
      <c r="B48" s="1242"/>
      <c r="C48" s="1243"/>
      <c r="D48" s="106"/>
      <c r="E48" s="1246" t="s">
        <v>37</v>
      </c>
      <c r="F48" s="1246"/>
      <c r="G48" s="1246"/>
      <c r="H48" s="1247"/>
      <c r="I48" s="107" t="s">
        <v>503</v>
      </c>
      <c r="J48" s="108" t="s">
        <v>503</v>
      </c>
      <c r="K48" s="108" t="s">
        <v>503</v>
      </c>
      <c r="L48" s="108" t="s">
        <v>503</v>
      </c>
      <c r="M48" s="109" t="s">
        <v>503</v>
      </c>
    </row>
    <row r="49" spans="2:13" ht="27.75" customHeight="1" x14ac:dyDescent="0.15">
      <c r="B49" s="1244"/>
      <c r="C49" s="1245"/>
      <c r="D49" s="106"/>
      <c r="E49" s="1246" t="s">
        <v>38</v>
      </c>
      <c r="F49" s="1246"/>
      <c r="G49" s="1246"/>
      <c r="H49" s="1247"/>
      <c r="I49" s="107" t="s">
        <v>503</v>
      </c>
      <c r="J49" s="108" t="s">
        <v>503</v>
      </c>
      <c r="K49" s="108" t="s">
        <v>503</v>
      </c>
      <c r="L49" s="108" t="s">
        <v>503</v>
      </c>
      <c r="M49" s="109" t="s">
        <v>503</v>
      </c>
    </row>
    <row r="50" spans="2:13" ht="27.75" customHeight="1" x14ac:dyDescent="0.15">
      <c r="B50" s="1240" t="s">
        <v>39</v>
      </c>
      <c r="C50" s="1241"/>
      <c r="D50" s="112"/>
      <c r="E50" s="1246" t="s">
        <v>40</v>
      </c>
      <c r="F50" s="1246"/>
      <c r="G50" s="1246"/>
      <c r="H50" s="1247"/>
      <c r="I50" s="107">
        <v>894</v>
      </c>
      <c r="J50" s="108">
        <v>775</v>
      </c>
      <c r="K50" s="108">
        <v>575</v>
      </c>
      <c r="L50" s="108">
        <v>586</v>
      </c>
      <c r="M50" s="109">
        <v>634</v>
      </c>
    </row>
    <row r="51" spans="2:13" ht="27.75" customHeight="1" x14ac:dyDescent="0.15">
      <c r="B51" s="1242"/>
      <c r="C51" s="1243"/>
      <c r="D51" s="106"/>
      <c r="E51" s="1246" t="s">
        <v>41</v>
      </c>
      <c r="F51" s="1246"/>
      <c r="G51" s="1246"/>
      <c r="H51" s="1247"/>
      <c r="I51" s="107">
        <v>116</v>
      </c>
      <c r="J51" s="108" t="s">
        <v>503</v>
      </c>
      <c r="K51" s="108">
        <v>177</v>
      </c>
      <c r="L51" s="108">
        <v>185</v>
      </c>
      <c r="M51" s="109">
        <v>224</v>
      </c>
    </row>
    <row r="52" spans="2:13" ht="27.75" customHeight="1" x14ac:dyDescent="0.15">
      <c r="B52" s="1244"/>
      <c r="C52" s="1245"/>
      <c r="D52" s="106"/>
      <c r="E52" s="1246" t="s">
        <v>42</v>
      </c>
      <c r="F52" s="1246"/>
      <c r="G52" s="1246"/>
      <c r="H52" s="1247"/>
      <c r="I52" s="107">
        <v>1703</v>
      </c>
      <c r="J52" s="108">
        <v>1858</v>
      </c>
      <c r="K52" s="108">
        <v>2013</v>
      </c>
      <c r="L52" s="108">
        <v>1956</v>
      </c>
      <c r="M52" s="109">
        <v>2122</v>
      </c>
    </row>
    <row r="53" spans="2:13" ht="27.75" customHeight="1" thickBot="1" x14ac:dyDescent="0.2">
      <c r="B53" s="1248" t="s">
        <v>43</v>
      </c>
      <c r="C53" s="1249"/>
      <c r="D53" s="113"/>
      <c r="E53" s="1250" t="s">
        <v>44</v>
      </c>
      <c r="F53" s="1250"/>
      <c r="G53" s="1250"/>
      <c r="H53" s="1251"/>
      <c r="I53" s="114">
        <v>-67</v>
      </c>
      <c r="J53" s="115">
        <v>178</v>
      </c>
      <c r="K53" s="115">
        <v>87</v>
      </c>
      <c r="L53" s="115">
        <v>54</v>
      </c>
      <c r="M53" s="116">
        <v>89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Xgk9U5jcJM32chJJaRkll2Jx8nsL22/vKpsJZpaBUS9CzisOAnWjR3JOK10fn5+Kim/l+Rsf4sI+0CnP1Ve2ZQ==" saltValue="imQcst8FN6ZRH7xudyMc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60" zoomScaleNormal="6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267" t="s">
        <v>47</v>
      </c>
      <c r="D55" s="1267"/>
      <c r="E55" s="1268"/>
      <c r="F55" s="128">
        <v>223</v>
      </c>
      <c r="G55" s="128">
        <v>231</v>
      </c>
      <c r="H55" s="129">
        <v>224</v>
      </c>
    </row>
    <row r="56" spans="2:8" ht="52.5" customHeight="1" x14ac:dyDescent="0.15">
      <c r="B56" s="130"/>
      <c r="C56" s="1269" t="s">
        <v>48</v>
      </c>
      <c r="D56" s="1269"/>
      <c r="E56" s="1270"/>
      <c r="F56" s="131">
        <v>3</v>
      </c>
      <c r="G56" s="131">
        <v>3</v>
      </c>
      <c r="H56" s="132">
        <v>3</v>
      </c>
    </row>
    <row r="57" spans="2:8" ht="53.25" customHeight="1" x14ac:dyDescent="0.15">
      <c r="B57" s="130"/>
      <c r="C57" s="1271" t="s">
        <v>49</v>
      </c>
      <c r="D57" s="1271"/>
      <c r="E57" s="1272"/>
      <c r="F57" s="133">
        <v>349</v>
      </c>
      <c r="G57" s="133">
        <v>352</v>
      </c>
      <c r="H57" s="134">
        <v>407</v>
      </c>
    </row>
    <row r="58" spans="2:8" ht="45.75" customHeight="1" x14ac:dyDescent="0.15">
      <c r="B58" s="135"/>
      <c r="C58" s="1259" t="s">
        <v>569</v>
      </c>
      <c r="D58" s="1260"/>
      <c r="E58" s="1261"/>
      <c r="F58" s="136">
        <v>193</v>
      </c>
      <c r="G58" s="136">
        <v>163</v>
      </c>
      <c r="H58" s="137">
        <v>212</v>
      </c>
    </row>
    <row r="59" spans="2:8" ht="45.75" customHeight="1" x14ac:dyDescent="0.15">
      <c r="B59" s="135"/>
      <c r="C59" s="1259" t="s">
        <v>570</v>
      </c>
      <c r="D59" s="1260"/>
      <c r="E59" s="1261"/>
      <c r="F59" s="136">
        <v>68</v>
      </c>
      <c r="G59" s="136">
        <v>104</v>
      </c>
      <c r="H59" s="137">
        <v>122</v>
      </c>
    </row>
    <row r="60" spans="2:8" ht="45.75" customHeight="1" x14ac:dyDescent="0.15">
      <c r="B60" s="135"/>
      <c r="C60" s="1259" t="s">
        <v>571</v>
      </c>
      <c r="D60" s="1260"/>
      <c r="E60" s="1261"/>
      <c r="F60" s="136">
        <v>42</v>
      </c>
      <c r="G60" s="136">
        <v>42</v>
      </c>
      <c r="H60" s="137">
        <v>42</v>
      </c>
    </row>
    <row r="61" spans="2:8" ht="45.75" customHeight="1" x14ac:dyDescent="0.15">
      <c r="B61" s="135"/>
      <c r="C61" s="1259" t="s">
        <v>572</v>
      </c>
      <c r="D61" s="1260"/>
      <c r="E61" s="1261"/>
      <c r="F61" s="136">
        <v>5</v>
      </c>
      <c r="G61" s="136">
        <v>26</v>
      </c>
      <c r="H61" s="137">
        <v>27</v>
      </c>
    </row>
    <row r="62" spans="2:8" ht="45.75" customHeight="1" thickBot="1" x14ac:dyDescent="0.2">
      <c r="B62" s="138"/>
      <c r="C62" s="1262" t="s">
        <v>573</v>
      </c>
      <c r="D62" s="1263"/>
      <c r="E62" s="1264"/>
      <c r="F62" s="139">
        <v>40</v>
      </c>
      <c r="G62" s="139">
        <v>27</v>
      </c>
      <c r="H62" s="140">
        <v>18</v>
      </c>
    </row>
    <row r="63" spans="2:8" ht="52.5" customHeight="1" thickBot="1" x14ac:dyDescent="0.2">
      <c r="B63" s="141"/>
      <c r="C63" s="1265" t="s">
        <v>50</v>
      </c>
      <c r="D63" s="1265"/>
      <c r="E63" s="1266"/>
      <c r="F63" s="142">
        <v>575</v>
      </c>
      <c r="G63" s="142">
        <v>586</v>
      </c>
      <c r="H63" s="143">
        <v>634</v>
      </c>
    </row>
    <row r="64" spans="2:8" ht="15" customHeight="1" x14ac:dyDescent="0.15"/>
  </sheetData>
  <sheetProtection algorithmName="SHA-512" hashValue="F5V9NjnQ/fAKAXmgxNbRo1PNqm35eqhnkE0N1LFjidM6nFnI6FjengImwR5cVn9hGrNlkOmePJK31jWNA8fx6g==" saltValue="Zb/sUBHrGPlBYMhKwCKT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588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589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590</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545</v>
      </c>
      <c r="BQ50" s="1307"/>
      <c r="BR50" s="1307"/>
      <c r="BS50" s="1307"/>
      <c r="BT50" s="1307"/>
      <c r="BU50" s="1307"/>
      <c r="BV50" s="1307"/>
      <c r="BW50" s="1307"/>
      <c r="BX50" s="1307" t="s">
        <v>546</v>
      </c>
      <c r="BY50" s="1307"/>
      <c r="BZ50" s="1307"/>
      <c r="CA50" s="1307"/>
      <c r="CB50" s="1307"/>
      <c r="CC50" s="1307"/>
      <c r="CD50" s="1307"/>
      <c r="CE50" s="1307"/>
      <c r="CF50" s="1307" t="s">
        <v>547</v>
      </c>
      <c r="CG50" s="1307"/>
      <c r="CH50" s="1307"/>
      <c r="CI50" s="1307"/>
      <c r="CJ50" s="1307"/>
      <c r="CK50" s="1307"/>
      <c r="CL50" s="1307"/>
      <c r="CM50" s="1307"/>
      <c r="CN50" s="1307" t="s">
        <v>548</v>
      </c>
      <c r="CO50" s="1307"/>
      <c r="CP50" s="1307"/>
      <c r="CQ50" s="1307"/>
      <c r="CR50" s="1307"/>
      <c r="CS50" s="1307"/>
      <c r="CT50" s="1307"/>
      <c r="CU50" s="1307"/>
      <c r="CV50" s="1307" t="s">
        <v>549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591</v>
      </c>
      <c r="AO51" s="1311"/>
      <c r="AP51" s="1311"/>
      <c r="AQ51" s="1311"/>
      <c r="AR51" s="1311"/>
      <c r="AS51" s="1311"/>
      <c r="AT51" s="1311"/>
      <c r="AU51" s="1311"/>
      <c r="AV51" s="1311"/>
      <c r="AW51" s="1311"/>
      <c r="AX51" s="1311"/>
      <c r="AY51" s="1311"/>
      <c r="AZ51" s="1311"/>
      <c r="BA51" s="1311"/>
      <c r="BB51" s="1311" t="s">
        <v>592</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v>31.8</v>
      </c>
      <c r="BY51" s="1312"/>
      <c r="BZ51" s="1312"/>
      <c r="CA51" s="1312"/>
      <c r="CB51" s="1312"/>
      <c r="CC51" s="1312"/>
      <c r="CD51" s="1312"/>
      <c r="CE51" s="1312"/>
      <c r="CF51" s="1312">
        <v>15.9</v>
      </c>
      <c r="CG51" s="1312"/>
      <c r="CH51" s="1312"/>
      <c r="CI51" s="1312"/>
      <c r="CJ51" s="1312"/>
      <c r="CK51" s="1312"/>
      <c r="CL51" s="1312"/>
      <c r="CM51" s="1312"/>
      <c r="CN51" s="1312">
        <v>9.6</v>
      </c>
      <c r="CO51" s="1312"/>
      <c r="CP51" s="1312"/>
      <c r="CQ51" s="1312"/>
      <c r="CR51" s="1312"/>
      <c r="CS51" s="1312"/>
      <c r="CT51" s="1312"/>
      <c r="CU51" s="1312"/>
      <c r="CV51" s="1312">
        <v>15.1</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593</v>
      </c>
      <c r="BC53" s="1311"/>
      <c r="BD53" s="1311"/>
      <c r="BE53" s="1311"/>
      <c r="BF53" s="1311"/>
      <c r="BG53" s="1311"/>
      <c r="BH53" s="1311"/>
      <c r="BI53" s="1311"/>
      <c r="BJ53" s="1311"/>
      <c r="BK53" s="1311"/>
      <c r="BL53" s="1311"/>
      <c r="BM53" s="1311"/>
      <c r="BN53" s="1311"/>
      <c r="BO53" s="1311"/>
      <c r="BP53" s="1312">
        <v>35.4</v>
      </c>
      <c r="BQ53" s="1312"/>
      <c r="BR53" s="1312"/>
      <c r="BS53" s="1312"/>
      <c r="BT53" s="1312"/>
      <c r="BU53" s="1312"/>
      <c r="BV53" s="1312"/>
      <c r="BW53" s="1312"/>
      <c r="BX53" s="1312">
        <v>36.9</v>
      </c>
      <c r="BY53" s="1312"/>
      <c r="BZ53" s="1312"/>
      <c r="CA53" s="1312"/>
      <c r="CB53" s="1312"/>
      <c r="CC53" s="1312"/>
      <c r="CD53" s="1312"/>
      <c r="CE53" s="1312"/>
      <c r="CF53" s="1312">
        <v>38.5</v>
      </c>
      <c r="CG53" s="1312"/>
      <c r="CH53" s="1312"/>
      <c r="CI53" s="1312"/>
      <c r="CJ53" s="1312"/>
      <c r="CK53" s="1312"/>
      <c r="CL53" s="1312"/>
      <c r="CM53" s="1312"/>
      <c r="CN53" s="1312">
        <v>41.6</v>
      </c>
      <c r="CO53" s="1312"/>
      <c r="CP53" s="1312"/>
      <c r="CQ53" s="1312"/>
      <c r="CR53" s="1312"/>
      <c r="CS53" s="1312"/>
      <c r="CT53" s="1312"/>
      <c r="CU53" s="1312"/>
      <c r="CV53" s="1312">
        <v>40.5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594</v>
      </c>
      <c r="AO55" s="1307"/>
      <c r="AP55" s="1307"/>
      <c r="AQ55" s="1307"/>
      <c r="AR55" s="1307"/>
      <c r="AS55" s="1307"/>
      <c r="AT55" s="1307"/>
      <c r="AU55" s="1307"/>
      <c r="AV55" s="1307"/>
      <c r="AW55" s="1307"/>
      <c r="AX55" s="1307"/>
      <c r="AY55" s="1307"/>
      <c r="AZ55" s="1307"/>
      <c r="BA55" s="1307"/>
      <c r="BB55" s="1311" t="s">
        <v>592</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593</v>
      </c>
      <c r="BC57" s="1311"/>
      <c r="BD57" s="1311"/>
      <c r="BE57" s="1311"/>
      <c r="BF57" s="1311"/>
      <c r="BG57" s="1311"/>
      <c r="BH57" s="1311"/>
      <c r="BI57" s="1311"/>
      <c r="BJ57" s="1311"/>
      <c r="BK57" s="1311"/>
      <c r="BL57" s="1311"/>
      <c r="BM57" s="1311"/>
      <c r="BN57" s="1311"/>
      <c r="BO57" s="1311"/>
      <c r="BP57" s="1312">
        <v>57.5</v>
      </c>
      <c r="BQ57" s="1312"/>
      <c r="BR57" s="1312"/>
      <c r="BS57" s="1312"/>
      <c r="BT57" s="1312"/>
      <c r="BU57" s="1312"/>
      <c r="BV57" s="1312"/>
      <c r="BW57" s="1312"/>
      <c r="BX57" s="1312">
        <v>58.4</v>
      </c>
      <c r="BY57" s="1312"/>
      <c r="BZ57" s="1312"/>
      <c r="CA57" s="1312"/>
      <c r="CB57" s="1312"/>
      <c r="CC57" s="1312"/>
      <c r="CD57" s="1312"/>
      <c r="CE57" s="1312"/>
      <c r="CF57" s="1312">
        <v>61.8</v>
      </c>
      <c r="CG57" s="1312"/>
      <c r="CH57" s="1312"/>
      <c r="CI57" s="1312"/>
      <c r="CJ57" s="1312"/>
      <c r="CK57" s="1312"/>
      <c r="CL57" s="1312"/>
      <c r="CM57" s="1312"/>
      <c r="CN57" s="1312">
        <v>63.1</v>
      </c>
      <c r="CO57" s="1312"/>
      <c r="CP57" s="1312"/>
      <c r="CQ57" s="1312"/>
      <c r="CR57" s="1312"/>
      <c r="CS57" s="1312"/>
      <c r="CT57" s="1312"/>
      <c r="CU57" s="1312"/>
      <c r="CV57" s="1312">
        <v>62.4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595</v>
      </c>
    </row>
    <row r="64" spans="1:109" x14ac:dyDescent="0.15">
      <c r="B64" s="1282"/>
      <c r="G64" s="1289"/>
      <c r="I64" s="1322"/>
      <c r="J64" s="1322"/>
      <c r="K64" s="1322"/>
      <c r="L64" s="1322"/>
      <c r="M64" s="1322"/>
      <c r="N64" s="1323"/>
      <c r="AM64" s="1289"/>
      <c r="AN64" s="1289" t="s">
        <v>588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596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590</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545</v>
      </c>
      <c r="BQ72" s="1307"/>
      <c r="BR72" s="1307"/>
      <c r="BS72" s="1307"/>
      <c r="BT72" s="1307"/>
      <c r="BU72" s="1307"/>
      <c r="BV72" s="1307"/>
      <c r="BW72" s="1307"/>
      <c r="BX72" s="1307" t="s">
        <v>546</v>
      </c>
      <c r="BY72" s="1307"/>
      <c r="BZ72" s="1307"/>
      <c r="CA72" s="1307"/>
      <c r="CB72" s="1307"/>
      <c r="CC72" s="1307"/>
      <c r="CD72" s="1307"/>
      <c r="CE72" s="1307"/>
      <c r="CF72" s="1307" t="s">
        <v>547</v>
      </c>
      <c r="CG72" s="1307"/>
      <c r="CH72" s="1307"/>
      <c r="CI72" s="1307"/>
      <c r="CJ72" s="1307"/>
      <c r="CK72" s="1307"/>
      <c r="CL72" s="1307"/>
      <c r="CM72" s="1307"/>
      <c r="CN72" s="1307" t="s">
        <v>548</v>
      </c>
      <c r="CO72" s="1307"/>
      <c r="CP72" s="1307"/>
      <c r="CQ72" s="1307"/>
      <c r="CR72" s="1307"/>
      <c r="CS72" s="1307"/>
      <c r="CT72" s="1307"/>
      <c r="CU72" s="1307"/>
      <c r="CV72" s="1307" t="s">
        <v>549</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591</v>
      </c>
      <c r="AO73" s="1311"/>
      <c r="AP73" s="1311"/>
      <c r="AQ73" s="1311"/>
      <c r="AR73" s="1311"/>
      <c r="AS73" s="1311"/>
      <c r="AT73" s="1311"/>
      <c r="AU73" s="1311"/>
      <c r="AV73" s="1311"/>
      <c r="AW73" s="1311"/>
      <c r="AX73" s="1311"/>
      <c r="AY73" s="1311"/>
      <c r="AZ73" s="1311"/>
      <c r="BA73" s="1311"/>
      <c r="BB73" s="1311" t="s">
        <v>592</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v>31.8</v>
      </c>
      <c r="BY73" s="1312"/>
      <c r="BZ73" s="1312"/>
      <c r="CA73" s="1312"/>
      <c r="CB73" s="1312"/>
      <c r="CC73" s="1312"/>
      <c r="CD73" s="1312"/>
      <c r="CE73" s="1312"/>
      <c r="CF73" s="1312">
        <v>15.9</v>
      </c>
      <c r="CG73" s="1312"/>
      <c r="CH73" s="1312"/>
      <c r="CI73" s="1312"/>
      <c r="CJ73" s="1312"/>
      <c r="CK73" s="1312"/>
      <c r="CL73" s="1312"/>
      <c r="CM73" s="1312"/>
      <c r="CN73" s="1312">
        <v>9.6</v>
      </c>
      <c r="CO73" s="1312"/>
      <c r="CP73" s="1312"/>
      <c r="CQ73" s="1312"/>
      <c r="CR73" s="1312"/>
      <c r="CS73" s="1312"/>
      <c r="CT73" s="1312"/>
      <c r="CU73" s="1312"/>
      <c r="CV73" s="1312">
        <v>15.1</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597</v>
      </c>
      <c r="BC75" s="1311"/>
      <c r="BD75" s="1311"/>
      <c r="BE75" s="1311"/>
      <c r="BF75" s="1311"/>
      <c r="BG75" s="1311"/>
      <c r="BH75" s="1311"/>
      <c r="BI75" s="1311"/>
      <c r="BJ75" s="1311"/>
      <c r="BK75" s="1311"/>
      <c r="BL75" s="1311"/>
      <c r="BM75" s="1311"/>
      <c r="BN75" s="1311"/>
      <c r="BO75" s="1311"/>
      <c r="BP75" s="1312">
        <v>9.3000000000000007</v>
      </c>
      <c r="BQ75" s="1312"/>
      <c r="BR75" s="1312"/>
      <c r="BS75" s="1312"/>
      <c r="BT75" s="1312"/>
      <c r="BU75" s="1312"/>
      <c r="BV75" s="1312"/>
      <c r="BW75" s="1312"/>
      <c r="BX75" s="1312">
        <v>9.3000000000000007</v>
      </c>
      <c r="BY75" s="1312"/>
      <c r="BZ75" s="1312"/>
      <c r="CA75" s="1312"/>
      <c r="CB75" s="1312"/>
      <c r="CC75" s="1312"/>
      <c r="CD75" s="1312"/>
      <c r="CE75" s="1312"/>
      <c r="CF75" s="1312">
        <v>9.3000000000000007</v>
      </c>
      <c r="CG75" s="1312"/>
      <c r="CH75" s="1312"/>
      <c r="CI75" s="1312"/>
      <c r="CJ75" s="1312"/>
      <c r="CK75" s="1312"/>
      <c r="CL75" s="1312"/>
      <c r="CM75" s="1312"/>
      <c r="CN75" s="1312">
        <v>8.6</v>
      </c>
      <c r="CO75" s="1312"/>
      <c r="CP75" s="1312"/>
      <c r="CQ75" s="1312"/>
      <c r="CR75" s="1312"/>
      <c r="CS75" s="1312"/>
      <c r="CT75" s="1312"/>
      <c r="CU75" s="1312"/>
      <c r="CV75" s="1312">
        <v>8.5</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594</v>
      </c>
      <c r="AO77" s="1307"/>
      <c r="AP77" s="1307"/>
      <c r="AQ77" s="1307"/>
      <c r="AR77" s="1307"/>
      <c r="AS77" s="1307"/>
      <c r="AT77" s="1307"/>
      <c r="AU77" s="1307"/>
      <c r="AV77" s="1307"/>
      <c r="AW77" s="1307"/>
      <c r="AX77" s="1307"/>
      <c r="AY77" s="1307"/>
      <c r="AZ77" s="1307"/>
      <c r="BA77" s="1307"/>
      <c r="BB77" s="1311" t="s">
        <v>592</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597</v>
      </c>
      <c r="BC79" s="1311"/>
      <c r="BD79" s="1311"/>
      <c r="BE79" s="1311"/>
      <c r="BF79" s="1311"/>
      <c r="BG79" s="1311"/>
      <c r="BH79" s="1311"/>
      <c r="BI79" s="1311"/>
      <c r="BJ79" s="1311"/>
      <c r="BK79" s="1311"/>
      <c r="BL79" s="1311"/>
      <c r="BM79" s="1311"/>
      <c r="BN79" s="1311"/>
      <c r="BO79" s="1311"/>
      <c r="BP79" s="1312">
        <v>6</v>
      </c>
      <c r="BQ79" s="1312"/>
      <c r="BR79" s="1312"/>
      <c r="BS79" s="1312"/>
      <c r="BT79" s="1312"/>
      <c r="BU79" s="1312"/>
      <c r="BV79" s="1312"/>
      <c r="BW79" s="1312"/>
      <c r="BX79" s="1312">
        <v>5.6</v>
      </c>
      <c r="BY79" s="1312"/>
      <c r="BZ79" s="1312"/>
      <c r="CA79" s="1312"/>
      <c r="CB79" s="1312"/>
      <c r="CC79" s="1312"/>
      <c r="CD79" s="1312"/>
      <c r="CE79" s="1312"/>
      <c r="CF79" s="1312">
        <v>5.3</v>
      </c>
      <c r="CG79" s="1312"/>
      <c r="CH79" s="1312"/>
      <c r="CI79" s="1312"/>
      <c r="CJ79" s="1312"/>
      <c r="CK79" s="1312"/>
      <c r="CL79" s="1312"/>
      <c r="CM79" s="1312"/>
      <c r="CN79" s="1312">
        <v>5.8</v>
      </c>
      <c r="CO79" s="1312"/>
      <c r="CP79" s="1312"/>
      <c r="CQ79" s="1312"/>
      <c r="CR79" s="1312"/>
      <c r="CS79" s="1312"/>
      <c r="CT79" s="1312"/>
      <c r="CU79" s="1312"/>
      <c r="CV79" s="1312">
        <v>5.8</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c60BLJcC84OYP3705l3A4W8TUYlRY+4S33RlhUaf/2Rtn0ra9+w2BeI/Jvavk/57bSMASXbQuLktg1Z+RYc1Mg==" saltValue="Y+0wVmCS8luWOJwVMh8oB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t7/6/f/KtnjO/dI7uWQnfKyP6sS/CAbUgu97dJ07Z0UIN9zMgS9sKo/9GGve1IObt+RB39jdOsmWxiYTnDuv0Q==" saltValue="mAWogqSEElnGs/zLm7nm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DVHU7f8BjTWIJG1bUFBSXwCDY+66Om/h53VzOYeWNMQgW80fG9/jfgBUmSuWTg4J7xKKulzyvNR9wvHpEFQogg==" saltValue="TkfpKHCB7Zu/ei0N4Xl00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2468853</v>
      </c>
      <c r="E3" s="162"/>
      <c r="F3" s="163">
        <v>237994</v>
      </c>
      <c r="G3" s="164"/>
      <c r="H3" s="165"/>
    </row>
    <row r="4" spans="1:8" x14ac:dyDescent="0.15">
      <c r="A4" s="166"/>
      <c r="B4" s="167"/>
      <c r="C4" s="168"/>
      <c r="D4" s="169">
        <v>510024</v>
      </c>
      <c r="E4" s="170"/>
      <c r="F4" s="171">
        <v>110361</v>
      </c>
      <c r="G4" s="172"/>
      <c r="H4" s="173"/>
    </row>
    <row r="5" spans="1:8" x14ac:dyDescent="0.15">
      <c r="A5" s="154" t="s">
        <v>537</v>
      </c>
      <c r="B5" s="159"/>
      <c r="C5" s="160"/>
      <c r="D5" s="161">
        <v>2439264</v>
      </c>
      <c r="E5" s="162"/>
      <c r="F5" s="163">
        <v>267911</v>
      </c>
      <c r="G5" s="164"/>
      <c r="H5" s="165"/>
    </row>
    <row r="6" spans="1:8" x14ac:dyDescent="0.15">
      <c r="A6" s="166"/>
      <c r="B6" s="167"/>
      <c r="C6" s="168"/>
      <c r="D6" s="169">
        <v>141002</v>
      </c>
      <c r="E6" s="170"/>
      <c r="F6" s="171">
        <v>106425</v>
      </c>
      <c r="G6" s="172"/>
      <c r="H6" s="173"/>
    </row>
    <row r="7" spans="1:8" x14ac:dyDescent="0.15">
      <c r="A7" s="154" t="s">
        <v>538</v>
      </c>
      <c r="B7" s="159"/>
      <c r="C7" s="160"/>
      <c r="D7" s="161">
        <v>1922228</v>
      </c>
      <c r="E7" s="162"/>
      <c r="F7" s="163">
        <v>228215</v>
      </c>
      <c r="G7" s="164"/>
      <c r="H7" s="165"/>
    </row>
    <row r="8" spans="1:8" x14ac:dyDescent="0.15">
      <c r="A8" s="166"/>
      <c r="B8" s="167"/>
      <c r="C8" s="168"/>
      <c r="D8" s="169">
        <v>157761</v>
      </c>
      <c r="E8" s="170"/>
      <c r="F8" s="171">
        <v>117571</v>
      </c>
      <c r="G8" s="172"/>
      <c r="H8" s="173"/>
    </row>
    <row r="9" spans="1:8" x14ac:dyDescent="0.15">
      <c r="A9" s="154" t="s">
        <v>539</v>
      </c>
      <c r="B9" s="159"/>
      <c r="C9" s="160"/>
      <c r="D9" s="161">
        <v>1916896</v>
      </c>
      <c r="E9" s="162"/>
      <c r="F9" s="163">
        <v>264232</v>
      </c>
      <c r="G9" s="164"/>
      <c r="H9" s="165"/>
    </row>
    <row r="10" spans="1:8" x14ac:dyDescent="0.15">
      <c r="A10" s="166"/>
      <c r="B10" s="167"/>
      <c r="C10" s="168"/>
      <c r="D10" s="169">
        <v>18489</v>
      </c>
      <c r="E10" s="170"/>
      <c r="F10" s="171">
        <v>133959</v>
      </c>
      <c r="G10" s="172"/>
      <c r="H10" s="173"/>
    </row>
    <row r="11" spans="1:8" x14ac:dyDescent="0.15">
      <c r="A11" s="154" t="s">
        <v>540</v>
      </c>
      <c r="B11" s="159"/>
      <c r="C11" s="160"/>
      <c r="D11" s="161">
        <v>3533949</v>
      </c>
      <c r="E11" s="162"/>
      <c r="F11" s="163">
        <v>263613</v>
      </c>
      <c r="G11" s="164"/>
      <c r="H11" s="165"/>
    </row>
    <row r="12" spans="1:8" x14ac:dyDescent="0.15">
      <c r="A12" s="166"/>
      <c r="B12" s="167"/>
      <c r="C12" s="174"/>
      <c r="D12" s="169">
        <v>473944</v>
      </c>
      <c r="E12" s="170"/>
      <c r="F12" s="171">
        <v>128823</v>
      </c>
      <c r="G12" s="172"/>
      <c r="H12" s="173"/>
    </row>
    <row r="13" spans="1:8" x14ac:dyDescent="0.15">
      <c r="A13" s="154"/>
      <c r="B13" s="159"/>
      <c r="C13" s="175"/>
      <c r="D13" s="176">
        <v>2456238</v>
      </c>
      <c r="E13" s="177"/>
      <c r="F13" s="178">
        <v>252393</v>
      </c>
      <c r="G13" s="179"/>
      <c r="H13" s="165"/>
    </row>
    <row r="14" spans="1:8" x14ac:dyDescent="0.15">
      <c r="A14" s="166"/>
      <c r="B14" s="167"/>
      <c r="C14" s="168"/>
      <c r="D14" s="169">
        <v>260244</v>
      </c>
      <c r="E14" s="170"/>
      <c r="F14" s="171">
        <v>119428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9.92</v>
      </c>
      <c r="C19" s="180">
        <f>ROUND(VALUE(SUBSTITUTE(実質収支比率等に係る経年分析!G$48,"▲","-")),2)</f>
        <v>2.4300000000000002</v>
      </c>
      <c r="D19" s="180">
        <f>ROUND(VALUE(SUBSTITUTE(実質収支比率等に係る経年分析!H$48,"▲","-")),2)</f>
        <v>3.44</v>
      </c>
      <c r="E19" s="180">
        <f>ROUND(VALUE(SUBSTITUTE(実質収支比率等に係る経年分析!I$48,"▲","-")),2)</f>
        <v>17.82</v>
      </c>
      <c r="F19" s="180">
        <f>ROUND(VALUE(SUBSTITUTE(実質収支比率等に係る経年分析!J$48,"▲","-")),2)</f>
        <v>3.67</v>
      </c>
    </row>
    <row r="20" spans="1:11" x14ac:dyDescent="0.15">
      <c r="A20" s="180" t="s">
        <v>54</v>
      </c>
      <c r="B20" s="180">
        <f>ROUND(VALUE(SUBSTITUTE(実質収支比率等に係る経年分析!F$47,"▲","-")),2)</f>
        <v>67.760000000000005</v>
      </c>
      <c r="C20" s="180">
        <f>ROUND(VALUE(SUBSTITUTE(実質収支比率等に係る経年分析!G$47,"▲","-")),2)</f>
        <v>47.41</v>
      </c>
      <c r="D20" s="180">
        <f>ROUND(VALUE(SUBSTITUTE(実質収支比率等に係る経年分析!H$47,"▲","-")),2)</f>
        <v>29.78</v>
      </c>
      <c r="E20" s="180">
        <f>ROUND(VALUE(SUBSTITUTE(実質収支比率等に係る経年分析!I$47,"▲","-")),2)</f>
        <v>29.65</v>
      </c>
      <c r="F20" s="180">
        <f>ROUND(VALUE(SUBSTITUTE(実質収支比率等に係る経年分析!J$47,"▲","-")),2)</f>
        <v>26.99</v>
      </c>
    </row>
    <row r="21" spans="1:11" x14ac:dyDescent="0.15">
      <c r="A21" s="180" t="s">
        <v>55</v>
      </c>
      <c r="B21" s="180">
        <f>IF(ISNUMBER(VALUE(SUBSTITUTE(実質収支比率等に係る経年分析!F$49,"▲","-"))),ROUND(VALUE(SUBSTITUTE(実質収支比率等に係る経年分析!F$49,"▲","-")),2),NA())</f>
        <v>-20.41</v>
      </c>
      <c r="C21" s="180">
        <f>IF(ISNUMBER(VALUE(SUBSTITUTE(実質収支比率等に係る経年分析!G$49,"▲","-"))),ROUND(VALUE(SUBSTITUTE(実質収支比率等に係る経年分析!G$49,"▲","-")),2),NA())</f>
        <v>-27</v>
      </c>
      <c r="D21" s="180">
        <f>IF(ISNUMBER(VALUE(SUBSTITUTE(実質収支比率等に係る経年分析!H$49,"▲","-"))),ROUND(VALUE(SUBSTITUTE(実質収支比率等に係る経年分析!H$49,"▲","-")),2),NA())</f>
        <v>-17.04</v>
      </c>
      <c r="E21" s="180">
        <f>IF(ISNUMBER(VALUE(SUBSTITUTE(実質収支比率等に係る経年分析!I$49,"▲","-"))),ROUND(VALUE(SUBSTITUTE(実質収支比率等に係る経年分析!I$49,"▲","-")),2),NA())</f>
        <v>15.62</v>
      </c>
      <c r="F21" s="180">
        <f>IF(ISNUMBER(VALUE(SUBSTITUTE(実質収支比率等に係る経年分析!J$49,"▲","-"))),ROUND(VALUE(SUBSTITUTE(実質収支比率等に係る経年分析!J$49,"▲","-")),2),NA())</f>
        <v>-13.99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月桃特別会計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歯科特別会計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15">
      <c r="A34" s="181" t="str">
        <f>IF(連結実質赤字比率に係る赤字・黒字の構成分析!C$36="",NA(),連結実質赤字比率に係る赤字・黒字の構成分析!C$36)</f>
        <v>港湾特別会計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1.1000000000000001</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8.1300000000000008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190</v>
      </c>
      <c r="E42" s="182"/>
      <c r="F42" s="182"/>
      <c r="G42" s="182">
        <f>'実質公債費比率（分子）の構造'!L$52</f>
        <v>206</v>
      </c>
      <c r="H42" s="182"/>
      <c r="I42" s="182"/>
      <c r="J42" s="182">
        <f>'実質公債費比率（分子）の構造'!M$52</f>
        <v>209</v>
      </c>
      <c r="K42" s="182"/>
      <c r="L42" s="182"/>
      <c r="M42" s="182">
        <f>'実質公債費比率（分子）の構造'!N$52</f>
        <v>243</v>
      </c>
      <c r="N42" s="182"/>
      <c r="O42" s="182"/>
      <c r="P42" s="182">
        <f>'実質公債費比率（分子）の構造'!O$52</f>
        <v>262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66</v>
      </c>
      <c r="B46" s="182" t="str">
        <f>'実質公債費比率（分子）の構造'!K$48</f>
        <v>-</v>
      </c>
      <c r="C46" s="182"/>
      <c r="D46" s="182"/>
      <c r="E46" s="182">
        <f>'実質公債費比率（分子）の構造'!L$48</f>
        <v>5</v>
      </c>
      <c r="F46" s="182"/>
      <c r="G46" s="182"/>
      <c r="H46" s="182">
        <f>'実質公債費比率（分子）の構造'!M$48</f>
        <v>4</v>
      </c>
      <c r="I46" s="182"/>
      <c r="J46" s="182"/>
      <c r="K46" s="182">
        <f>'実質公債費比率（分子）の構造'!N$48</f>
        <v>4</v>
      </c>
      <c r="L46" s="182"/>
      <c r="M46" s="182"/>
      <c r="N46" s="182">
        <f>'実質公債費比率（分子）の構造'!O$48</f>
        <v>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248</v>
      </c>
      <c r="C49" s="182"/>
      <c r="D49" s="182"/>
      <c r="E49" s="182">
        <f>'実質公債費比率（分子）の構造'!L$45</f>
        <v>252</v>
      </c>
      <c r="F49" s="182"/>
      <c r="G49" s="182"/>
      <c r="H49" s="182">
        <f>'実質公債費比率（分子）の構造'!M$45</f>
        <v>254</v>
      </c>
      <c r="I49" s="182"/>
      <c r="J49" s="182"/>
      <c r="K49" s="182">
        <f>'実質公債費比率（分子）の構造'!N$45</f>
        <v>282</v>
      </c>
      <c r="L49" s="182"/>
      <c r="M49" s="182"/>
      <c r="N49" s="182">
        <f>'実質公債費比率（分子）の構造'!O$45</f>
        <v>307</v>
      </c>
      <c r="O49" s="182"/>
      <c r="P49" s="182"/>
    </row>
    <row r="50" spans="1:16" x14ac:dyDescent="0.15">
      <c r="A50" s="182" t="s">
        <v>70</v>
      </c>
      <c r="B50" s="182" t="e">
        <f>NA()</f>
        <v>#N/A</v>
      </c>
      <c r="C50" s="182">
        <f>IF(ISNUMBER('実質公債費比率（分子）の構造'!K$53),'実質公債費比率（分子）の構造'!K$53,NA())</f>
        <v>58</v>
      </c>
      <c r="D50" s="182" t="e">
        <f>NA()</f>
        <v>#N/A</v>
      </c>
      <c r="E50" s="182" t="e">
        <f>NA()</f>
        <v>#N/A</v>
      </c>
      <c r="F50" s="182">
        <f>IF(ISNUMBER('実質公債費比率（分子）の構造'!L$53),'実質公債費比率（分子）の構造'!L$53,NA())</f>
        <v>51</v>
      </c>
      <c r="G50" s="182" t="e">
        <f>NA()</f>
        <v>#N/A</v>
      </c>
      <c r="H50" s="182" t="e">
        <f>NA()</f>
        <v>#N/A</v>
      </c>
      <c r="I50" s="182">
        <f>IF(ISNUMBER('実質公債費比率（分子）の構造'!M$53),'実質公債費比率（分子）の構造'!M$53,NA())</f>
        <v>49</v>
      </c>
      <c r="J50" s="182" t="e">
        <f>NA()</f>
        <v>#N/A</v>
      </c>
      <c r="K50" s="182" t="e">
        <f>NA()</f>
        <v>#N/A</v>
      </c>
      <c r="L50" s="182">
        <f>IF(ISNUMBER('実質公債費比率（分子）の構造'!N$53),'実質公債費比率（分子）の構造'!N$53,NA())</f>
        <v>43</v>
      </c>
      <c r="M50" s="182" t="e">
        <f>NA()</f>
        <v>#N/A</v>
      </c>
      <c r="N50" s="182" t="e">
        <f>NA()</f>
        <v>#N/A</v>
      </c>
      <c r="O50" s="182">
        <f>IF(ISNUMBER('実質公債費比率（分子）の構造'!O$53),'実質公債費比率（分子）の構造'!O$53,NA())</f>
        <v>49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1703</v>
      </c>
      <c r="E56" s="181"/>
      <c r="F56" s="181"/>
      <c r="G56" s="181">
        <f>'将来負担比率（分子）の構造'!J$52</f>
        <v>1858</v>
      </c>
      <c r="H56" s="181"/>
      <c r="I56" s="181"/>
      <c r="J56" s="181">
        <f>'将来負担比率（分子）の構造'!K$52</f>
        <v>2013</v>
      </c>
      <c r="K56" s="181"/>
      <c r="L56" s="181"/>
      <c r="M56" s="181">
        <f>'将来負担比率（分子）の構造'!L$52</f>
        <v>1956</v>
      </c>
      <c r="N56" s="181"/>
      <c r="O56" s="181"/>
      <c r="P56" s="181">
        <f>'将来負担比率（分子）の構造'!M$52</f>
        <v>2122</v>
      </c>
    </row>
    <row r="57" spans="1:16" x14ac:dyDescent="0.15">
      <c r="A57" s="181" t="s">
        <v>41</v>
      </c>
      <c r="B57" s="181"/>
      <c r="C57" s="181"/>
      <c r="D57" s="181">
        <f>'将来負担比率（分子）の構造'!I$51</f>
        <v>116</v>
      </c>
      <c r="E57" s="181"/>
      <c r="F57" s="181"/>
      <c r="G57" s="181" t="str">
        <f>'将来負担比率（分子）の構造'!J$51</f>
        <v>-</v>
      </c>
      <c r="H57" s="181"/>
      <c r="I57" s="181"/>
      <c r="J57" s="181">
        <f>'将来負担比率（分子）の構造'!K$51</f>
        <v>177</v>
      </c>
      <c r="K57" s="181"/>
      <c r="L57" s="181"/>
      <c r="M57" s="181">
        <f>'将来負担比率（分子）の構造'!L$51</f>
        <v>185</v>
      </c>
      <c r="N57" s="181"/>
      <c r="O57" s="181"/>
      <c r="P57" s="181">
        <f>'将来負担比率（分子）の構造'!M$51</f>
        <v>224</v>
      </c>
    </row>
    <row r="58" spans="1:16" x14ac:dyDescent="0.15">
      <c r="A58" s="181" t="s">
        <v>40</v>
      </c>
      <c r="B58" s="181"/>
      <c r="C58" s="181"/>
      <c r="D58" s="181">
        <f>'将来負担比率（分子）の構造'!I$50</f>
        <v>894</v>
      </c>
      <c r="E58" s="181"/>
      <c r="F58" s="181"/>
      <c r="G58" s="181">
        <f>'将来負担比率（分子）の構造'!J$50</f>
        <v>775</v>
      </c>
      <c r="H58" s="181"/>
      <c r="I58" s="181"/>
      <c r="J58" s="181">
        <f>'将来負担比率（分子）の構造'!K$50</f>
        <v>575</v>
      </c>
      <c r="K58" s="181"/>
      <c r="L58" s="181"/>
      <c r="M58" s="181">
        <f>'将来負担比率（分子）の構造'!L$50</f>
        <v>586</v>
      </c>
      <c r="N58" s="181"/>
      <c r="O58" s="181"/>
      <c r="P58" s="181">
        <f>'将来負担比率（分子）の構造'!M$50</f>
        <v>634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67</v>
      </c>
      <c r="C62" s="181"/>
      <c r="D62" s="181"/>
      <c r="E62" s="181">
        <f>'将来負担比率（分子）の構造'!J$45</f>
        <v>150</v>
      </c>
      <c r="F62" s="181"/>
      <c r="G62" s="181"/>
      <c r="H62" s="181">
        <f>'将来負担比率（分子）の構造'!K$45</f>
        <v>154</v>
      </c>
      <c r="I62" s="181"/>
      <c r="J62" s="181"/>
      <c r="K62" s="181">
        <f>'将来負担比率（分子）の構造'!L$45</f>
        <v>140</v>
      </c>
      <c r="L62" s="181"/>
      <c r="M62" s="181"/>
      <c r="N62" s="181">
        <f>'将来負担比率（分子）の構造'!M$45</f>
        <v>147</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35</v>
      </c>
      <c r="C64" s="181"/>
      <c r="D64" s="181"/>
      <c r="E64" s="181">
        <f>'将来負担比率（分子）の構造'!J$43</f>
        <v>34</v>
      </c>
      <c r="F64" s="181"/>
      <c r="G64" s="181"/>
      <c r="H64" s="181">
        <f>'将来負担比率（分子）の構造'!K$43</f>
        <v>26</v>
      </c>
      <c r="I64" s="181"/>
      <c r="J64" s="181"/>
      <c r="K64" s="181">
        <f>'将来負担比率（分子）の構造'!L$43</f>
        <v>35</v>
      </c>
      <c r="L64" s="181"/>
      <c r="M64" s="181"/>
      <c r="N64" s="181">
        <f>'将来負担比率（分子）の構造'!M$43</f>
        <v>32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2545</v>
      </c>
      <c r="C66" s="181"/>
      <c r="D66" s="181"/>
      <c r="E66" s="181">
        <f>'将来負担比率（分子）の構造'!J$41</f>
        <v>2628</v>
      </c>
      <c r="F66" s="181"/>
      <c r="G66" s="181"/>
      <c r="H66" s="181">
        <f>'将来負担比率（分子）の構造'!K$41</f>
        <v>2672</v>
      </c>
      <c r="I66" s="181"/>
      <c r="J66" s="181"/>
      <c r="K66" s="181">
        <f>'将来負担比率（分子）の構造'!L$41</f>
        <v>2605</v>
      </c>
      <c r="L66" s="181"/>
      <c r="M66" s="181"/>
      <c r="N66" s="181">
        <f>'将来負担比率（分子）の構造'!M$41</f>
        <v>2889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178</v>
      </c>
      <c r="G67" s="181" t="e">
        <f>NA()</f>
        <v>#N/A</v>
      </c>
      <c r="H67" s="181" t="e">
        <f>NA()</f>
        <v>#N/A</v>
      </c>
      <c r="I67" s="181">
        <f>IF(ISNUMBER('将来負担比率（分子）の構造'!K$53), IF('将来負担比率（分子）の構造'!K$53 &lt; 0, 0, '将来負担比率（分子）の構造'!K$53), NA())</f>
        <v>87</v>
      </c>
      <c r="J67" s="181" t="e">
        <f>NA()</f>
        <v>#N/A</v>
      </c>
      <c r="K67" s="181" t="e">
        <f>NA()</f>
        <v>#N/A</v>
      </c>
      <c r="L67" s="181">
        <f>IF(ISNUMBER('将来負担比率（分子）の構造'!L$53), IF('将来負担比率（分子）の構造'!L$53 &lt; 0, 0, '将来負担比率（分子）の構造'!L$53), NA())</f>
        <v>54</v>
      </c>
      <c r="M67" s="181" t="e">
        <f>NA()</f>
        <v>#N/A</v>
      </c>
      <c r="N67" s="181" t="e">
        <f>NA()</f>
        <v>#N/A</v>
      </c>
      <c r="O67" s="181">
        <f>IF(ISNUMBER('将来負担比率（分子）の構造'!M$53), IF('将来負担比率（分子）の構造'!M$53 &lt; 0, 0, '将来負担比率（分子）の構造'!M$53), NA())</f>
        <v>89</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223</v>
      </c>
      <c r="C72" s="185">
        <f>基金残高に係る経年分析!G55</f>
        <v>231</v>
      </c>
      <c r="D72" s="185">
        <f>基金残高に係る経年分析!H55</f>
        <v>224</v>
      </c>
    </row>
    <row r="73" spans="1:16" x14ac:dyDescent="0.15">
      <c r="A73" s="184" t="s">
        <v>77</v>
      </c>
      <c r="B73" s="185">
        <f>基金残高に係る経年分析!F56</f>
        <v>3</v>
      </c>
      <c r="C73" s="185">
        <f>基金残高に係る経年分析!G56</f>
        <v>3</v>
      </c>
      <c r="D73" s="185">
        <f>基金残高に係る経年分析!H56</f>
        <v>3</v>
      </c>
    </row>
    <row r="74" spans="1:16" x14ac:dyDescent="0.15">
      <c r="A74" s="184" t="s">
        <v>78</v>
      </c>
      <c r="B74" s="185">
        <f>基金残高に係る経年分析!F57</f>
        <v>349</v>
      </c>
      <c r="C74" s="185">
        <f>基金残高に係る経年分析!G57</f>
        <v>352</v>
      </c>
      <c r="D74" s="185">
        <f>基金残高に係る経年分析!H57</f>
        <v>407</v>
      </c>
    </row>
  </sheetData>
  <sheetProtection algorithmName="SHA-512" hashValue="rxwgraPB47r/ByCL/9CL76Tg11p/JvQ+sedbDknPxc3hnkWLWzRqHWUYUAHw2Xe9RAuA6npVfqMWJZxjEJ53NA==" saltValue="OriCQ+tvY3qbHxnM9R8B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89258</v>
      </c>
      <c r="S5" s="698"/>
      <c r="T5" s="698"/>
      <c r="U5" s="698"/>
      <c r="V5" s="698"/>
      <c r="W5" s="698"/>
      <c r="X5" s="698"/>
      <c r="Y5" s="741"/>
      <c r="Z5" s="759">
        <v>2.5</v>
      </c>
      <c r="AA5" s="759"/>
      <c r="AB5" s="759"/>
      <c r="AC5" s="759"/>
      <c r="AD5" s="760">
        <v>89258</v>
      </c>
      <c r="AE5" s="760"/>
      <c r="AF5" s="760"/>
      <c r="AG5" s="760"/>
      <c r="AH5" s="760"/>
      <c r="AI5" s="760"/>
      <c r="AJ5" s="760"/>
      <c r="AK5" s="760"/>
      <c r="AL5" s="742">
        <v>10.7</v>
      </c>
      <c r="AM5" s="713"/>
      <c r="AN5" s="713"/>
      <c r="AO5" s="743"/>
      <c r="AP5" s="708" t="s">
        <v>226</v>
      </c>
      <c r="AQ5" s="709"/>
      <c r="AR5" s="709"/>
      <c r="AS5" s="709"/>
      <c r="AT5" s="709"/>
      <c r="AU5" s="709"/>
      <c r="AV5" s="709"/>
      <c r="AW5" s="709"/>
      <c r="AX5" s="709"/>
      <c r="AY5" s="709"/>
      <c r="AZ5" s="709"/>
      <c r="BA5" s="709"/>
      <c r="BB5" s="709"/>
      <c r="BC5" s="709"/>
      <c r="BD5" s="709"/>
      <c r="BE5" s="709"/>
      <c r="BF5" s="710"/>
      <c r="BG5" s="642">
        <v>89258</v>
      </c>
      <c r="BH5" s="643"/>
      <c r="BI5" s="643"/>
      <c r="BJ5" s="643"/>
      <c r="BK5" s="643"/>
      <c r="BL5" s="643"/>
      <c r="BM5" s="643"/>
      <c r="BN5" s="644"/>
      <c r="BO5" s="675">
        <v>100</v>
      </c>
      <c r="BP5" s="675"/>
      <c r="BQ5" s="675"/>
      <c r="BR5" s="675"/>
      <c r="BS5" s="676" t="s">
        <v>227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11585</v>
      </c>
      <c r="S6" s="643"/>
      <c r="T6" s="643"/>
      <c r="U6" s="643"/>
      <c r="V6" s="643"/>
      <c r="W6" s="643"/>
      <c r="X6" s="643"/>
      <c r="Y6" s="644"/>
      <c r="Z6" s="675">
        <v>0.3</v>
      </c>
      <c r="AA6" s="675"/>
      <c r="AB6" s="675"/>
      <c r="AC6" s="675"/>
      <c r="AD6" s="676">
        <v>11585</v>
      </c>
      <c r="AE6" s="676"/>
      <c r="AF6" s="676"/>
      <c r="AG6" s="676"/>
      <c r="AH6" s="676"/>
      <c r="AI6" s="676"/>
      <c r="AJ6" s="676"/>
      <c r="AK6" s="676"/>
      <c r="AL6" s="645">
        <v>1.4</v>
      </c>
      <c r="AM6" s="646"/>
      <c r="AN6" s="646"/>
      <c r="AO6" s="677"/>
      <c r="AP6" s="639" t="s">
        <v>232</v>
      </c>
      <c r="AQ6" s="640"/>
      <c r="AR6" s="640"/>
      <c r="AS6" s="640"/>
      <c r="AT6" s="640"/>
      <c r="AU6" s="640"/>
      <c r="AV6" s="640"/>
      <c r="AW6" s="640"/>
      <c r="AX6" s="640"/>
      <c r="AY6" s="640"/>
      <c r="AZ6" s="640"/>
      <c r="BA6" s="640"/>
      <c r="BB6" s="640"/>
      <c r="BC6" s="640"/>
      <c r="BD6" s="640"/>
      <c r="BE6" s="640"/>
      <c r="BF6" s="641"/>
      <c r="BG6" s="642">
        <v>89258</v>
      </c>
      <c r="BH6" s="643"/>
      <c r="BI6" s="643"/>
      <c r="BJ6" s="643"/>
      <c r="BK6" s="643"/>
      <c r="BL6" s="643"/>
      <c r="BM6" s="643"/>
      <c r="BN6" s="644"/>
      <c r="BO6" s="675">
        <v>100</v>
      </c>
      <c r="BP6" s="675"/>
      <c r="BQ6" s="675"/>
      <c r="BR6" s="675"/>
      <c r="BS6" s="676" t="s">
        <v>137</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30501</v>
      </c>
      <c r="CS6" s="643"/>
      <c r="CT6" s="643"/>
      <c r="CU6" s="643"/>
      <c r="CV6" s="643"/>
      <c r="CW6" s="643"/>
      <c r="CX6" s="643"/>
      <c r="CY6" s="644"/>
      <c r="CZ6" s="742">
        <v>0.9</v>
      </c>
      <c r="DA6" s="713"/>
      <c r="DB6" s="713"/>
      <c r="DC6" s="745"/>
      <c r="DD6" s="648" t="s">
        <v>137</v>
      </c>
      <c r="DE6" s="643"/>
      <c r="DF6" s="643"/>
      <c r="DG6" s="643"/>
      <c r="DH6" s="643"/>
      <c r="DI6" s="643"/>
      <c r="DJ6" s="643"/>
      <c r="DK6" s="643"/>
      <c r="DL6" s="643"/>
      <c r="DM6" s="643"/>
      <c r="DN6" s="643"/>
      <c r="DO6" s="643"/>
      <c r="DP6" s="644"/>
      <c r="DQ6" s="648">
        <v>30501</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52</v>
      </c>
      <c r="S7" s="643"/>
      <c r="T7" s="643"/>
      <c r="U7" s="643"/>
      <c r="V7" s="643"/>
      <c r="W7" s="643"/>
      <c r="X7" s="643"/>
      <c r="Y7" s="644"/>
      <c r="Z7" s="675">
        <v>0</v>
      </c>
      <c r="AA7" s="675"/>
      <c r="AB7" s="675"/>
      <c r="AC7" s="675"/>
      <c r="AD7" s="676">
        <v>52</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47474</v>
      </c>
      <c r="BH7" s="643"/>
      <c r="BI7" s="643"/>
      <c r="BJ7" s="643"/>
      <c r="BK7" s="643"/>
      <c r="BL7" s="643"/>
      <c r="BM7" s="643"/>
      <c r="BN7" s="644"/>
      <c r="BO7" s="675">
        <v>53.2</v>
      </c>
      <c r="BP7" s="675"/>
      <c r="BQ7" s="675"/>
      <c r="BR7" s="675"/>
      <c r="BS7" s="676" t="s">
        <v>137</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1167714</v>
      </c>
      <c r="CS7" s="643"/>
      <c r="CT7" s="643"/>
      <c r="CU7" s="643"/>
      <c r="CV7" s="643"/>
      <c r="CW7" s="643"/>
      <c r="CX7" s="643"/>
      <c r="CY7" s="644"/>
      <c r="CZ7" s="675">
        <v>32.700000000000003</v>
      </c>
      <c r="DA7" s="675"/>
      <c r="DB7" s="675"/>
      <c r="DC7" s="675"/>
      <c r="DD7" s="648">
        <v>660837</v>
      </c>
      <c r="DE7" s="643"/>
      <c r="DF7" s="643"/>
      <c r="DG7" s="643"/>
      <c r="DH7" s="643"/>
      <c r="DI7" s="643"/>
      <c r="DJ7" s="643"/>
      <c r="DK7" s="643"/>
      <c r="DL7" s="643"/>
      <c r="DM7" s="643"/>
      <c r="DN7" s="643"/>
      <c r="DO7" s="643"/>
      <c r="DP7" s="644"/>
      <c r="DQ7" s="648">
        <v>339293</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158</v>
      </c>
      <c r="S8" s="643"/>
      <c r="T8" s="643"/>
      <c r="U8" s="643"/>
      <c r="V8" s="643"/>
      <c r="W8" s="643"/>
      <c r="X8" s="643"/>
      <c r="Y8" s="644"/>
      <c r="Z8" s="675">
        <v>0</v>
      </c>
      <c r="AA8" s="675"/>
      <c r="AB8" s="675"/>
      <c r="AC8" s="675"/>
      <c r="AD8" s="676">
        <v>158</v>
      </c>
      <c r="AE8" s="676"/>
      <c r="AF8" s="676"/>
      <c r="AG8" s="676"/>
      <c r="AH8" s="676"/>
      <c r="AI8" s="676"/>
      <c r="AJ8" s="676"/>
      <c r="AK8" s="676"/>
      <c r="AL8" s="645">
        <v>0</v>
      </c>
      <c r="AM8" s="646"/>
      <c r="AN8" s="646"/>
      <c r="AO8" s="677"/>
      <c r="AP8" s="639" t="s">
        <v>238</v>
      </c>
      <c r="AQ8" s="640"/>
      <c r="AR8" s="640"/>
      <c r="AS8" s="640"/>
      <c r="AT8" s="640"/>
      <c r="AU8" s="640"/>
      <c r="AV8" s="640"/>
      <c r="AW8" s="640"/>
      <c r="AX8" s="640"/>
      <c r="AY8" s="640"/>
      <c r="AZ8" s="640"/>
      <c r="BA8" s="640"/>
      <c r="BB8" s="640"/>
      <c r="BC8" s="640"/>
      <c r="BD8" s="640"/>
      <c r="BE8" s="640"/>
      <c r="BF8" s="641"/>
      <c r="BG8" s="642">
        <v>1106</v>
      </c>
      <c r="BH8" s="643"/>
      <c r="BI8" s="643"/>
      <c r="BJ8" s="643"/>
      <c r="BK8" s="643"/>
      <c r="BL8" s="643"/>
      <c r="BM8" s="643"/>
      <c r="BN8" s="644"/>
      <c r="BO8" s="675">
        <v>1.2</v>
      </c>
      <c r="BP8" s="675"/>
      <c r="BQ8" s="675"/>
      <c r="BR8" s="675"/>
      <c r="BS8" s="648" t="s">
        <v>137</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106121</v>
      </c>
      <c r="CS8" s="643"/>
      <c r="CT8" s="643"/>
      <c r="CU8" s="643"/>
      <c r="CV8" s="643"/>
      <c r="CW8" s="643"/>
      <c r="CX8" s="643"/>
      <c r="CY8" s="644"/>
      <c r="CZ8" s="675">
        <v>3</v>
      </c>
      <c r="DA8" s="675"/>
      <c r="DB8" s="675"/>
      <c r="DC8" s="675"/>
      <c r="DD8" s="648">
        <v>4400</v>
      </c>
      <c r="DE8" s="643"/>
      <c r="DF8" s="643"/>
      <c r="DG8" s="643"/>
      <c r="DH8" s="643"/>
      <c r="DI8" s="643"/>
      <c r="DJ8" s="643"/>
      <c r="DK8" s="643"/>
      <c r="DL8" s="643"/>
      <c r="DM8" s="643"/>
      <c r="DN8" s="643"/>
      <c r="DO8" s="643"/>
      <c r="DP8" s="644"/>
      <c r="DQ8" s="648">
        <v>74598</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175</v>
      </c>
      <c r="S9" s="643"/>
      <c r="T9" s="643"/>
      <c r="U9" s="643"/>
      <c r="V9" s="643"/>
      <c r="W9" s="643"/>
      <c r="X9" s="643"/>
      <c r="Y9" s="644"/>
      <c r="Z9" s="675">
        <v>0</v>
      </c>
      <c r="AA9" s="675"/>
      <c r="AB9" s="675"/>
      <c r="AC9" s="675"/>
      <c r="AD9" s="676">
        <v>175</v>
      </c>
      <c r="AE9" s="676"/>
      <c r="AF9" s="676"/>
      <c r="AG9" s="676"/>
      <c r="AH9" s="676"/>
      <c r="AI9" s="676"/>
      <c r="AJ9" s="676"/>
      <c r="AK9" s="676"/>
      <c r="AL9" s="645">
        <v>0</v>
      </c>
      <c r="AM9" s="646"/>
      <c r="AN9" s="646"/>
      <c r="AO9" s="677"/>
      <c r="AP9" s="639" t="s">
        <v>241</v>
      </c>
      <c r="AQ9" s="640"/>
      <c r="AR9" s="640"/>
      <c r="AS9" s="640"/>
      <c r="AT9" s="640"/>
      <c r="AU9" s="640"/>
      <c r="AV9" s="640"/>
      <c r="AW9" s="640"/>
      <c r="AX9" s="640"/>
      <c r="AY9" s="640"/>
      <c r="AZ9" s="640"/>
      <c r="BA9" s="640"/>
      <c r="BB9" s="640"/>
      <c r="BC9" s="640"/>
      <c r="BD9" s="640"/>
      <c r="BE9" s="640"/>
      <c r="BF9" s="641"/>
      <c r="BG9" s="642">
        <v>37382</v>
      </c>
      <c r="BH9" s="643"/>
      <c r="BI9" s="643"/>
      <c r="BJ9" s="643"/>
      <c r="BK9" s="643"/>
      <c r="BL9" s="643"/>
      <c r="BM9" s="643"/>
      <c r="BN9" s="644"/>
      <c r="BO9" s="675">
        <v>41.9</v>
      </c>
      <c r="BP9" s="675"/>
      <c r="BQ9" s="675"/>
      <c r="BR9" s="675"/>
      <c r="BS9" s="648" t="s">
        <v>227</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94783</v>
      </c>
      <c r="CS9" s="643"/>
      <c r="CT9" s="643"/>
      <c r="CU9" s="643"/>
      <c r="CV9" s="643"/>
      <c r="CW9" s="643"/>
      <c r="CX9" s="643"/>
      <c r="CY9" s="644"/>
      <c r="CZ9" s="675">
        <v>2.7</v>
      </c>
      <c r="DA9" s="675"/>
      <c r="DB9" s="675"/>
      <c r="DC9" s="675"/>
      <c r="DD9" s="648">
        <v>1870</v>
      </c>
      <c r="DE9" s="643"/>
      <c r="DF9" s="643"/>
      <c r="DG9" s="643"/>
      <c r="DH9" s="643"/>
      <c r="DI9" s="643"/>
      <c r="DJ9" s="643"/>
      <c r="DK9" s="643"/>
      <c r="DL9" s="643"/>
      <c r="DM9" s="643"/>
      <c r="DN9" s="643"/>
      <c r="DO9" s="643"/>
      <c r="DP9" s="644"/>
      <c r="DQ9" s="648">
        <v>76045</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75" t="s">
        <v>137</v>
      </c>
      <c r="AA10" s="675"/>
      <c r="AB10" s="675"/>
      <c r="AC10" s="675"/>
      <c r="AD10" s="676" t="s">
        <v>137</v>
      </c>
      <c r="AE10" s="676"/>
      <c r="AF10" s="676"/>
      <c r="AG10" s="676"/>
      <c r="AH10" s="676"/>
      <c r="AI10" s="676"/>
      <c r="AJ10" s="676"/>
      <c r="AK10" s="676"/>
      <c r="AL10" s="645" t="s">
        <v>137</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2100</v>
      </c>
      <c r="BH10" s="643"/>
      <c r="BI10" s="643"/>
      <c r="BJ10" s="643"/>
      <c r="BK10" s="643"/>
      <c r="BL10" s="643"/>
      <c r="BM10" s="643"/>
      <c r="BN10" s="644"/>
      <c r="BO10" s="675">
        <v>2.4</v>
      </c>
      <c r="BP10" s="675"/>
      <c r="BQ10" s="675"/>
      <c r="BR10" s="675"/>
      <c r="BS10" s="648" t="s">
        <v>227</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t="s">
        <v>227</v>
      </c>
      <c r="CS10" s="643"/>
      <c r="CT10" s="643"/>
      <c r="CU10" s="643"/>
      <c r="CV10" s="643"/>
      <c r="CW10" s="643"/>
      <c r="CX10" s="643"/>
      <c r="CY10" s="644"/>
      <c r="CZ10" s="675" t="s">
        <v>137</v>
      </c>
      <c r="DA10" s="675"/>
      <c r="DB10" s="675"/>
      <c r="DC10" s="675"/>
      <c r="DD10" s="648" t="s">
        <v>137</v>
      </c>
      <c r="DE10" s="643"/>
      <c r="DF10" s="643"/>
      <c r="DG10" s="643"/>
      <c r="DH10" s="643"/>
      <c r="DI10" s="643"/>
      <c r="DJ10" s="643"/>
      <c r="DK10" s="643"/>
      <c r="DL10" s="643"/>
      <c r="DM10" s="643"/>
      <c r="DN10" s="643"/>
      <c r="DO10" s="643"/>
      <c r="DP10" s="644"/>
      <c r="DQ10" s="648" t="s">
        <v>227</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13423</v>
      </c>
      <c r="S11" s="643"/>
      <c r="T11" s="643"/>
      <c r="U11" s="643"/>
      <c r="V11" s="643"/>
      <c r="W11" s="643"/>
      <c r="X11" s="643"/>
      <c r="Y11" s="644"/>
      <c r="Z11" s="645">
        <v>0.4</v>
      </c>
      <c r="AA11" s="646"/>
      <c r="AB11" s="646"/>
      <c r="AC11" s="647"/>
      <c r="AD11" s="648">
        <v>13423</v>
      </c>
      <c r="AE11" s="643"/>
      <c r="AF11" s="643"/>
      <c r="AG11" s="643"/>
      <c r="AH11" s="643"/>
      <c r="AI11" s="643"/>
      <c r="AJ11" s="643"/>
      <c r="AK11" s="644"/>
      <c r="AL11" s="645">
        <v>1.6</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6886</v>
      </c>
      <c r="BH11" s="643"/>
      <c r="BI11" s="643"/>
      <c r="BJ11" s="643"/>
      <c r="BK11" s="643"/>
      <c r="BL11" s="643"/>
      <c r="BM11" s="643"/>
      <c r="BN11" s="644"/>
      <c r="BO11" s="675">
        <v>7.7</v>
      </c>
      <c r="BP11" s="675"/>
      <c r="BQ11" s="675"/>
      <c r="BR11" s="675"/>
      <c r="BS11" s="648" t="s">
        <v>137</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1016349</v>
      </c>
      <c r="CS11" s="643"/>
      <c r="CT11" s="643"/>
      <c r="CU11" s="643"/>
      <c r="CV11" s="643"/>
      <c r="CW11" s="643"/>
      <c r="CX11" s="643"/>
      <c r="CY11" s="644"/>
      <c r="CZ11" s="675">
        <v>28.5</v>
      </c>
      <c r="DA11" s="675"/>
      <c r="DB11" s="675"/>
      <c r="DC11" s="675"/>
      <c r="DD11" s="648">
        <v>873137</v>
      </c>
      <c r="DE11" s="643"/>
      <c r="DF11" s="643"/>
      <c r="DG11" s="643"/>
      <c r="DH11" s="643"/>
      <c r="DI11" s="643"/>
      <c r="DJ11" s="643"/>
      <c r="DK11" s="643"/>
      <c r="DL11" s="643"/>
      <c r="DM11" s="643"/>
      <c r="DN11" s="643"/>
      <c r="DO11" s="643"/>
      <c r="DP11" s="644"/>
      <c r="DQ11" s="648">
        <v>125662</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227</v>
      </c>
      <c r="S12" s="643"/>
      <c r="T12" s="643"/>
      <c r="U12" s="643"/>
      <c r="V12" s="643"/>
      <c r="W12" s="643"/>
      <c r="X12" s="643"/>
      <c r="Y12" s="644"/>
      <c r="Z12" s="675" t="s">
        <v>137</v>
      </c>
      <c r="AA12" s="675"/>
      <c r="AB12" s="675"/>
      <c r="AC12" s="675"/>
      <c r="AD12" s="676" t="s">
        <v>174</v>
      </c>
      <c r="AE12" s="676"/>
      <c r="AF12" s="676"/>
      <c r="AG12" s="676"/>
      <c r="AH12" s="676"/>
      <c r="AI12" s="676"/>
      <c r="AJ12" s="676"/>
      <c r="AK12" s="676"/>
      <c r="AL12" s="645" t="s">
        <v>174</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33753</v>
      </c>
      <c r="BH12" s="643"/>
      <c r="BI12" s="643"/>
      <c r="BJ12" s="643"/>
      <c r="BK12" s="643"/>
      <c r="BL12" s="643"/>
      <c r="BM12" s="643"/>
      <c r="BN12" s="644"/>
      <c r="BO12" s="675">
        <v>37.799999999999997</v>
      </c>
      <c r="BP12" s="675"/>
      <c r="BQ12" s="675"/>
      <c r="BR12" s="675"/>
      <c r="BS12" s="648" t="s">
        <v>137</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114563</v>
      </c>
      <c r="CS12" s="643"/>
      <c r="CT12" s="643"/>
      <c r="CU12" s="643"/>
      <c r="CV12" s="643"/>
      <c r="CW12" s="643"/>
      <c r="CX12" s="643"/>
      <c r="CY12" s="644"/>
      <c r="CZ12" s="675">
        <v>3.2</v>
      </c>
      <c r="DA12" s="675"/>
      <c r="DB12" s="675"/>
      <c r="DC12" s="675"/>
      <c r="DD12" s="648">
        <v>92916</v>
      </c>
      <c r="DE12" s="643"/>
      <c r="DF12" s="643"/>
      <c r="DG12" s="643"/>
      <c r="DH12" s="643"/>
      <c r="DI12" s="643"/>
      <c r="DJ12" s="643"/>
      <c r="DK12" s="643"/>
      <c r="DL12" s="643"/>
      <c r="DM12" s="643"/>
      <c r="DN12" s="643"/>
      <c r="DO12" s="643"/>
      <c r="DP12" s="644"/>
      <c r="DQ12" s="648">
        <v>96763</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137</v>
      </c>
      <c r="S13" s="643"/>
      <c r="T13" s="643"/>
      <c r="U13" s="643"/>
      <c r="V13" s="643"/>
      <c r="W13" s="643"/>
      <c r="X13" s="643"/>
      <c r="Y13" s="644"/>
      <c r="Z13" s="675" t="s">
        <v>137</v>
      </c>
      <c r="AA13" s="675"/>
      <c r="AB13" s="675"/>
      <c r="AC13" s="675"/>
      <c r="AD13" s="676" t="s">
        <v>137</v>
      </c>
      <c r="AE13" s="676"/>
      <c r="AF13" s="676"/>
      <c r="AG13" s="676"/>
      <c r="AH13" s="676"/>
      <c r="AI13" s="676"/>
      <c r="AJ13" s="676"/>
      <c r="AK13" s="676"/>
      <c r="AL13" s="645" t="s">
        <v>227</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25850</v>
      </c>
      <c r="BH13" s="643"/>
      <c r="BI13" s="643"/>
      <c r="BJ13" s="643"/>
      <c r="BK13" s="643"/>
      <c r="BL13" s="643"/>
      <c r="BM13" s="643"/>
      <c r="BN13" s="644"/>
      <c r="BO13" s="675">
        <v>29</v>
      </c>
      <c r="BP13" s="675"/>
      <c r="BQ13" s="675"/>
      <c r="BR13" s="675"/>
      <c r="BS13" s="648" t="s">
        <v>227</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497763</v>
      </c>
      <c r="CS13" s="643"/>
      <c r="CT13" s="643"/>
      <c r="CU13" s="643"/>
      <c r="CV13" s="643"/>
      <c r="CW13" s="643"/>
      <c r="CX13" s="643"/>
      <c r="CY13" s="644"/>
      <c r="CZ13" s="675">
        <v>14</v>
      </c>
      <c r="DA13" s="675"/>
      <c r="DB13" s="675"/>
      <c r="DC13" s="675"/>
      <c r="DD13" s="648">
        <v>317130</v>
      </c>
      <c r="DE13" s="643"/>
      <c r="DF13" s="643"/>
      <c r="DG13" s="643"/>
      <c r="DH13" s="643"/>
      <c r="DI13" s="643"/>
      <c r="DJ13" s="643"/>
      <c r="DK13" s="643"/>
      <c r="DL13" s="643"/>
      <c r="DM13" s="643"/>
      <c r="DN13" s="643"/>
      <c r="DO13" s="643"/>
      <c r="DP13" s="644"/>
      <c r="DQ13" s="648">
        <v>82500</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137</v>
      </c>
      <c r="S14" s="643"/>
      <c r="T14" s="643"/>
      <c r="U14" s="643"/>
      <c r="V14" s="643"/>
      <c r="W14" s="643"/>
      <c r="X14" s="643"/>
      <c r="Y14" s="644"/>
      <c r="Z14" s="675" t="s">
        <v>227</v>
      </c>
      <c r="AA14" s="675"/>
      <c r="AB14" s="675"/>
      <c r="AC14" s="675"/>
      <c r="AD14" s="676" t="s">
        <v>137</v>
      </c>
      <c r="AE14" s="676"/>
      <c r="AF14" s="676"/>
      <c r="AG14" s="676"/>
      <c r="AH14" s="676"/>
      <c r="AI14" s="676"/>
      <c r="AJ14" s="676"/>
      <c r="AK14" s="676"/>
      <c r="AL14" s="645" t="s">
        <v>227</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3490</v>
      </c>
      <c r="BH14" s="643"/>
      <c r="BI14" s="643"/>
      <c r="BJ14" s="643"/>
      <c r="BK14" s="643"/>
      <c r="BL14" s="643"/>
      <c r="BM14" s="643"/>
      <c r="BN14" s="644"/>
      <c r="BO14" s="675">
        <v>3.9</v>
      </c>
      <c r="BP14" s="675"/>
      <c r="BQ14" s="675"/>
      <c r="BR14" s="675"/>
      <c r="BS14" s="648" t="s">
        <v>227</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22855</v>
      </c>
      <c r="CS14" s="643"/>
      <c r="CT14" s="643"/>
      <c r="CU14" s="643"/>
      <c r="CV14" s="643"/>
      <c r="CW14" s="643"/>
      <c r="CX14" s="643"/>
      <c r="CY14" s="644"/>
      <c r="CZ14" s="675">
        <v>0.6</v>
      </c>
      <c r="DA14" s="675"/>
      <c r="DB14" s="675"/>
      <c r="DC14" s="675"/>
      <c r="DD14" s="648" t="s">
        <v>137</v>
      </c>
      <c r="DE14" s="643"/>
      <c r="DF14" s="643"/>
      <c r="DG14" s="643"/>
      <c r="DH14" s="643"/>
      <c r="DI14" s="643"/>
      <c r="DJ14" s="643"/>
      <c r="DK14" s="643"/>
      <c r="DL14" s="643"/>
      <c r="DM14" s="643"/>
      <c r="DN14" s="643"/>
      <c r="DO14" s="643"/>
      <c r="DP14" s="644"/>
      <c r="DQ14" s="648">
        <v>8060</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137</v>
      </c>
      <c r="S15" s="643"/>
      <c r="T15" s="643"/>
      <c r="U15" s="643"/>
      <c r="V15" s="643"/>
      <c r="W15" s="643"/>
      <c r="X15" s="643"/>
      <c r="Y15" s="644"/>
      <c r="Z15" s="675" t="s">
        <v>227</v>
      </c>
      <c r="AA15" s="675"/>
      <c r="AB15" s="675"/>
      <c r="AC15" s="675"/>
      <c r="AD15" s="676" t="s">
        <v>227</v>
      </c>
      <c r="AE15" s="676"/>
      <c r="AF15" s="676"/>
      <c r="AG15" s="676"/>
      <c r="AH15" s="676"/>
      <c r="AI15" s="676"/>
      <c r="AJ15" s="676"/>
      <c r="AK15" s="676"/>
      <c r="AL15" s="645" t="s">
        <v>137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4541</v>
      </c>
      <c r="BH15" s="643"/>
      <c r="BI15" s="643"/>
      <c r="BJ15" s="643"/>
      <c r="BK15" s="643"/>
      <c r="BL15" s="643"/>
      <c r="BM15" s="643"/>
      <c r="BN15" s="644"/>
      <c r="BO15" s="675">
        <v>5.0999999999999996</v>
      </c>
      <c r="BP15" s="675"/>
      <c r="BQ15" s="675"/>
      <c r="BR15" s="675"/>
      <c r="BS15" s="648" t="s">
        <v>227</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209309</v>
      </c>
      <c r="CS15" s="643"/>
      <c r="CT15" s="643"/>
      <c r="CU15" s="643"/>
      <c r="CV15" s="643"/>
      <c r="CW15" s="643"/>
      <c r="CX15" s="643"/>
      <c r="CY15" s="644"/>
      <c r="CZ15" s="675">
        <v>5.9</v>
      </c>
      <c r="DA15" s="675"/>
      <c r="DB15" s="675"/>
      <c r="DC15" s="675"/>
      <c r="DD15" s="648">
        <v>53459</v>
      </c>
      <c r="DE15" s="643"/>
      <c r="DF15" s="643"/>
      <c r="DG15" s="643"/>
      <c r="DH15" s="643"/>
      <c r="DI15" s="643"/>
      <c r="DJ15" s="643"/>
      <c r="DK15" s="643"/>
      <c r="DL15" s="643"/>
      <c r="DM15" s="643"/>
      <c r="DN15" s="643"/>
      <c r="DO15" s="643"/>
      <c r="DP15" s="644"/>
      <c r="DQ15" s="648">
        <v>181610</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805</v>
      </c>
      <c r="S16" s="643"/>
      <c r="T16" s="643"/>
      <c r="U16" s="643"/>
      <c r="V16" s="643"/>
      <c r="W16" s="643"/>
      <c r="X16" s="643"/>
      <c r="Y16" s="644"/>
      <c r="Z16" s="675">
        <v>0</v>
      </c>
      <c r="AA16" s="675"/>
      <c r="AB16" s="675"/>
      <c r="AC16" s="675"/>
      <c r="AD16" s="676">
        <v>805</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137</v>
      </c>
      <c r="BH16" s="643"/>
      <c r="BI16" s="643"/>
      <c r="BJ16" s="643"/>
      <c r="BK16" s="643"/>
      <c r="BL16" s="643"/>
      <c r="BM16" s="643"/>
      <c r="BN16" s="644"/>
      <c r="BO16" s="675" t="s">
        <v>227</v>
      </c>
      <c r="BP16" s="675"/>
      <c r="BQ16" s="675"/>
      <c r="BR16" s="675"/>
      <c r="BS16" s="648" t="s">
        <v>137</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t="s">
        <v>174</v>
      </c>
      <c r="CS16" s="643"/>
      <c r="CT16" s="643"/>
      <c r="CU16" s="643"/>
      <c r="CV16" s="643"/>
      <c r="CW16" s="643"/>
      <c r="CX16" s="643"/>
      <c r="CY16" s="644"/>
      <c r="CZ16" s="675" t="s">
        <v>174</v>
      </c>
      <c r="DA16" s="675"/>
      <c r="DB16" s="675"/>
      <c r="DC16" s="675"/>
      <c r="DD16" s="648" t="s">
        <v>137</v>
      </c>
      <c r="DE16" s="643"/>
      <c r="DF16" s="643"/>
      <c r="DG16" s="643"/>
      <c r="DH16" s="643"/>
      <c r="DI16" s="643"/>
      <c r="DJ16" s="643"/>
      <c r="DK16" s="643"/>
      <c r="DL16" s="643"/>
      <c r="DM16" s="643"/>
      <c r="DN16" s="643"/>
      <c r="DO16" s="643"/>
      <c r="DP16" s="644"/>
      <c r="DQ16" s="648" t="s">
        <v>137</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1040</v>
      </c>
      <c r="S17" s="643"/>
      <c r="T17" s="643"/>
      <c r="U17" s="643"/>
      <c r="V17" s="643"/>
      <c r="W17" s="643"/>
      <c r="X17" s="643"/>
      <c r="Y17" s="644"/>
      <c r="Z17" s="675">
        <v>0</v>
      </c>
      <c r="AA17" s="675"/>
      <c r="AB17" s="675"/>
      <c r="AC17" s="675"/>
      <c r="AD17" s="676">
        <v>1040</v>
      </c>
      <c r="AE17" s="676"/>
      <c r="AF17" s="676"/>
      <c r="AG17" s="676"/>
      <c r="AH17" s="676"/>
      <c r="AI17" s="676"/>
      <c r="AJ17" s="676"/>
      <c r="AK17" s="676"/>
      <c r="AL17" s="645">
        <v>0.1</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174</v>
      </c>
      <c r="BH17" s="643"/>
      <c r="BI17" s="643"/>
      <c r="BJ17" s="643"/>
      <c r="BK17" s="643"/>
      <c r="BL17" s="643"/>
      <c r="BM17" s="643"/>
      <c r="BN17" s="644"/>
      <c r="BO17" s="675" t="s">
        <v>227</v>
      </c>
      <c r="BP17" s="675"/>
      <c r="BQ17" s="675"/>
      <c r="BR17" s="675"/>
      <c r="BS17" s="648" t="s">
        <v>227</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307421</v>
      </c>
      <c r="CS17" s="643"/>
      <c r="CT17" s="643"/>
      <c r="CU17" s="643"/>
      <c r="CV17" s="643"/>
      <c r="CW17" s="643"/>
      <c r="CX17" s="643"/>
      <c r="CY17" s="644"/>
      <c r="CZ17" s="675">
        <v>8.6</v>
      </c>
      <c r="DA17" s="675"/>
      <c r="DB17" s="675"/>
      <c r="DC17" s="675"/>
      <c r="DD17" s="648" t="s">
        <v>227</v>
      </c>
      <c r="DE17" s="643"/>
      <c r="DF17" s="643"/>
      <c r="DG17" s="643"/>
      <c r="DH17" s="643"/>
      <c r="DI17" s="643"/>
      <c r="DJ17" s="643"/>
      <c r="DK17" s="643"/>
      <c r="DL17" s="643"/>
      <c r="DM17" s="643"/>
      <c r="DN17" s="643"/>
      <c r="DO17" s="643"/>
      <c r="DP17" s="644"/>
      <c r="DQ17" s="648">
        <v>288563</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447</v>
      </c>
      <c r="S18" s="643"/>
      <c r="T18" s="643"/>
      <c r="U18" s="643"/>
      <c r="V18" s="643"/>
      <c r="W18" s="643"/>
      <c r="X18" s="643"/>
      <c r="Y18" s="644"/>
      <c r="Z18" s="675">
        <v>0</v>
      </c>
      <c r="AA18" s="675"/>
      <c r="AB18" s="675"/>
      <c r="AC18" s="675"/>
      <c r="AD18" s="676">
        <v>447</v>
      </c>
      <c r="AE18" s="676"/>
      <c r="AF18" s="676"/>
      <c r="AG18" s="676"/>
      <c r="AH18" s="676"/>
      <c r="AI18" s="676"/>
      <c r="AJ18" s="676"/>
      <c r="AK18" s="676"/>
      <c r="AL18" s="645">
        <v>0.1</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227</v>
      </c>
      <c r="BH18" s="643"/>
      <c r="BI18" s="643"/>
      <c r="BJ18" s="643"/>
      <c r="BK18" s="643"/>
      <c r="BL18" s="643"/>
      <c r="BM18" s="643"/>
      <c r="BN18" s="644"/>
      <c r="BO18" s="675" t="s">
        <v>137</v>
      </c>
      <c r="BP18" s="675"/>
      <c r="BQ18" s="675"/>
      <c r="BR18" s="675"/>
      <c r="BS18" s="648" t="s">
        <v>227</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227</v>
      </c>
      <c r="CS18" s="643"/>
      <c r="CT18" s="643"/>
      <c r="CU18" s="643"/>
      <c r="CV18" s="643"/>
      <c r="CW18" s="643"/>
      <c r="CX18" s="643"/>
      <c r="CY18" s="644"/>
      <c r="CZ18" s="675" t="s">
        <v>227</v>
      </c>
      <c r="DA18" s="675"/>
      <c r="DB18" s="675"/>
      <c r="DC18" s="675"/>
      <c r="DD18" s="648" t="s">
        <v>137</v>
      </c>
      <c r="DE18" s="643"/>
      <c r="DF18" s="643"/>
      <c r="DG18" s="643"/>
      <c r="DH18" s="643"/>
      <c r="DI18" s="643"/>
      <c r="DJ18" s="643"/>
      <c r="DK18" s="643"/>
      <c r="DL18" s="643"/>
      <c r="DM18" s="643"/>
      <c r="DN18" s="643"/>
      <c r="DO18" s="643"/>
      <c r="DP18" s="644"/>
      <c r="DQ18" s="648" t="s">
        <v>227</v>
      </c>
      <c r="DR18" s="643"/>
      <c r="DS18" s="643"/>
      <c r="DT18" s="643"/>
      <c r="DU18" s="643"/>
      <c r="DV18" s="643"/>
      <c r="DW18" s="643"/>
      <c r="DX18" s="643"/>
      <c r="DY18" s="643"/>
      <c r="DZ18" s="643"/>
      <c r="EA18" s="643"/>
      <c r="EB18" s="643"/>
      <c r="EC18" s="688"/>
    </row>
    <row r="19" spans="2:133" ht="11.25" customHeight="1" x14ac:dyDescent="0.15">
      <c r="B19" s="639" t="s">
        <v>270</v>
      </c>
      <c r="C19" s="640"/>
      <c r="D19" s="640"/>
      <c r="E19" s="640"/>
      <c r="F19" s="640"/>
      <c r="G19" s="640"/>
      <c r="H19" s="640"/>
      <c r="I19" s="640"/>
      <c r="J19" s="640"/>
      <c r="K19" s="640"/>
      <c r="L19" s="640"/>
      <c r="M19" s="640"/>
      <c r="N19" s="640"/>
      <c r="O19" s="640"/>
      <c r="P19" s="640"/>
      <c r="Q19" s="641"/>
      <c r="R19" s="642">
        <v>45</v>
      </c>
      <c r="S19" s="643"/>
      <c r="T19" s="643"/>
      <c r="U19" s="643"/>
      <c r="V19" s="643"/>
      <c r="W19" s="643"/>
      <c r="X19" s="643"/>
      <c r="Y19" s="644"/>
      <c r="Z19" s="675">
        <v>0</v>
      </c>
      <c r="AA19" s="675"/>
      <c r="AB19" s="675"/>
      <c r="AC19" s="675"/>
      <c r="AD19" s="676">
        <v>45</v>
      </c>
      <c r="AE19" s="676"/>
      <c r="AF19" s="676"/>
      <c r="AG19" s="676"/>
      <c r="AH19" s="676"/>
      <c r="AI19" s="676"/>
      <c r="AJ19" s="676"/>
      <c r="AK19" s="676"/>
      <c r="AL19" s="645">
        <v>0</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227</v>
      </c>
      <c r="BH19" s="643"/>
      <c r="BI19" s="643"/>
      <c r="BJ19" s="643"/>
      <c r="BK19" s="643"/>
      <c r="BL19" s="643"/>
      <c r="BM19" s="643"/>
      <c r="BN19" s="644"/>
      <c r="BO19" s="675" t="s">
        <v>227</v>
      </c>
      <c r="BP19" s="675"/>
      <c r="BQ19" s="675"/>
      <c r="BR19" s="675"/>
      <c r="BS19" s="648" t="s">
        <v>137</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227</v>
      </c>
      <c r="CS19" s="643"/>
      <c r="CT19" s="643"/>
      <c r="CU19" s="643"/>
      <c r="CV19" s="643"/>
      <c r="CW19" s="643"/>
      <c r="CX19" s="643"/>
      <c r="CY19" s="644"/>
      <c r="CZ19" s="675" t="s">
        <v>137</v>
      </c>
      <c r="DA19" s="675"/>
      <c r="DB19" s="675"/>
      <c r="DC19" s="675"/>
      <c r="DD19" s="648" t="s">
        <v>227</v>
      </c>
      <c r="DE19" s="643"/>
      <c r="DF19" s="643"/>
      <c r="DG19" s="643"/>
      <c r="DH19" s="643"/>
      <c r="DI19" s="643"/>
      <c r="DJ19" s="643"/>
      <c r="DK19" s="643"/>
      <c r="DL19" s="643"/>
      <c r="DM19" s="643"/>
      <c r="DN19" s="643"/>
      <c r="DO19" s="643"/>
      <c r="DP19" s="644"/>
      <c r="DQ19" s="648" t="s">
        <v>227</v>
      </c>
      <c r="DR19" s="643"/>
      <c r="DS19" s="643"/>
      <c r="DT19" s="643"/>
      <c r="DU19" s="643"/>
      <c r="DV19" s="643"/>
      <c r="DW19" s="643"/>
      <c r="DX19" s="643"/>
      <c r="DY19" s="643"/>
      <c r="DZ19" s="643"/>
      <c r="EA19" s="643"/>
      <c r="EB19" s="643"/>
      <c r="EC19" s="688"/>
    </row>
    <row r="20" spans="2:133" ht="11.25" customHeight="1" x14ac:dyDescent="0.15">
      <c r="B20" s="639" t="s">
        <v>273</v>
      </c>
      <c r="C20" s="640"/>
      <c r="D20" s="640"/>
      <c r="E20" s="640"/>
      <c r="F20" s="640"/>
      <c r="G20" s="640"/>
      <c r="H20" s="640"/>
      <c r="I20" s="640"/>
      <c r="J20" s="640"/>
      <c r="K20" s="640"/>
      <c r="L20" s="640"/>
      <c r="M20" s="640"/>
      <c r="N20" s="640"/>
      <c r="O20" s="640"/>
      <c r="P20" s="640"/>
      <c r="Q20" s="641"/>
      <c r="R20" s="642">
        <v>384</v>
      </c>
      <c r="S20" s="643"/>
      <c r="T20" s="643"/>
      <c r="U20" s="643"/>
      <c r="V20" s="643"/>
      <c r="W20" s="643"/>
      <c r="X20" s="643"/>
      <c r="Y20" s="644"/>
      <c r="Z20" s="675">
        <v>0</v>
      </c>
      <c r="AA20" s="675"/>
      <c r="AB20" s="675"/>
      <c r="AC20" s="675"/>
      <c r="AD20" s="676">
        <v>384</v>
      </c>
      <c r="AE20" s="676"/>
      <c r="AF20" s="676"/>
      <c r="AG20" s="676"/>
      <c r="AH20" s="676"/>
      <c r="AI20" s="676"/>
      <c r="AJ20" s="676"/>
      <c r="AK20" s="676"/>
      <c r="AL20" s="645">
        <v>0</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137</v>
      </c>
      <c r="BH20" s="643"/>
      <c r="BI20" s="643"/>
      <c r="BJ20" s="643"/>
      <c r="BK20" s="643"/>
      <c r="BL20" s="643"/>
      <c r="BM20" s="643"/>
      <c r="BN20" s="644"/>
      <c r="BO20" s="675" t="s">
        <v>137</v>
      </c>
      <c r="BP20" s="675"/>
      <c r="BQ20" s="675"/>
      <c r="BR20" s="675"/>
      <c r="BS20" s="648" t="s">
        <v>137</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3567379</v>
      </c>
      <c r="CS20" s="643"/>
      <c r="CT20" s="643"/>
      <c r="CU20" s="643"/>
      <c r="CV20" s="643"/>
      <c r="CW20" s="643"/>
      <c r="CX20" s="643"/>
      <c r="CY20" s="644"/>
      <c r="CZ20" s="675">
        <v>100</v>
      </c>
      <c r="DA20" s="675"/>
      <c r="DB20" s="675"/>
      <c r="DC20" s="675"/>
      <c r="DD20" s="648">
        <v>2003749</v>
      </c>
      <c r="DE20" s="643"/>
      <c r="DF20" s="643"/>
      <c r="DG20" s="643"/>
      <c r="DH20" s="643"/>
      <c r="DI20" s="643"/>
      <c r="DJ20" s="643"/>
      <c r="DK20" s="643"/>
      <c r="DL20" s="643"/>
      <c r="DM20" s="643"/>
      <c r="DN20" s="643"/>
      <c r="DO20" s="643"/>
      <c r="DP20" s="644"/>
      <c r="DQ20" s="648">
        <v>1303595</v>
      </c>
      <c r="DR20" s="643"/>
      <c r="DS20" s="643"/>
      <c r="DT20" s="643"/>
      <c r="DU20" s="643"/>
      <c r="DV20" s="643"/>
      <c r="DW20" s="643"/>
      <c r="DX20" s="643"/>
      <c r="DY20" s="643"/>
      <c r="DZ20" s="643"/>
      <c r="EA20" s="643"/>
      <c r="EB20" s="643"/>
      <c r="EC20" s="688"/>
    </row>
    <row r="21" spans="2:133" ht="11.25" customHeight="1" x14ac:dyDescent="0.15">
      <c r="B21" s="639" t="s">
        <v>276</v>
      </c>
      <c r="C21" s="640"/>
      <c r="D21" s="640"/>
      <c r="E21" s="640"/>
      <c r="F21" s="640"/>
      <c r="G21" s="640"/>
      <c r="H21" s="640"/>
      <c r="I21" s="640"/>
      <c r="J21" s="640"/>
      <c r="K21" s="640"/>
      <c r="L21" s="640"/>
      <c r="M21" s="640"/>
      <c r="N21" s="640"/>
      <c r="O21" s="640"/>
      <c r="P21" s="640"/>
      <c r="Q21" s="641"/>
      <c r="R21" s="642">
        <v>18</v>
      </c>
      <c r="S21" s="643"/>
      <c r="T21" s="643"/>
      <c r="U21" s="643"/>
      <c r="V21" s="643"/>
      <c r="W21" s="643"/>
      <c r="X21" s="643"/>
      <c r="Y21" s="644"/>
      <c r="Z21" s="675">
        <v>0</v>
      </c>
      <c r="AA21" s="675"/>
      <c r="AB21" s="675"/>
      <c r="AC21" s="675"/>
      <c r="AD21" s="676">
        <v>18</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t="s">
        <v>137</v>
      </c>
      <c r="BH21" s="643"/>
      <c r="BI21" s="643"/>
      <c r="BJ21" s="643"/>
      <c r="BK21" s="643"/>
      <c r="BL21" s="643"/>
      <c r="BM21" s="643"/>
      <c r="BN21" s="644"/>
      <c r="BO21" s="675" t="s">
        <v>137</v>
      </c>
      <c r="BP21" s="675"/>
      <c r="BQ21" s="675"/>
      <c r="BR21" s="675"/>
      <c r="BS21" s="648" t="s">
        <v>227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962269</v>
      </c>
      <c r="S22" s="643"/>
      <c r="T22" s="643"/>
      <c r="U22" s="643"/>
      <c r="V22" s="643"/>
      <c r="W22" s="643"/>
      <c r="X22" s="643"/>
      <c r="Y22" s="644"/>
      <c r="Z22" s="675">
        <v>26.7</v>
      </c>
      <c r="AA22" s="675"/>
      <c r="AB22" s="675"/>
      <c r="AC22" s="675"/>
      <c r="AD22" s="676">
        <v>697350</v>
      </c>
      <c r="AE22" s="676"/>
      <c r="AF22" s="676"/>
      <c r="AG22" s="676"/>
      <c r="AH22" s="676"/>
      <c r="AI22" s="676"/>
      <c r="AJ22" s="676"/>
      <c r="AK22" s="676"/>
      <c r="AL22" s="645">
        <v>83.9</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227</v>
      </c>
      <c r="BH22" s="643"/>
      <c r="BI22" s="643"/>
      <c r="BJ22" s="643"/>
      <c r="BK22" s="643"/>
      <c r="BL22" s="643"/>
      <c r="BM22" s="643"/>
      <c r="BN22" s="644"/>
      <c r="BO22" s="675" t="s">
        <v>174</v>
      </c>
      <c r="BP22" s="675"/>
      <c r="BQ22" s="675"/>
      <c r="BR22" s="675"/>
      <c r="BS22" s="648" t="s">
        <v>137</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697350</v>
      </c>
      <c r="S23" s="643"/>
      <c r="T23" s="643"/>
      <c r="U23" s="643"/>
      <c r="V23" s="643"/>
      <c r="W23" s="643"/>
      <c r="X23" s="643"/>
      <c r="Y23" s="644"/>
      <c r="Z23" s="675">
        <v>19.3</v>
      </c>
      <c r="AA23" s="675"/>
      <c r="AB23" s="675"/>
      <c r="AC23" s="675"/>
      <c r="AD23" s="676">
        <v>697350</v>
      </c>
      <c r="AE23" s="676"/>
      <c r="AF23" s="676"/>
      <c r="AG23" s="676"/>
      <c r="AH23" s="676"/>
      <c r="AI23" s="676"/>
      <c r="AJ23" s="676"/>
      <c r="AK23" s="676"/>
      <c r="AL23" s="645">
        <v>83.9</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174</v>
      </c>
      <c r="BH23" s="643"/>
      <c r="BI23" s="643"/>
      <c r="BJ23" s="643"/>
      <c r="BK23" s="643"/>
      <c r="BL23" s="643"/>
      <c r="BM23" s="643"/>
      <c r="BN23" s="644"/>
      <c r="BO23" s="675" t="s">
        <v>137</v>
      </c>
      <c r="BP23" s="675"/>
      <c r="BQ23" s="675"/>
      <c r="BR23" s="675"/>
      <c r="BS23" s="648" t="s">
        <v>227</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264919</v>
      </c>
      <c r="S24" s="643"/>
      <c r="T24" s="643"/>
      <c r="U24" s="643"/>
      <c r="V24" s="643"/>
      <c r="W24" s="643"/>
      <c r="X24" s="643"/>
      <c r="Y24" s="644"/>
      <c r="Z24" s="675">
        <v>7.3</v>
      </c>
      <c r="AA24" s="675"/>
      <c r="AB24" s="675"/>
      <c r="AC24" s="675"/>
      <c r="AD24" s="676" t="s">
        <v>137</v>
      </c>
      <c r="AE24" s="676"/>
      <c r="AF24" s="676"/>
      <c r="AG24" s="676"/>
      <c r="AH24" s="676"/>
      <c r="AI24" s="676"/>
      <c r="AJ24" s="676"/>
      <c r="AK24" s="676"/>
      <c r="AL24" s="645" t="s">
        <v>227</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227</v>
      </c>
      <c r="BH24" s="643"/>
      <c r="BI24" s="643"/>
      <c r="BJ24" s="643"/>
      <c r="BK24" s="643"/>
      <c r="BL24" s="643"/>
      <c r="BM24" s="643"/>
      <c r="BN24" s="644"/>
      <c r="BO24" s="675" t="s">
        <v>227</v>
      </c>
      <c r="BP24" s="675"/>
      <c r="BQ24" s="675"/>
      <c r="BR24" s="675"/>
      <c r="BS24" s="648" t="s">
        <v>227</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673479</v>
      </c>
      <c r="CS24" s="698"/>
      <c r="CT24" s="698"/>
      <c r="CU24" s="698"/>
      <c r="CV24" s="698"/>
      <c r="CW24" s="698"/>
      <c r="CX24" s="698"/>
      <c r="CY24" s="741"/>
      <c r="CZ24" s="742">
        <v>18.899999999999999</v>
      </c>
      <c r="DA24" s="713"/>
      <c r="DB24" s="713"/>
      <c r="DC24" s="745"/>
      <c r="DD24" s="740">
        <v>597284</v>
      </c>
      <c r="DE24" s="698"/>
      <c r="DF24" s="698"/>
      <c r="DG24" s="698"/>
      <c r="DH24" s="698"/>
      <c r="DI24" s="698"/>
      <c r="DJ24" s="698"/>
      <c r="DK24" s="741"/>
      <c r="DL24" s="740">
        <v>537999</v>
      </c>
      <c r="DM24" s="698"/>
      <c r="DN24" s="698"/>
      <c r="DO24" s="698"/>
      <c r="DP24" s="698"/>
      <c r="DQ24" s="698"/>
      <c r="DR24" s="698"/>
      <c r="DS24" s="698"/>
      <c r="DT24" s="698"/>
      <c r="DU24" s="698"/>
      <c r="DV24" s="741"/>
      <c r="DW24" s="742">
        <v>63.1</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227</v>
      </c>
      <c r="S25" s="643"/>
      <c r="T25" s="643"/>
      <c r="U25" s="643"/>
      <c r="V25" s="643"/>
      <c r="W25" s="643"/>
      <c r="X25" s="643"/>
      <c r="Y25" s="644"/>
      <c r="Z25" s="675" t="s">
        <v>227</v>
      </c>
      <c r="AA25" s="675"/>
      <c r="AB25" s="675"/>
      <c r="AC25" s="675"/>
      <c r="AD25" s="676" t="s">
        <v>137</v>
      </c>
      <c r="AE25" s="676"/>
      <c r="AF25" s="676"/>
      <c r="AG25" s="676"/>
      <c r="AH25" s="676"/>
      <c r="AI25" s="676"/>
      <c r="AJ25" s="676"/>
      <c r="AK25" s="676"/>
      <c r="AL25" s="645" t="s">
        <v>137</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227</v>
      </c>
      <c r="BH25" s="643"/>
      <c r="BI25" s="643"/>
      <c r="BJ25" s="643"/>
      <c r="BK25" s="643"/>
      <c r="BL25" s="643"/>
      <c r="BM25" s="643"/>
      <c r="BN25" s="644"/>
      <c r="BO25" s="675" t="s">
        <v>174</v>
      </c>
      <c r="BP25" s="675"/>
      <c r="BQ25" s="675"/>
      <c r="BR25" s="675"/>
      <c r="BS25" s="648" t="s">
        <v>137</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347800</v>
      </c>
      <c r="CS25" s="661"/>
      <c r="CT25" s="661"/>
      <c r="CU25" s="661"/>
      <c r="CV25" s="661"/>
      <c r="CW25" s="661"/>
      <c r="CX25" s="661"/>
      <c r="CY25" s="662"/>
      <c r="CZ25" s="645">
        <v>9.6999999999999993</v>
      </c>
      <c r="DA25" s="663"/>
      <c r="DB25" s="663"/>
      <c r="DC25" s="664"/>
      <c r="DD25" s="648">
        <v>300584</v>
      </c>
      <c r="DE25" s="661"/>
      <c r="DF25" s="661"/>
      <c r="DG25" s="661"/>
      <c r="DH25" s="661"/>
      <c r="DI25" s="661"/>
      <c r="DJ25" s="661"/>
      <c r="DK25" s="662"/>
      <c r="DL25" s="648">
        <v>242677</v>
      </c>
      <c r="DM25" s="661"/>
      <c r="DN25" s="661"/>
      <c r="DO25" s="661"/>
      <c r="DP25" s="661"/>
      <c r="DQ25" s="661"/>
      <c r="DR25" s="661"/>
      <c r="DS25" s="661"/>
      <c r="DT25" s="661"/>
      <c r="DU25" s="661"/>
      <c r="DV25" s="662"/>
      <c r="DW25" s="645">
        <v>28.5</v>
      </c>
      <c r="DX25" s="663"/>
      <c r="DY25" s="663"/>
      <c r="DZ25" s="663"/>
      <c r="EA25" s="663"/>
      <c r="EB25" s="663"/>
      <c r="EC25" s="681"/>
    </row>
    <row r="26" spans="2:133" ht="11.25" customHeight="1" x14ac:dyDescent="0.15">
      <c r="B26" s="639" t="s">
        <v>294</v>
      </c>
      <c r="C26" s="640"/>
      <c r="D26" s="640"/>
      <c r="E26" s="640"/>
      <c r="F26" s="640"/>
      <c r="G26" s="640"/>
      <c r="H26" s="640"/>
      <c r="I26" s="640"/>
      <c r="J26" s="640"/>
      <c r="K26" s="640"/>
      <c r="L26" s="640"/>
      <c r="M26" s="640"/>
      <c r="N26" s="640"/>
      <c r="O26" s="640"/>
      <c r="P26" s="640"/>
      <c r="Q26" s="641"/>
      <c r="R26" s="642">
        <v>1079212</v>
      </c>
      <c r="S26" s="643"/>
      <c r="T26" s="643"/>
      <c r="U26" s="643"/>
      <c r="V26" s="643"/>
      <c r="W26" s="643"/>
      <c r="X26" s="643"/>
      <c r="Y26" s="644"/>
      <c r="Z26" s="675">
        <v>29.9</v>
      </c>
      <c r="AA26" s="675"/>
      <c r="AB26" s="675"/>
      <c r="AC26" s="675"/>
      <c r="AD26" s="676">
        <v>814293</v>
      </c>
      <c r="AE26" s="676"/>
      <c r="AF26" s="676"/>
      <c r="AG26" s="676"/>
      <c r="AH26" s="676"/>
      <c r="AI26" s="676"/>
      <c r="AJ26" s="676"/>
      <c r="AK26" s="676"/>
      <c r="AL26" s="645">
        <v>98</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137</v>
      </c>
      <c r="BH26" s="643"/>
      <c r="BI26" s="643"/>
      <c r="BJ26" s="643"/>
      <c r="BK26" s="643"/>
      <c r="BL26" s="643"/>
      <c r="BM26" s="643"/>
      <c r="BN26" s="644"/>
      <c r="BO26" s="675" t="s">
        <v>137</v>
      </c>
      <c r="BP26" s="675"/>
      <c r="BQ26" s="675"/>
      <c r="BR26" s="675"/>
      <c r="BS26" s="648" t="s">
        <v>227</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194586</v>
      </c>
      <c r="CS26" s="643"/>
      <c r="CT26" s="643"/>
      <c r="CU26" s="643"/>
      <c r="CV26" s="643"/>
      <c r="CW26" s="643"/>
      <c r="CX26" s="643"/>
      <c r="CY26" s="644"/>
      <c r="CZ26" s="645">
        <v>5.5</v>
      </c>
      <c r="DA26" s="663"/>
      <c r="DB26" s="663"/>
      <c r="DC26" s="664"/>
      <c r="DD26" s="648">
        <v>156960</v>
      </c>
      <c r="DE26" s="643"/>
      <c r="DF26" s="643"/>
      <c r="DG26" s="643"/>
      <c r="DH26" s="643"/>
      <c r="DI26" s="643"/>
      <c r="DJ26" s="643"/>
      <c r="DK26" s="644"/>
      <c r="DL26" s="648" t="s">
        <v>137</v>
      </c>
      <c r="DM26" s="643"/>
      <c r="DN26" s="643"/>
      <c r="DO26" s="643"/>
      <c r="DP26" s="643"/>
      <c r="DQ26" s="643"/>
      <c r="DR26" s="643"/>
      <c r="DS26" s="643"/>
      <c r="DT26" s="643"/>
      <c r="DU26" s="643"/>
      <c r="DV26" s="644"/>
      <c r="DW26" s="645" t="s">
        <v>137</v>
      </c>
      <c r="DX26" s="663"/>
      <c r="DY26" s="663"/>
      <c r="DZ26" s="663"/>
      <c r="EA26" s="663"/>
      <c r="EB26" s="663"/>
      <c r="EC26" s="681"/>
    </row>
    <row r="27" spans="2:133" ht="11.25" customHeight="1" x14ac:dyDescent="0.15">
      <c r="B27" s="639" t="s">
        <v>297</v>
      </c>
      <c r="C27" s="640"/>
      <c r="D27" s="640"/>
      <c r="E27" s="640"/>
      <c r="F27" s="640"/>
      <c r="G27" s="640"/>
      <c r="H27" s="640"/>
      <c r="I27" s="640"/>
      <c r="J27" s="640"/>
      <c r="K27" s="640"/>
      <c r="L27" s="640"/>
      <c r="M27" s="640"/>
      <c r="N27" s="640"/>
      <c r="O27" s="640"/>
      <c r="P27" s="640"/>
      <c r="Q27" s="641"/>
      <c r="R27" s="642" t="s">
        <v>137</v>
      </c>
      <c r="S27" s="643"/>
      <c r="T27" s="643"/>
      <c r="U27" s="643"/>
      <c r="V27" s="643"/>
      <c r="W27" s="643"/>
      <c r="X27" s="643"/>
      <c r="Y27" s="644"/>
      <c r="Z27" s="675" t="s">
        <v>227</v>
      </c>
      <c r="AA27" s="675"/>
      <c r="AB27" s="675"/>
      <c r="AC27" s="675"/>
      <c r="AD27" s="676" t="s">
        <v>174</v>
      </c>
      <c r="AE27" s="676"/>
      <c r="AF27" s="676"/>
      <c r="AG27" s="676"/>
      <c r="AH27" s="676"/>
      <c r="AI27" s="676"/>
      <c r="AJ27" s="676"/>
      <c r="AK27" s="676"/>
      <c r="AL27" s="645" t="s">
        <v>227</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89258</v>
      </c>
      <c r="BH27" s="643"/>
      <c r="BI27" s="643"/>
      <c r="BJ27" s="643"/>
      <c r="BK27" s="643"/>
      <c r="BL27" s="643"/>
      <c r="BM27" s="643"/>
      <c r="BN27" s="644"/>
      <c r="BO27" s="675">
        <v>100</v>
      </c>
      <c r="BP27" s="675"/>
      <c r="BQ27" s="675"/>
      <c r="BR27" s="675"/>
      <c r="BS27" s="648" t="s">
        <v>137</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18258</v>
      </c>
      <c r="CS27" s="661"/>
      <c r="CT27" s="661"/>
      <c r="CU27" s="661"/>
      <c r="CV27" s="661"/>
      <c r="CW27" s="661"/>
      <c r="CX27" s="661"/>
      <c r="CY27" s="662"/>
      <c r="CZ27" s="645">
        <v>0.5</v>
      </c>
      <c r="DA27" s="663"/>
      <c r="DB27" s="663"/>
      <c r="DC27" s="664"/>
      <c r="DD27" s="648">
        <v>8137</v>
      </c>
      <c r="DE27" s="661"/>
      <c r="DF27" s="661"/>
      <c r="DG27" s="661"/>
      <c r="DH27" s="661"/>
      <c r="DI27" s="661"/>
      <c r="DJ27" s="661"/>
      <c r="DK27" s="662"/>
      <c r="DL27" s="648">
        <v>6759</v>
      </c>
      <c r="DM27" s="661"/>
      <c r="DN27" s="661"/>
      <c r="DO27" s="661"/>
      <c r="DP27" s="661"/>
      <c r="DQ27" s="661"/>
      <c r="DR27" s="661"/>
      <c r="DS27" s="661"/>
      <c r="DT27" s="661"/>
      <c r="DU27" s="661"/>
      <c r="DV27" s="662"/>
      <c r="DW27" s="645">
        <v>0.8</v>
      </c>
      <c r="DX27" s="663"/>
      <c r="DY27" s="663"/>
      <c r="DZ27" s="663"/>
      <c r="EA27" s="663"/>
      <c r="EB27" s="663"/>
      <c r="EC27" s="681"/>
    </row>
    <row r="28" spans="2:133" ht="11.25" customHeight="1" x14ac:dyDescent="0.15">
      <c r="B28" s="639" t="s">
        <v>300</v>
      </c>
      <c r="C28" s="640"/>
      <c r="D28" s="640"/>
      <c r="E28" s="640"/>
      <c r="F28" s="640"/>
      <c r="G28" s="640"/>
      <c r="H28" s="640"/>
      <c r="I28" s="640"/>
      <c r="J28" s="640"/>
      <c r="K28" s="640"/>
      <c r="L28" s="640"/>
      <c r="M28" s="640"/>
      <c r="N28" s="640"/>
      <c r="O28" s="640"/>
      <c r="P28" s="640"/>
      <c r="Q28" s="641"/>
      <c r="R28" s="642">
        <v>3081</v>
      </c>
      <c r="S28" s="643"/>
      <c r="T28" s="643"/>
      <c r="U28" s="643"/>
      <c r="V28" s="643"/>
      <c r="W28" s="643"/>
      <c r="X28" s="643"/>
      <c r="Y28" s="644"/>
      <c r="Z28" s="675">
        <v>0.1</v>
      </c>
      <c r="AA28" s="675"/>
      <c r="AB28" s="675"/>
      <c r="AC28" s="675"/>
      <c r="AD28" s="676" t="s">
        <v>227</v>
      </c>
      <c r="AE28" s="676"/>
      <c r="AF28" s="676"/>
      <c r="AG28" s="676"/>
      <c r="AH28" s="676"/>
      <c r="AI28" s="676"/>
      <c r="AJ28" s="676"/>
      <c r="AK28" s="676"/>
      <c r="AL28" s="645" t="s">
        <v>137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307421</v>
      </c>
      <c r="CS28" s="643"/>
      <c r="CT28" s="643"/>
      <c r="CU28" s="643"/>
      <c r="CV28" s="643"/>
      <c r="CW28" s="643"/>
      <c r="CX28" s="643"/>
      <c r="CY28" s="644"/>
      <c r="CZ28" s="645">
        <v>8.6</v>
      </c>
      <c r="DA28" s="663"/>
      <c r="DB28" s="663"/>
      <c r="DC28" s="664"/>
      <c r="DD28" s="648">
        <v>288563</v>
      </c>
      <c r="DE28" s="643"/>
      <c r="DF28" s="643"/>
      <c r="DG28" s="643"/>
      <c r="DH28" s="643"/>
      <c r="DI28" s="643"/>
      <c r="DJ28" s="643"/>
      <c r="DK28" s="644"/>
      <c r="DL28" s="648">
        <v>288563</v>
      </c>
      <c r="DM28" s="643"/>
      <c r="DN28" s="643"/>
      <c r="DO28" s="643"/>
      <c r="DP28" s="643"/>
      <c r="DQ28" s="643"/>
      <c r="DR28" s="643"/>
      <c r="DS28" s="643"/>
      <c r="DT28" s="643"/>
      <c r="DU28" s="643"/>
      <c r="DV28" s="644"/>
      <c r="DW28" s="645">
        <v>33.9</v>
      </c>
      <c r="DX28" s="663"/>
      <c r="DY28" s="663"/>
      <c r="DZ28" s="663"/>
      <c r="EA28" s="663"/>
      <c r="EB28" s="663"/>
      <c r="EC28" s="681"/>
    </row>
    <row r="29" spans="2:133" ht="11.25" customHeight="1" x14ac:dyDescent="0.15">
      <c r="B29" s="639" t="s">
        <v>302</v>
      </c>
      <c r="C29" s="640"/>
      <c r="D29" s="640"/>
      <c r="E29" s="640"/>
      <c r="F29" s="640"/>
      <c r="G29" s="640"/>
      <c r="H29" s="640"/>
      <c r="I29" s="640"/>
      <c r="J29" s="640"/>
      <c r="K29" s="640"/>
      <c r="L29" s="640"/>
      <c r="M29" s="640"/>
      <c r="N29" s="640"/>
      <c r="O29" s="640"/>
      <c r="P29" s="640"/>
      <c r="Q29" s="641"/>
      <c r="R29" s="642">
        <v>120721</v>
      </c>
      <c r="S29" s="643"/>
      <c r="T29" s="643"/>
      <c r="U29" s="643"/>
      <c r="V29" s="643"/>
      <c r="W29" s="643"/>
      <c r="X29" s="643"/>
      <c r="Y29" s="644"/>
      <c r="Z29" s="675">
        <v>3.3</v>
      </c>
      <c r="AA29" s="675"/>
      <c r="AB29" s="675"/>
      <c r="AC29" s="675"/>
      <c r="AD29" s="676">
        <v>4288</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69</v>
      </c>
      <c r="CG29" s="686"/>
      <c r="CH29" s="686"/>
      <c r="CI29" s="686"/>
      <c r="CJ29" s="686"/>
      <c r="CK29" s="686"/>
      <c r="CL29" s="686"/>
      <c r="CM29" s="686"/>
      <c r="CN29" s="686"/>
      <c r="CO29" s="686"/>
      <c r="CP29" s="686"/>
      <c r="CQ29" s="687"/>
      <c r="CR29" s="642">
        <v>307421</v>
      </c>
      <c r="CS29" s="661"/>
      <c r="CT29" s="661"/>
      <c r="CU29" s="661"/>
      <c r="CV29" s="661"/>
      <c r="CW29" s="661"/>
      <c r="CX29" s="661"/>
      <c r="CY29" s="662"/>
      <c r="CZ29" s="645">
        <v>8.6</v>
      </c>
      <c r="DA29" s="663"/>
      <c r="DB29" s="663"/>
      <c r="DC29" s="664"/>
      <c r="DD29" s="648">
        <v>288563</v>
      </c>
      <c r="DE29" s="661"/>
      <c r="DF29" s="661"/>
      <c r="DG29" s="661"/>
      <c r="DH29" s="661"/>
      <c r="DI29" s="661"/>
      <c r="DJ29" s="661"/>
      <c r="DK29" s="662"/>
      <c r="DL29" s="648">
        <v>288563</v>
      </c>
      <c r="DM29" s="661"/>
      <c r="DN29" s="661"/>
      <c r="DO29" s="661"/>
      <c r="DP29" s="661"/>
      <c r="DQ29" s="661"/>
      <c r="DR29" s="661"/>
      <c r="DS29" s="661"/>
      <c r="DT29" s="661"/>
      <c r="DU29" s="661"/>
      <c r="DV29" s="662"/>
      <c r="DW29" s="645">
        <v>33.9</v>
      </c>
      <c r="DX29" s="663"/>
      <c r="DY29" s="663"/>
      <c r="DZ29" s="663"/>
      <c r="EA29" s="663"/>
      <c r="EB29" s="663"/>
      <c r="EC29" s="681"/>
    </row>
    <row r="30" spans="2:133" ht="11.25" customHeight="1" x14ac:dyDescent="0.15">
      <c r="B30" s="639" t="s">
        <v>304</v>
      </c>
      <c r="C30" s="640"/>
      <c r="D30" s="640"/>
      <c r="E30" s="640"/>
      <c r="F30" s="640"/>
      <c r="G30" s="640"/>
      <c r="H30" s="640"/>
      <c r="I30" s="640"/>
      <c r="J30" s="640"/>
      <c r="K30" s="640"/>
      <c r="L30" s="640"/>
      <c r="M30" s="640"/>
      <c r="N30" s="640"/>
      <c r="O30" s="640"/>
      <c r="P30" s="640"/>
      <c r="Q30" s="641"/>
      <c r="R30" s="642">
        <v>4403</v>
      </c>
      <c r="S30" s="643"/>
      <c r="T30" s="643"/>
      <c r="U30" s="643"/>
      <c r="V30" s="643"/>
      <c r="W30" s="643"/>
      <c r="X30" s="643"/>
      <c r="Y30" s="644"/>
      <c r="Z30" s="675">
        <v>0.1</v>
      </c>
      <c r="AA30" s="675"/>
      <c r="AB30" s="675"/>
      <c r="AC30" s="675"/>
      <c r="AD30" s="676">
        <v>4000</v>
      </c>
      <c r="AE30" s="676"/>
      <c r="AF30" s="676"/>
      <c r="AG30" s="676"/>
      <c r="AH30" s="676"/>
      <c r="AI30" s="676"/>
      <c r="AJ30" s="676"/>
      <c r="AK30" s="676"/>
      <c r="AL30" s="645">
        <v>0.5</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297729</v>
      </c>
      <c r="CS30" s="643"/>
      <c r="CT30" s="643"/>
      <c r="CU30" s="643"/>
      <c r="CV30" s="643"/>
      <c r="CW30" s="643"/>
      <c r="CX30" s="643"/>
      <c r="CY30" s="644"/>
      <c r="CZ30" s="645">
        <v>8.3000000000000007</v>
      </c>
      <c r="DA30" s="663"/>
      <c r="DB30" s="663"/>
      <c r="DC30" s="664"/>
      <c r="DD30" s="648">
        <v>280204</v>
      </c>
      <c r="DE30" s="643"/>
      <c r="DF30" s="643"/>
      <c r="DG30" s="643"/>
      <c r="DH30" s="643"/>
      <c r="DI30" s="643"/>
      <c r="DJ30" s="643"/>
      <c r="DK30" s="644"/>
      <c r="DL30" s="648">
        <v>280204</v>
      </c>
      <c r="DM30" s="643"/>
      <c r="DN30" s="643"/>
      <c r="DO30" s="643"/>
      <c r="DP30" s="643"/>
      <c r="DQ30" s="643"/>
      <c r="DR30" s="643"/>
      <c r="DS30" s="643"/>
      <c r="DT30" s="643"/>
      <c r="DU30" s="643"/>
      <c r="DV30" s="644"/>
      <c r="DW30" s="645">
        <v>32.9</v>
      </c>
      <c r="DX30" s="663"/>
      <c r="DY30" s="663"/>
      <c r="DZ30" s="663"/>
      <c r="EA30" s="663"/>
      <c r="EB30" s="663"/>
      <c r="EC30" s="681"/>
    </row>
    <row r="31" spans="2:133" ht="11.25" customHeight="1" x14ac:dyDescent="0.15">
      <c r="B31" s="639" t="s">
        <v>308</v>
      </c>
      <c r="C31" s="640"/>
      <c r="D31" s="640"/>
      <c r="E31" s="640"/>
      <c r="F31" s="640"/>
      <c r="G31" s="640"/>
      <c r="H31" s="640"/>
      <c r="I31" s="640"/>
      <c r="J31" s="640"/>
      <c r="K31" s="640"/>
      <c r="L31" s="640"/>
      <c r="M31" s="640"/>
      <c r="N31" s="640"/>
      <c r="O31" s="640"/>
      <c r="P31" s="640"/>
      <c r="Q31" s="641"/>
      <c r="R31" s="642">
        <v>247142</v>
      </c>
      <c r="S31" s="643"/>
      <c r="T31" s="643"/>
      <c r="U31" s="643"/>
      <c r="V31" s="643"/>
      <c r="W31" s="643"/>
      <c r="X31" s="643"/>
      <c r="Y31" s="644"/>
      <c r="Z31" s="675">
        <v>6.8</v>
      </c>
      <c r="AA31" s="675"/>
      <c r="AB31" s="675"/>
      <c r="AC31" s="675"/>
      <c r="AD31" s="676" t="s">
        <v>227</v>
      </c>
      <c r="AE31" s="676"/>
      <c r="AF31" s="676"/>
      <c r="AG31" s="676"/>
      <c r="AH31" s="676"/>
      <c r="AI31" s="676"/>
      <c r="AJ31" s="676"/>
      <c r="AK31" s="676"/>
      <c r="AL31" s="645" t="s">
        <v>227</v>
      </c>
      <c r="AM31" s="646"/>
      <c r="AN31" s="646"/>
      <c r="AO31" s="677"/>
      <c r="AP31" s="716" t="s">
        <v>309</v>
      </c>
      <c r="AQ31" s="717"/>
      <c r="AR31" s="717"/>
      <c r="AS31" s="717"/>
      <c r="AT31" s="722" t="s">
        <v>310</v>
      </c>
      <c r="AU31" s="231"/>
      <c r="AV31" s="231"/>
      <c r="AW31" s="231"/>
      <c r="AX31" s="708" t="s">
        <v>186</v>
      </c>
      <c r="AY31" s="709"/>
      <c r="AZ31" s="709"/>
      <c r="BA31" s="709"/>
      <c r="BB31" s="709"/>
      <c r="BC31" s="709"/>
      <c r="BD31" s="709"/>
      <c r="BE31" s="709"/>
      <c r="BF31" s="710"/>
      <c r="BG31" s="711">
        <v>99.5</v>
      </c>
      <c r="BH31" s="712"/>
      <c r="BI31" s="712"/>
      <c r="BJ31" s="712"/>
      <c r="BK31" s="712"/>
      <c r="BL31" s="712"/>
      <c r="BM31" s="713">
        <v>97.9</v>
      </c>
      <c r="BN31" s="712"/>
      <c r="BO31" s="712"/>
      <c r="BP31" s="712"/>
      <c r="BQ31" s="714"/>
      <c r="BR31" s="711">
        <v>99.4</v>
      </c>
      <c r="BS31" s="712"/>
      <c r="BT31" s="712"/>
      <c r="BU31" s="712"/>
      <c r="BV31" s="712"/>
      <c r="BW31" s="712"/>
      <c r="BX31" s="713">
        <v>97.9</v>
      </c>
      <c r="BY31" s="712"/>
      <c r="BZ31" s="712"/>
      <c r="CA31" s="712"/>
      <c r="CB31" s="714"/>
      <c r="CD31" s="733"/>
      <c r="CE31" s="734"/>
      <c r="CF31" s="689" t="s">
        <v>311</v>
      </c>
      <c r="CG31" s="686"/>
      <c r="CH31" s="686"/>
      <c r="CI31" s="686"/>
      <c r="CJ31" s="686"/>
      <c r="CK31" s="686"/>
      <c r="CL31" s="686"/>
      <c r="CM31" s="686"/>
      <c r="CN31" s="686"/>
      <c r="CO31" s="686"/>
      <c r="CP31" s="686"/>
      <c r="CQ31" s="687"/>
      <c r="CR31" s="642">
        <v>9692</v>
      </c>
      <c r="CS31" s="661"/>
      <c r="CT31" s="661"/>
      <c r="CU31" s="661"/>
      <c r="CV31" s="661"/>
      <c r="CW31" s="661"/>
      <c r="CX31" s="661"/>
      <c r="CY31" s="662"/>
      <c r="CZ31" s="645">
        <v>0.3</v>
      </c>
      <c r="DA31" s="663"/>
      <c r="DB31" s="663"/>
      <c r="DC31" s="664"/>
      <c r="DD31" s="648">
        <v>8359</v>
      </c>
      <c r="DE31" s="661"/>
      <c r="DF31" s="661"/>
      <c r="DG31" s="661"/>
      <c r="DH31" s="661"/>
      <c r="DI31" s="661"/>
      <c r="DJ31" s="661"/>
      <c r="DK31" s="662"/>
      <c r="DL31" s="648">
        <v>8359</v>
      </c>
      <c r="DM31" s="661"/>
      <c r="DN31" s="661"/>
      <c r="DO31" s="661"/>
      <c r="DP31" s="661"/>
      <c r="DQ31" s="661"/>
      <c r="DR31" s="661"/>
      <c r="DS31" s="661"/>
      <c r="DT31" s="661"/>
      <c r="DU31" s="661"/>
      <c r="DV31" s="662"/>
      <c r="DW31" s="645">
        <v>1</v>
      </c>
      <c r="DX31" s="663"/>
      <c r="DY31" s="663"/>
      <c r="DZ31" s="663"/>
      <c r="EA31" s="663"/>
      <c r="EB31" s="663"/>
      <c r="EC31" s="681"/>
    </row>
    <row r="32" spans="2:133" ht="11.25" customHeight="1" x14ac:dyDescent="0.15">
      <c r="B32" s="725" t="s">
        <v>312</v>
      </c>
      <c r="C32" s="726"/>
      <c r="D32" s="726"/>
      <c r="E32" s="726"/>
      <c r="F32" s="726"/>
      <c r="G32" s="726"/>
      <c r="H32" s="726"/>
      <c r="I32" s="726"/>
      <c r="J32" s="726"/>
      <c r="K32" s="726"/>
      <c r="L32" s="726"/>
      <c r="M32" s="726"/>
      <c r="N32" s="726"/>
      <c r="O32" s="726"/>
      <c r="P32" s="726"/>
      <c r="Q32" s="727"/>
      <c r="R32" s="642" t="s">
        <v>227</v>
      </c>
      <c r="S32" s="643"/>
      <c r="T32" s="643"/>
      <c r="U32" s="643"/>
      <c r="V32" s="643"/>
      <c r="W32" s="643"/>
      <c r="X32" s="643"/>
      <c r="Y32" s="644"/>
      <c r="Z32" s="675" t="s">
        <v>174</v>
      </c>
      <c r="AA32" s="675"/>
      <c r="AB32" s="675"/>
      <c r="AC32" s="675"/>
      <c r="AD32" s="676" t="s">
        <v>227</v>
      </c>
      <c r="AE32" s="676"/>
      <c r="AF32" s="676"/>
      <c r="AG32" s="676"/>
      <c r="AH32" s="676"/>
      <c r="AI32" s="676"/>
      <c r="AJ32" s="676"/>
      <c r="AK32" s="676"/>
      <c r="AL32" s="645" t="s">
        <v>137</v>
      </c>
      <c r="AM32" s="646"/>
      <c r="AN32" s="646"/>
      <c r="AO32" s="677"/>
      <c r="AP32" s="718"/>
      <c r="AQ32" s="719"/>
      <c r="AR32" s="719"/>
      <c r="AS32" s="719"/>
      <c r="AT32" s="723"/>
      <c r="AU32" s="230" t="s">
        <v>313</v>
      </c>
      <c r="AV32" s="230"/>
      <c r="AW32" s="230"/>
      <c r="AX32" s="639" t="s">
        <v>314</v>
      </c>
      <c r="AY32" s="640"/>
      <c r="AZ32" s="640"/>
      <c r="BA32" s="640"/>
      <c r="BB32" s="640"/>
      <c r="BC32" s="640"/>
      <c r="BD32" s="640"/>
      <c r="BE32" s="640"/>
      <c r="BF32" s="641"/>
      <c r="BG32" s="715">
        <v>99.2</v>
      </c>
      <c r="BH32" s="661"/>
      <c r="BI32" s="661"/>
      <c r="BJ32" s="661"/>
      <c r="BK32" s="661"/>
      <c r="BL32" s="661"/>
      <c r="BM32" s="646">
        <v>96.4</v>
      </c>
      <c r="BN32" s="707"/>
      <c r="BO32" s="707"/>
      <c r="BP32" s="707"/>
      <c r="BQ32" s="685"/>
      <c r="BR32" s="715">
        <v>99.1</v>
      </c>
      <c r="BS32" s="661"/>
      <c r="BT32" s="661"/>
      <c r="BU32" s="661"/>
      <c r="BV32" s="661"/>
      <c r="BW32" s="661"/>
      <c r="BX32" s="646">
        <v>96.1</v>
      </c>
      <c r="BY32" s="707"/>
      <c r="BZ32" s="707"/>
      <c r="CA32" s="707"/>
      <c r="CB32" s="685"/>
      <c r="CD32" s="735"/>
      <c r="CE32" s="736"/>
      <c r="CF32" s="689" t="s">
        <v>315</v>
      </c>
      <c r="CG32" s="686"/>
      <c r="CH32" s="686"/>
      <c r="CI32" s="686"/>
      <c r="CJ32" s="686"/>
      <c r="CK32" s="686"/>
      <c r="CL32" s="686"/>
      <c r="CM32" s="686"/>
      <c r="CN32" s="686"/>
      <c r="CO32" s="686"/>
      <c r="CP32" s="686"/>
      <c r="CQ32" s="687"/>
      <c r="CR32" s="642" t="s">
        <v>137</v>
      </c>
      <c r="CS32" s="643"/>
      <c r="CT32" s="643"/>
      <c r="CU32" s="643"/>
      <c r="CV32" s="643"/>
      <c r="CW32" s="643"/>
      <c r="CX32" s="643"/>
      <c r="CY32" s="644"/>
      <c r="CZ32" s="645" t="s">
        <v>137</v>
      </c>
      <c r="DA32" s="663"/>
      <c r="DB32" s="663"/>
      <c r="DC32" s="664"/>
      <c r="DD32" s="648" t="s">
        <v>174</v>
      </c>
      <c r="DE32" s="643"/>
      <c r="DF32" s="643"/>
      <c r="DG32" s="643"/>
      <c r="DH32" s="643"/>
      <c r="DI32" s="643"/>
      <c r="DJ32" s="643"/>
      <c r="DK32" s="644"/>
      <c r="DL32" s="648" t="s">
        <v>227</v>
      </c>
      <c r="DM32" s="643"/>
      <c r="DN32" s="643"/>
      <c r="DO32" s="643"/>
      <c r="DP32" s="643"/>
      <c r="DQ32" s="643"/>
      <c r="DR32" s="643"/>
      <c r="DS32" s="643"/>
      <c r="DT32" s="643"/>
      <c r="DU32" s="643"/>
      <c r="DV32" s="644"/>
      <c r="DW32" s="645" t="s">
        <v>227</v>
      </c>
      <c r="DX32" s="663"/>
      <c r="DY32" s="663"/>
      <c r="DZ32" s="663"/>
      <c r="EA32" s="663"/>
      <c r="EB32" s="663"/>
      <c r="EC32" s="681"/>
    </row>
    <row r="33" spans="2:133" ht="11.25" customHeight="1" x14ac:dyDescent="0.15">
      <c r="B33" s="639" t="s">
        <v>316</v>
      </c>
      <c r="C33" s="640"/>
      <c r="D33" s="640"/>
      <c r="E33" s="640"/>
      <c r="F33" s="640"/>
      <c r="G33" s="640"/>
      <c r="H33" s="640"/>
      <c r="I33" s="640"/>
      <c r="J33" s="640"/>
      <c r="K33" s="640"/>
      <c r="L33" s="640"/>
      <c r="M33" s="640"/>
      <c r="N33" s="640"/>
      <c r="O33" s="640"/>
      <c r="P33" s="640"/>
      <c r="Q33" s="641"/>
      <c r="R33" s="642">
        <v>1238240</v>
      </c>
      <c r="S33" s="643"/>
      <c r="T33" s="643"/>
      <c r="U33" s="643"/>
      <c r="V33" s="643"/>
      <c r="W33" s="643"/>
      <c r="X33" s="643"/>
      <c r="Y33" s="644"/>
      <c r="Z33" s="675">
        <v>34.299999999999997</v>
      </c>
      <c r="AA33" s="675"/>
      <c r="AB33" s="675"/>
      <c r="AC33" s="675"/>
      <c r="AD33" s="676" t="s">
        <v>174</v>
      </c>
      <c r="AE33" s="676"/>
      <c r="AF33" s="676"/>
      <c r="AG33" s="676"/>
      <c r="AH33" s="676"/>
      <c r="AI33" s="676"/>
      <c r="AJ33" s="676"/>
      <c r="AK33" s="676"/>
      <c r="AL33" s="645" t="s">
        <v>137</v>
      </c>
      <c r="AM33" s="646"/>
      <c r="AN33" s="646"/>
      <c r="AO33" s="677"/>
      <c r="AP33" s="720"/>
      <c r="AQ33" s="721"/>
      <c r="AR33" s="721"/>
      <c r="AS33" s="721"/>
      <c r="AT33" s="724"/>
      <c r="AU33" s="232"/>
      <c r="AV33" s="232"/>
      <c r="AW33" s="232"/>
      <c r="AX33" s="623" t="s">
        <v>317</v>
      </c>
      <c r="AY33" s="624"/>
      <c r="AZ33" s="624"/>
      <c r="BA33" s="624"/>
      <c r="BB33" s="624"/>
      <c r="BC33" s="624"/>
      <c r="BD33" s="624"/>
      <c r="BE33" s="624"/>
      <c r="BF33" s="625"/>
      <c r="BG33" s="706">
        <v>99.8</v>
      </c>
      <c r="BH33" s="627"/>
      <c r="BI33" s="627"/>
      <c r="BJ33" s="627"/>
      <c r="BK33" s="627"/>
      <c r="BL33" s="627"/>
      <c r="BM33" s="669">
        <v>99.8</v>
      </c>
      <c r="BN33" s="627"/>
      <c r="BO33" s="627"/>
      <c r="BP33" s="627"/>
      <c r="BQ33" s="671"/>
      <c r="BR33" s="706">
        <v>99.6</v>
      </c>
      <c r="BS33" s="627"/>
      <c r="BT33" s="627"/>
      <c r="BU33" s="627"/>
      <c r="BV33" s="627"/>
      <c r="BW33" s="627"/>
      <c r="BX33" s="669">
        <v>99.6</v>
      </c>
      <c r="BY33" s="627"/>
      <c r="BZ33" s="627"/>
      <c r="CA33" s="627"/>
      <c r="CB33" s="671"/>
      <c r="CD33" s="689" t="s">
        <v>318</v>
      </c>
      <c r="CE33" s="686"/>
      <c r="CF33" s="686"/>
      <c r="CG33" s="686"/>
      <c r="CH33" s="686"/>
      <c r="CI33" s="686"/>
      <c r="CJ33" s="686"/>
      <c r="CK33" s="686"/>
      <c r="CL33" s="686"/>
      <c r="CM33" s="686"/>
      <c r="CN33" s="686"/>
      <c r="CO33" s="686"/>
      <c r="CP33" s="686"/>
      <c r="CQ33" s="687"/>
      <c r="CR33" s="642">
        <v>890151</v>
      </c>
      <c r="CS33" s="661"/>
      <c r="CT33" s="661"/>
      <c r="CU33" s="661"/>
      <c r="CV33" s="661"/>
      <c r="CW33" s="661"/>
      <c r="CX33" s="661"/>
      <c r="CY33" s="662"/>
      <c r="CZ33" s="645">
        <v>25</v>
      </c>
      <c r="DA33" s="663"/>
      <c r="DB33" s="663"/>
      <c r="DC33" s="664"/>
      <c r="DD33" s="648">
        <v>495291</v>
      </c>
      <c r="DE33" s="661"/>
      <c r="DF33" s="661"/>
      <c r="DG33" s="661"/>
      <c r="DH33" s="661"/>
      <c r="DI33" s="661"/>
      <c r="DJ33" s="661"/>
      <c r="DK33" s="662"/>
      <c r="DL33" s="648">
        <v>177337</v>
      </c>
      <c r="DM33" s="661"/>
      <c r="DN33" s="661"/>
      <c r="DO33" s="661"/>
      <c r="DP33" s="661"/>
      <c r="DQ33" s="661"/>
      <c r="DR33" s="661"/>
      <c r="DS33" s="661"/>
      <c r="DT33" s="661"/>
      <c r="DU33" s="661"/>
      <c r="DV33" s="662"/>
      <c r="DW33" s="645">
        <v>20.8</v>
      </c>
      <c r="DX33" s="663"/>
      <c r="DY33" s="663"/>
      <c r="DZ33" s="663"/>
      <c r="EA33" s="663"/>
      <c r="EB33" s="663"/>
      <c r="EC33" s="681"/>
    </row>
    <row r="34" spans="2:133" ht="11.25" customHeight="1" x14ac:dyDescent="0.15">
      <c r="B34" s="639" t="s">
        <v>319</v>
      </c>
      <c r="C34" s="640"/>
      <c r="D34" s="640"/>
      <c r="E34" s="640"/>
      <c r="F34" s="640"/>
      <c r="G34" s="640"/>
      <c r="H34" s="640"/>
      <c r="I34" s="640"/>
      <c r="J34" s="640"/>
      <c r="K34" s="640"/>
      <c r="L34" s="640"/>
      <c r="M34" s="640"/>
      <c r="N34" s="640"/>
      <c r="O34" s="640"/>
      <c r="P34" s="640"/>
      <c r="Q34" s="641"/>
      <c r="R34" s="642">
        <v>7056</v>
      </c>
      <c r="S34" s="643"/>
      <c r="T34" s="643"/>
      <c r="U34" s="643"/>
      <c r="V34" s="643"/>
      <c r="W34" s="643"/>
      <c r="X34" s="643"/>
      <c r="Y34" s="644"/>
      <c r="Z34" s="675">
        <v>0.2</v>
      </c>
      <c r="AA34" s="675"/>
      <c r="AB34" s="675"/>
      <c r="AC34" s="675"/>
      <c r="AD34" s="676">
        <v>6625</v>
      </c>
      <c r="AE34" s="676"/>
      <c r="AF34" s="676"/>
      <c r="AG34" s="676"/>
      <c r="AH34" s="676"/>
      <c r="AI34" s="676"/>
      <c r="AJ34" s="676"/>
      <c r="AK34" s="676"/>
      <c r="AL34" s="645">
        <v>0.8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393277</v>
      </c>
      <c r="CS34" s="643"/>
      <c r="CT34" s="643"/>
      <c r="CU34" s="643"/>
      <c r="CV34" s="643"/>
      <c r="CW34" s="643"/>
      <c r="CX34" s="643"/>
      <c r="CY34" s="644"/>
      <c r="CZ34" s="645">
        <v>11</v>
      </c>
      <c r="DA34" s="663"/>
      <c r="DB34" s="663"/>
      <c r="DC34" s="664"/>
      <c r="DD34" s="648">
        <v>209655</v>
      </c>
      <c r="DE34" s="643"/>
      <c r="DF34" s="643"/>
      <c r="DG34" s="643"/>
      <c r="DH34" s="643"/>
      <c r="DI34" s="643"/>
      <c r="DJ34" s="643"/>
      <c r="DK34" s="644"/>
      <c r="DL34" s="648">
        <v>129247</v>
      </c>
      <c r="DM34" s="643"/>
      <c r="DN34" s="643"/>
      <c r="DO34" s="643"/>
      <c r="DP34" s="643"/>
      <c r="DQ34" s="643"/>
      <c r="DR34" s="643"/>
      <c r="DS34" s="643"/>
      <c r="DT34" s="643"/>
      <c r="DU34" s="643"/>
      <c r="DV34" s="644"/>
      <c r="DW34" s="645">
        <v>15.2</v>
      </c>
      <c r="DX34" s="663"/>
      <c r="DY34" s="663"/>
      <c r="DZ34" s="663"/>
      <c r="EA34" s="663"/>
      <c r="EB34" s="663"/>
      <c r="EC34" s="681"/>
    </row>
    <row r="35" spans="2:133" ht="11.25" customHeight="1" x14ac:dyDescent="0.15">
      <c r="B35" s="639" t="s">
        <v>321</v>
      </c>
      <c r="C35" s="640"/>
      <c r="D35" s="640"/>
      <c r="E35" s="640"/>
      <c r="F35" s="640"/>
      <c r="G35" s="640"/>
      <c r="H35" s="640"/>
      <c r="I35" s="640"/>
      <c r="J35" s="640"/>
      <c r="K35" s="640"/>
      <c r="L35" s="640"/>
      <c r="M35" s="640"/>
      <c r="N35" s="640"/>
      <c r="O35" s="640"/>
      <c r="P35" s="640"/>
      <c r="Q35" s="641"/>
      <c r="R35" s="642">
        <v>826</v>
      </c>
      <c r="S35" s="643"/>
      <c r="T35" s="643"/>
      <c r="U35" s="643"/>
      <c r="V35" s="643"/>
      <c r="W35" s="643"/>
      <c r="X35" s="643"/>
      <c r="Y35" s="644"/>
      <c r="Z35" s="675">
        <v>0</v>
      </c>
      <c r="AA35" s="675"/>
      <c r="AB35" s="675"/>
      <c r="AC35" s="675"/>
      <c r="AD35" s="676" t="s">
        <v>227</v>
      </c>
      <c r="AE35" s="676"/>
      <c r="AF35" s="676"/>
      <c r="AG35" s="676"/>
      <c r="AH35" s="676"/>
      <c r="AI35" s="676"/>
      <c r="AJ35" s="676"/>
      <c r="AK35" s="676"/>
      <c r="AL35" s="645" t="s">
        <v>137</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60835</v>
      </c>
      <c r="CS35" s="661"/>
      <c r="CT35" s="661"/>
      <c r="CU35" s="661"/>
      <c r="CV35" s="661"/>
      <c r="CW35" s="661"/>
      <c r="CX35" s="661"/>
      <c r="CY35" s="662"/>
      <c r="CZ35" s="645">
        <v>1.7</v>
      </c>
      <c r="DA35" s="663"/>
      <c r="DB35" s="663"/>
      <c r="DC35" s="664"/>
      <c r="DD35" s="648">
        <v>27674</v>
      </c>
      <c r="DE35" s="661"/>
      <c r="DF35" s="661"/>
      <c r="DG35" s="661"/>
      <c r="DH35" s="661"/>
      <c r="DI35" s="661"/>
      <c r="DJ35" s="661"/>
      <c r="DK35" s="662"/>
      <c r="DL35" s="648">
        <v>4169</v>
      </c>
      <c r="DM35" s="661"/>
      <c r="DN35" s="661"/>
      <c r="DO35" s="661"/>
      <c r="DP35" s="661"/>
      <c r="DQ35" s="661"/>
      <c r="DR35" s="661"/>
      <c r="DS35" s="661"/>
      <c r="DT35" s="661"/>
      <c r="DU35" s="661"/>
      <c r="DV35" s="662"/>
      <c r="DW35" s="645">
        <v>0.5</v>
      </c>
      <c r="DX35" s="663"/>
      <c r="DY35" s="663"/>
      <c r="DZ35" s="663"/>
      <c r="EA35" s="663"/>
      <c r="EB35" s="663"/>
      <c r="EC35" s="681"/>
    </row>
    <row r="36" spans="2:133" ht="11.25" customHeight="1" x14ac:dyDescent="0.15">
      <c r="B36" s="639" t="s">
        <v>325</v>
      </c>
      <c r="C36" s="640"/>
      <c r="D36" s="640"/>
      <c r="E36" s="640"/>
      <c r="F36" s="640"/>
      <c r="G36" s="640"/>
      <c r="H36" s="640"/>
      <c r="I36" s="640"/>
      <c r="J36" s="640"/>
      <c r="K36" s="640"/>
      <c r="L36" s="640"/>
      <c r="M36" s="640"/>
      <c r="N36" s="640"/>
      <c r="O36" s="640"/>
      <c r="P36" s="640"/>
      <c r="Q36" s="641"/>
      <c r="R36" s="642">
        <v>94431</v>
      </c>
      <c r="S36" s="643"/>
      <c r="T36" s="643"/>
      <c r="U36" s="643"/>
      <c r="V36" s="643"/>
      <c r="W36" s="643"/>
      <c r="X36" s="643"/>
      <c r="Y36" s="644"/>
      <c r="Z36" s="675">
        <v>2.6</v>
      </c>
      <c r="AA36" s="675"/>
      <c r="AB36" s="675"/>
      <c r="AC36" s="675"/>
      <c r="AD36" s="676" t="s">
        <v>137</v>
      </c>
      <c r="AE36" s="676"/>
      <c r="AF36" s="676"/>
      <c r="AG36" s="676"/>
      <c r="AH36" s="676"/>
      <c r="AI36" s="676"/>
      <c r="AJ36" s="676"/>
      <c r="AK36" s="676"/>
      <c r="AL36" s="645" t="s">
        <v>227</v>
      </c>
      <c r="AM36" s="646"/>
      <c r="AN36" s="646"/>
      <c r="AO36" s="677"/>
      <c r="AP36" s="235"/>
      <c r="AQ36" s="694" t="s">
        <v>326</v>
      </c>
      <c r="AR36" s="695"/>
      <c r="AS36" s="695"/>
      <c r="AT36" s="695"/>
      <c r="AU36" s="695"/>
      <c r="AV36" s="695"/>
      <c r="AW36" s="695"/>
      <c r="AX36" s="695"/>
      <c r="AY36" s="696"/>
      <c r="AZ36" s="697">
        <v>17475</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11108</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275745</v>
      </c>
      <c r="CS36" s="643"/>
      <c r="CT36" s="643"/>
      <c r="CU36" s="643"/>
      <c r="CV36" s="643"/>
      <c r="CW36" s="643"/>
      <c r="CX36" s="643"/>
      <c r="CY36" s="644"/>
      <c r="CZ36" s="645">
        <v>7.7</v>
      </c>
      <c r="DA36" s="663"/>
      <c r="DB36" s="663"/>
      <c r="DC36" s="664"/>
      <c r="DD36" s="648">
        <v>112333</v>
      </c>
      <c r="DE36" s="643"/>
      <c r="DF36" s="643"/>
      <c r="DG36" s="643"/>
      <c r="DH36" s="643"/>
      <c r="DI36" s="643"/>
      <c r="DJ36" s="643"/>
      <c r="DK36" s="644"/>
      <c r="DL36" s="648">
        <v>28119</v>
      </c>
      <c r="DM36" s="643"/>
      <c r="DN36" s="643"/>
      <c r="DO36" s="643"/>
      <c r="DP36" s="643"/>
      <c r="DQ36" s="643"/>
      <c r="DR36" s="643"/>
      <c r="DS36" s="643"/>
      <c r="DT36" s="643"/>
      <c r="DU36" s="643"/>
      <c r="DV36" s="644"/>
      <c r="DW36" s="645">
        <v>3.3</v>
      </c>
      <c r="DX36" s="663"/>
      <c r="DY36" s="663"/>
      <c r="DZ36" s="663"/>
      <c r="EA36" s="663"/>
      <c r="EB36" s="663"/>
      <c r="EC36" s="681"/>
    </row>
    <row r="37" spans="2:133" ht="11.25" customHeight="1" x14ac:dyDescent="0.15">
      <c r="B37" s="639" t="s">
        <v>329</v>
      </c>
      <c r="C37" s="640"/>
      <c r="D37" s="640"/>
      <c r="E37" s="640"/>
      <c r="F37" s="640"/>
      <c r="G37" s="640"/>
      <c r="H37" s="640"/>
      <c r="I37" s="640"/>
      <c r="J37" s="640"/>
      <c r="K37" s="640"/>
      <c r="L37" s="640"/>
      <c r="M37" s="640"/>
      <c r="N37" s="640"/>
      <c r="O37" s="640"/>
      <c r="P37" s="640"/>
      <c r="Q37" s="641"/>
      <c r="R37" s="642">
        <v>144219</v>
      </c>
      <c r="S37" s="643"/>
      <c r="T37" s="643"/>
      <c r="U37" s="643"/>
      <c r="V37" s="643"/>
      <c r="W37" s="643"/>
      <c r="X37" s="643"/>
      <c r="Y37" s="644"/>
      <c r="Z37" s="675">
        <v>4</v>
      </c>
      <c r="AA37" s="675"/>
      <c r="AB37" s="675"/>
      <c r="AC37" s="675"/>
      <c r="AD37" s="676" t="s">
        <v>227</v>
      </c>
      <c r="AE37" s="676"/>
      <c r="AF37" s="676"/>
      <c r="AG37" s="676"/>
      <c r="AH37" s="676"/>
      <c r="AI37" s="676"/>
      <c r="AJ37" s="676"/>
      <c r="AK37" s="676"/>
      <c r="AL37" s="645" t="s">
        <v>137</v>
      </c>
      <c r="AM37" s="646"/>
      <c r="AN37" s="646"/>
      <c r="AO37" s="677"/>
      <c r="AQ37" s="682" t="s">
        <v>330</v>
      </c>
      <c r="AR37" s="683"/>
      <c r="AS37" s="683"/>
      <c r="AT37" s="683"/>
      <c r="AU37" s="683"/>
      <c r="AV37" s="683"/>
      <c r="AW37" s="683"/>
      <c r="AX37" s="683"/>
      <c r="AY37" s="684"/>
      <c r="AZ37" s="642">
        <v>7217</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11108</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6788</v>
      </c>
      <c r="CS37" s="661"/>
      <c r="CT37" s="661"/>
      <c r="CU37" s="661"/>
      <c r="CV37" s="661"/>
      <c r="CW37" s="661"/>
      <c r="CX37" s="661"/>
      <c r="CY37" s="662"/>
      <c r="CZ37" s="645">
        <v>0.2</v>
      </c>
      <c r="DA37" s="663"/>
      <c r="DB37" s="663"/>
      <c r="DC37" s="664"/>
      <c r="DD37" s="648">
        <v>5834</v>
      </c>
      <c r="DE37" s="661"/>
      <c r="DF37" s="661"/>
      <c r="DG37" s="661"/>
      <c r="DH37" s="661"/>
      <c r="DI37" s="661"/>
      <c r="DJ37" s="661"/>
      <c r="DK37" s="662"/>
      <c r="DL37" s="648">
        <v>1353</v>
      </c>
      <c r="DM37" s="661"/>
      <c r="DN37" s="661"/>
      <c r="DO37" s="661"/>
      <c r="DP37" s="661"/>
      <c r="DQ37" s="661"/>
      <c r="DR37" s="661"/>
      <c r="DS37" s="661"/>
      <c r="DT37" s="661"/>
      <c r="DU37" s="661"/>
      <c r="DV37" s="662"/>
      <c r="DW37" s="645">
        <v>0.2</v>
      </c>
      <c r="DX37" s="663"/>
      <c r="DY37" s="663"/>
      <c r="DZ37" s="663"/>
      <c r="EA37" s="663"/>
      <c r="EB37" s="663"/>
      <c r="EC37" s="681"/>
    </row>
    <row r="38" spans="2:133" ht="11.25" customHeight="1" x14ac:dyDescent="0.15">
      <c r="B38" s="639" t="s">
        <v>333</v>
      </c>
      <c r="C38" s="640"/>
      <c r="D38" s="640"/>
      <c r="E38" s="640"/>
      <c r="F38" s="640"/>
      <c r="G38" s="640"/>
      <c r="H38" s="640"/>
      <c r="I38" s="640"/>
      <c r="J38" s="640"/>
      <c r="K38" s="640"/>
      <c r="L38" s="640"/>
      <c r="M38" s="640"/>
      <c r="N38" s="640"/>
      <c r="O38" s="640"/>
      <c r="P38" s="640"/>
      <c r="Q38" s="641"/>
      <c r="R38" s="642">
        <v>22246</v>
      </c>
      <c r="S38" s="643"/>
      <c r="T38" s="643"/>
      <c r="U38" s="643"/>
      <c r="V38" s="643"/>
      <c r="W38" s="643"/>
      <c r="X38" s="643"/>
      <c r="Y38" s="644"/>
      <c r="Z38" s="675">
        <v>0.6</v>
      </c>
      <c r="AA38" s="675"/>
      <c r="AB38" s="675"/>
      <c r="AC38" s="675"/>
      <c r="AD38" s="676">
        <v>1817</v>
      </c>
      <c r="AE38" s="676"/>
      <c r="AF38" s="676"/>
      <c r="AG38" s="676"/>
      <c r="AH38" s="676"/>
      <c r="AI38" s="676"/>
      <c r="AJ38" s="676"/>
      <c r="AK38" s="676"/>
      <c r="AL38" s="645">
        <v>0.2</v>
      </c>
      <c r="AM38" s="646"/>
      <c r="AN38" s="646"/>
      <c r="AO38" s="677"/>
      <c r="AQ38" s="682" t="s">
        <v>334</v>
      </c>
      <c r="AR38" s="683"/>
      <c r="AS38" s="683"/>
      <c r="AT38" s="683"/>
      <c r="AU38" s="683"/>
      <c r="AV38" s="683"/>
      <c r="AW38" s="683"/>
      <c r="AX38" s="683"/>
      <c r="AY38" s="684"/>
      <c r="AZ38" s="642" t="s">
        <v>227</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87</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17475</v>
      </c>
      <c r="CS38" s="643"/>
      <c r="CT38" s="643"/>
      <c r="CU38" s="643"/>
      <c r="CV38" s="643"/>
      <c r="CW38" s="643"/>
      <c r="CX38" s="643"/>
      <c r="CY38" s="644"/>
      <c r="CZ38" s="645">
        <v>0.5</v>
      </c>
      <c r="DA38" s="663"/>
      <c r="DB38" s="663"/>
      <c r="DC38" s="664"/>
      <c r="DD38" s="648">
        <v>15802</v>
      </c>
      <c r="DE38" s="643"/>
      <c r="DF38" s="643"/>
      <c r="DG38" s="643"/>
      <c r="DH38" s="643"/>
      <c r="DI38" s="643"/>
      <c r="DJ38" s="643"/>
      <c r="DK38" s="644"/>
      <c r="DL38" s="648">
        <v>15802</v>
      </c>
      <c r="DM38" s="643"/>
      <c r="DN38" s="643"/>
      <c r="DO38" s="643"/>
      <c r="DP38" s="643"/>
      <c r="DQ38" s="643"/>
      <c r="DR38" s="643"/>
      <c r="DS38" s="643"/>
      <c r="DT38" s="643"/>
      <c r="DU38" s="643"/>
      <c r="DV38" s="644"/>
      <c r="DW38" s="645">
        <v>1.9</v>
      </c>
      <c r="DX38" s="663"/>
      <c r="DY38" s="663"/>
      <c r="DZ38" s="663"/>
      <c r="EA38" s="663"/>
      <c r="EB38" s="663"/>
      <c r="EC38" s="681"/>
    </row>
    <row r="39" spans="2:133" ht="11.25" customHeight="1" x14ac:dyDescent="0.15">
      <c r="B39" s="639" t="s">
        <v>337</v>
      </c>
      <c r="C39" s="640"/>
      <c r="D39" s="640"/>
      <c r="E39" s="640"/>
      <c r="F39" s="640"/>
      <c r="G39" s="640"/>
      <c r="H39" s="640"/>
      <c r="I39" s="640"/>
      <c r="J39" s="640"/>
      <c r="K39" s="640"/>
      <c r="L39" s="640"/>
      <c r="M39" s="640"/>
      <c r="N39" s="640"/>
      <c r="O39" s="640"/>
      <c r="P39" s="640"/>
      <c r="Q39" s="641"/>
      <c r="R39" s="642">
        <v>648274</v>
      </c>
      <c r="S39" s="643"/>
      <c r="T39" s="643"/>
      <c r="U39" s="643"/>
      <c r="V39" s="643"/>
      <c r="W39" s="643"/>
      <c r="X39" s="643"/>
      <c r="Y39" s="644"/>
      <c r="Z39" s="675">
        <v>18</v>
      </c>
      <c r="AA39" s="675"/>
      <c r="AB39" s="675"/>
      <c r="AC39" s="675"/>
      <c r="AD39" s="676" t="s">
        <v>137</v>
      </c>
      <c r="AE39" s="676"/>
      <c r="AF39" s="676"/>
      <c r="AG39" s="676"/>
      <c r="AH39" s="676"/>
      <c r="AI39" s="676"/>
      <c r="AJ39" s="676"/>
      <c r="AK39" s="676"/>
      <c r="AL39" s="645" t="s">
        <v>137</v>
      </c>
      <c r="AM39" s="646"/>
      <c r="AN39" s="646"/>
      <c r="AO39" s="677"/>
      <c r="AQ39" s="682" t="s">
        <v>338</v>
      </c>
      <c r="AR39" s="683"/>
      <c r="AS39" s="683"/>
      <c r="AT39" s="683"/>
      <c r="AU39" s="683"/>
      <c r="AV39" s="683"/>
      <c r="AW39" s="683"/>
      <c r="AX39" s="683"/>
      <c r="AY39" s="684"/>
      <c r="AZ39" s="642" t="s">
        <v>174</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137</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142819</v>
      </c>
      <c r="CS39" s="661"/>
      <c r="CT39" s="661"/>
      <c r="CU39" s="661"/>
      <c r="CV39" s="661"/>
      <c r="CW39" s="661"/>
      <c r="CX39" s="661"/>
      <c r="CY39" s="662"/>
      <c r="CZ39" s="645">
        <v>4</v>
      </c>
      <c r="DA39" s="663"/>
      <c r="DB39" s="663"/>
      <c r="DC39" s="664"/>
      <c r="DD39" s="648">
        <v>129827</v>
      </c>
      <c r="DE39" s="661"/>
      <c r="DF39" s="661"/>
      <c r="DG39" s="661"/>
      <c r="DH39" s="661"/>
      <c r="DI39" s="661"/>
      <c r="DJ39" s="661"/>
      <c r="DK39" s="662"/>
      <c r="DL39" s="648" t="s">
        <v>227</v>
      </c>
      <c r="DM39" s="661"/>
      <c r="DN39" s="661"/>
      <c r="DO39" s="661"/>
      <c r="DP39" s="661"/>
      <c r="DQ39" s="661"/>
      <c r="DR39" s="661"/>
      <c r="DS39" s="661"/>
      <c r="DT39" s="661"/>
      <c r="DU39" s="661"/>
      <c r="DV39" s="662"/>
      <c r="DW39" s="645" t="s">
        <v>227</v>
      </c>
      <c r="DX39" s="663"/>
      <c r="DY39" s="663"/>
      <c r="DZ39" s="663"/>
      <c r="EA39" s="663"/>
      <c r="EB39" s="663"/>
      <c r="EC39" s="681"/>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227</v>
      </c>
      <c r="S40" s="643"/>
      <c r="T40" s="643"/>
      <c r="U40" s="643"/>
      <c r="V40" s="643"/>
      <c r="W40" s="643"/>
      <c r="X40" s="643"/>
      <c r="Y40" s="644"/>
      <c r="Z40" s="675" t="s">
        <v>137</v>
      </c>
      <c r="AA40" s="675"/>
      <c r="AB40" s="675"/>
      <c r="AC40" s="675"/>
      <c r="AD40" s="676" t="s">
        <v>227</v>
      </c>
      <c r="AE40" s="676"/>
      <c r="AF40" s="676"/>
      <c r="AG40" s="676"/>
      <c r="AH40" s="676"/>
      <c r="AI40" s="676"/>
      <c r="AJ40" s="676"/>
      <c r="AK40" s="676"/>
      <c r="AL40" s="645" t="s">
        <v>174</v>
      </c>
      <c r="AM40" s="646"/>
      <c r="AN40" s="646"/>
      <c r="AO40" s="677"/>
      <c r="AQ40" s="682" t="s">
        <v>342</v>
      </c>
      <c r="AR40" s="683"/>
      <c r="AS40" s="683"/>
      <c r="AT40" s="683"/>
      <c r="AU40" s="683"/>
      <c r="AV40" s="683"/>
      <c r="AW40" s="683"/>
      <c r="AX40" s="683"/>
      <c r="AY40" s="684"/>
      <c r="AZ40" s="642" t="s">
        <v>137</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105</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t="s">
        <v>137</v>
      </c>
      <c r="CS40" s="643"/>
      <c r="CT40" s="643"/>
      <c r="CU40" s="643"/>
      <c r="CV40" s="643"/>
      <c r="CW40" s="643"/>
      <c r="CX40" s="643"/>
      <c r="CY40" s="644"/>
      <c r="CZ40" s="645" t="s">
        <v>137</v>
      </c>
      <c r="DA40" s="663"/>
      <c r="DB40" s="663"/>
      <c r="DC40" s="664"/>
      <c r="DD40" s="648" t="s">
        <v>137</v>
      </c>
      <c r="DE40" s="643"/>
      <c r="DF40" s="643"/>
      <c r="DG40" s="643"/>
      <c r="DH40" s="643"/>
      <c r="DI40" s="643"/>
      <c r="DJ40" s="643"/>
      <c r="DK40" s="644"/>
      <c r="DL40" s="648" t="s">
        <v>227</v>
      </c>
      <c r="DM40" s="643"/>
      <c r="DN40" s="643"/>
      <c r="DO40" s="643"/>
      <c r="DP40" s="643"/>
      <c r="DQ40" s="643"/>
      <c r="DR40" s="643"/>
      <c r="DS40" s="643"/>
      <c r="DT40" s="643"/>
      <c r="DU40" s="643"/>
      <c r="DV40" s="644"/>
      <c r="DW40" s="645" t="s">
        <v>174</v>
      </c>
      <c r="DX40" s="663"/>
      <c r="DY40" s="663"/>
      <c r="DZ40" s="663"/>
      <c r="EA40" s="663"/>
      <c r="EB40" s="663"/>
      <c r="EC40" s="681"/>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137</v>
      </c>
      <c r="S41" s="643"/>
      <c r="T41" s="643"/>
      <c r="U41" s="643"/>
      <c r="V41" s="643"/>
      <c r="W41" s="643"/>
      <c r="X41" s="643"/>
      <c r="Y41" s="644"/>
      <c r="Z41" s="675" t="s">
        <v>137</v>
      </c>
      <c r="AA41" s="675"/>
      <c r="AB41" s="675"/>
      <c r="AC41" s="675"/>
      <c r="AD41" s="676" t="s">
        <v>227</v>
      </c>
      <c r="AE41" s="676"/>
      <c r="AF41" s="676"/>
      <c r="AG41" s="676"/>
      <c r="AH41" s="676"/>
      <c r="AI41" s="676"/>
      <c r="AJ41" s="676"/>
      <c r="AK41" s="676"/>
      <c r="AL41" s="645" t="s">
        <v>137</v>
      </c>
      <c r="AM41" s="646"/>
      <c r="AN41" s="646"/>
      <c r="AO41" s="677"/>
      <c r="AQ41" s="682" t="s">
        <v>347</v>
      </c>
      <c r="AR41" s="683"/>
      <c r="AS41" s="683"/>
      <c r="AT41" s="683"/>
      <c r="AU41" s="683"/>
      <c r="AV41" s="683"/>
      <c r="AW41" s="683"/>
      <c r="AX41" s="683"/>
      <c r="AY41" s="684"/>
      <c r="AZ41" s="642">
        <v>8581</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v>6</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227</v>
      </c>
      <c r="CS41" s="661"/>
      <c r="CT41" s="661"/>
      <c r="CU41" s="661"/>
      <c r="CV41" s="661"/>
      <c r="CW41" s="661"/>
      <c r="CX41" s="661"/>
      <c r="CY41" s="662"/>
      <c r="CZ41" s="645" t="s">
        <v>227</v>
      </c>
      <c r="DA41" s="663"/>
      <c r="DB41" s="663"/>
      <c r="DC41" s="664"/>
      <c r="DD41" s="648" t="s">
        <v>227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20941</v>
      </c>
      <c r="S42" s="643"/>
      <c r="T42" s="643"/>
      <c r="U42" s="643"/>
      <c r="V42" s="643"/>
      <c r="W42" s="643"/>
      <c r="X42" s="643"/>
      <c r="Y42" s="644"/>
      <c r="Z42" s="675">
        <v>0.6</v>
      </c>
      <c r="AA42" s="675"/>
      <c r="AB42" s="675"/>
      <c r="AC42" s="675"/>
      <c r="AD42" s="676" t="s">
        <v>227</v>
      </c>
      <c r="AE42" s="676"/>
      <c r="AF42" s="676"/>
      <c r="AG42" s="676"/>
      <c r="AH42" s="676"/>
      <c r="AI42" s="676"/>
      <c r="AJ42" s="676"/>
      <c r="AK42" s="676"/>
      <c r="AL42" s="645" t="s">
        <v>227</v>
      </c>
      <c r="AM42" s="646"/>
      <c r="AN42" s="646"/>
      <c r="AO42" s="677"/>
      <c r="AQ42" s="678" t="s">
        <v>351</v>
      </c>
      <c r="AR42" s="679"/>
      <c r="AS42" s="679"/>
      <c r="AT42" s="679"/>
      <c r="AU42" s="679"/>
      <c r="AV42" s="679"/>
      <c r="AW42" s="679"/>
      <c r="AX42" s="679"/>
      <c r="AY42" s="680"/>
      <c r="AZ42" s="626">
        <v>1677</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225</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2003749</v>
      </c>
      <c r="CS42" s="643"/>
      <c r="CT42" s="643"/>
      <c r="CU42" s="643"/>
      <c r="CV42" s="643"/>
      <c r="CW42" s="643"/>
      <c r="CX42" s="643"/>
      <c r="CY42" s="644"/>
      <c r="CZ42" s="645">
        <v>56.2</v>
      </c>
      <c r="DA42" s="646"/>
      <c r="DB42" s="646"/>
      <c r="DC42" s="647"/>
      <c r="DD42" s="648">
        <v>211020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3609851</v>
      </c>
      <c r="S43" s="665"/>
      <c r="T43" s="665"/>
      <c r="U43" s="665"/>
      <c r="V43" s="665"/>
      <c r="W43" s="665"/>
      <c r="X43" s="665"/>
      <c r="Y43" s="666"/>
      <c r="Z43" s="667">
        <v>100</v>
      </c>
      <c r="AA43" s="667"/>
      <c r="AB43" s="667"/>
      <c r="AC43" s="667"/>
      <c r="AD43" s="668">
        <v>831023</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42949</v>
      </c>
      <c r="CS43" s="661"/>
      <c r="CT43" s="661"/>
      <c r="CU43" s="661"/>
      <c r="CV43" s="661"/>
      <c r="CW43" s="661"/>
      <c r="CX43" s="661"/>
      <c r="CY43" s="662"/>
      <c r="CZ43" s="645">
        <v>1.2</v>
      </c>
      <c r="DA43" s="663"/>
      <c r="DB43" s="663"/>
      <c r="DC43" s="664"/>
      <c r="DD43" s="648">
        <v>39939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2003749</v>
      </c>
      <c r="CS44" s="643"/>
      <c r="CT44" s="643"/>
      <c r="CU44" s="643"/>
      <c r="CV44" s="643"/>
      <c r="CW44" s="643"/>
      <c r="CX44" s="643"/>
      <c r="CY44" s="644"/>
      <c r="CZ44" s="645">
        <v>56.2</v>
      </c>
      <c r="DA44" s="646"/>
      <c r="DB44" s="646"/>
      <c r="DC44" s="647"/>
      <c r="DD44" s="648">
        <v>211020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1705826</v>
      </c>
      <c r="CS45" s="661"/>
      <c r="CT45" s="661"/>
      <c r="CU45" s="661"/>
      <c r="CV45" s="661"/>
      <c r="CW45" s="661"/>
      <c r="CX45" s="661"/>
      <c r="CY45" s="662"/>
      <c r="CZ45" s="645">
        <v>47.8</v>
      </c>
      <c r="DA45" s="663"/>
      <c r="DB45" s="663"/>
      <c r="DC45" s="664"/>
      <c r="DD45" s="648">
        <v>167759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268726</v>
      </c>
      <c r="CS46" s="643"/>
      <c r="CT46" s="643"/>
      <c r="CU46" s="643"/>
      <c r="CV46" s="643"/>
      <c r="CW46" s="643"/>
      <c r="CX46" s="643"/>
      <c r="CY46" s="644"/>
      <c r="CZ46" s="645">
        <v>7.5</v>
      </c>
      <c r="DA46" s="646"/>
      <c r="DB46" s="646"/>
      <c r="DC46" s="647"/>
      <c r="DD46" s="648">
        <v>36264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227</v>
      </c>
      <c r="CS47" s="661"/>
      <c r="CT47" s="661"/>
      <c r="CU47" s="661"/>
      <c r="CV47" s="661"/>
      <c r="CW47" s="661"/>
      <c r="CX47" s="661"/>
      <c r="CY47" s="662"/>
      <c r="CZ47" s="645" t="s">
        <v>227</v>
      </c>
      <c r="DA47" s="663"/>
      <c r="DB47" s="663"/>
      <c r="DC47" s="664"/>
      <c r="DD47" s="648" t="s">
        <v>227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227</v>
      </c>
      <c r="CS48" s="643"/>
      <c r="CT48" s="643"/>
      <c r="CU48" s="643"/>
      <c r="CV48" s="643"/>
      <c r="CW48" s="643"/>
      <c r="CX48" s="643"/>
      <c r="CY48" s="644"/>
      <c r="CZ48" s="645" t="s">
        <v>227</v>
      </c>
      <c r="DA48" s="646"/>
      <c r="DB48" s="646"/>
      <c r="DC48" s="647"/>
      <c r="DD48" s="648" t="s">
        <v>227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3567379</v>
      </c>
      <c r="CS49" s="627"/>
      <c r="CT49" s="627"/>
      <c r="CU49" s="627"/>
      <c r="CV49" s="627"/>
      <c r="CW49" s="627"/>
      <c r="CX49" s="627"/>
      <c r="CY49" s="628"/>
      <c r="CZ49" s="629">
        <v>100</v>
      </c>
      <c r="DA49" s="630"/>
      <c r="DB49" s="630"/>
      <c r="DC49" s="631"/>
      <c r="DD49" s="632">
        <v>1303595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pSrsEeg/omibuhdTq1Zcqnslv8HsmNvgWMwE2Wyq/CRYSzVO/DGMoV2gFn5CIAWEblGLxrX3cSQr/yplhRkdHA==" saltValue="SkDTb7au/ZUAg01m9M5Bp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3492</v>
      </c>
      <c r="R7" s="1162"/>
      <c r="S7" s="1162"/>
      <c r="T7" s="1162"/>
      <c r="U7" s="1162"/>
      <c r="V7" s="1162">
        <v>3464</v>
      </c>
      <c r="W7" s="1162"/>
      <c r="X7" s="1162"/>
      <c r="Y7" s="1162"/>
      <c r="Z7" s="1162"/>
      <c r="AA7" s="1162">
        <v>28</v>
      </c>
      <c r="AB7" s="1162"/>
      <c r="AC7" s="1162"/>
      <c r="AD7" s="1162"/>
      <c r="AE7" s="1163"/>
      <c r="AF7" s="1164">
        <v>16</v>
      </c>
      <c r="AG7" s="1165"/>
      <c r="AH7" s="1165"/>
      <c r="AI7" s="1165"/>
      <c r="AJ7" s="1166"/>
      <c r="AK7" s="1148">
        <v>94</v>
      </c>
      <c r="AL7" s="1149"/>
      <c r="AM7" s="1149"/>
      <c r="AN7" s="1149"/>
      <c r="AO7" s="1149"/>
      <c r="AP7" s="1149">
        <v>2889</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585</v>
      </c>
      <c r="BT7" s="1153"/>
      <c r="BU7" s="1153"/>
      <c r="BV7" s="1153"/>
      <c r="BW7" s="1153"/>
      <c r="BX7" s="1153"/>
      <c r="BY7" s="1153"/>
      <c r="BZ7" s="1153"/>
      <c r="CA7" s="1153"/>
      <c r="CB7" s="1153"/>
      <c r="CC7" s="1153"/>
      <c r="CD7" s="1153"/>
      <c r="CE7" s="1153"/>
      <c r="CF7" s="1153"/>
      <c r="CG7" s="1154"/>
      <c r="CH7" s="1145">
        <v>0</v>
      </c>
      <c r="CI7" s="1146"/>
      <c r="CJ7" s="1146"/>
      <c r="CK7" s="1146"/>
      <c r="CL7" s="1147"/>
      <c r="CM7" s="1145">
        <v>7</v>
      </c>
      <c r="CN7" s="1146"/>
      <c r="CO7" s="1146"/>
      <c r="CP7" s="1146"/>
      <c r="CQ7" s="1147"/>
      <c r="CR7" s="1145">
        <v>14</v>
      </c>
      <c r="CS7" s="1146"/>
      <c r="CT7" s="1146"/>
      <c r="CU7" s="1146"/>
      <c r="CV7" s="1147"/>
      <c r="CW7" s="1145">
        <v>7</v>
      </c>
      <c r="CX7" s="1146"/>
      <c r="CY7" s="1146"/>
      <c r="CZ7" s="1146"/>
      <c r="DA7" s="1147"/>
      <c r="DB7" s="1145" t="s">
        <v>574</v>
      </c>
      <c r="DC7" s="1146"/>
      <c r="DD7" s="1146"/>
      <c r="DE7" s="1146"/>
      <c r="DF7" s="1147"/>
      <c r="DG7" s="1145" t="s">
        <v>574</v>
      </c>
      <c r="DH7" s="1146"/>
      <c r="DI7" s="1146"/>
      <c r="DJ7" s="1146"/>
      <c r="DK7" s="1147"/>
      <c r="DL7" s="1145" t="s">
        <v>574</v>
      </c>
      <c r="DM7" s="1146"/>
      <c r="DN7" s="1146"/>
      <c r="DO7" s="1146"/>
      <c r="DP7" s="1147"/>
      <c r="DQ7" s="1145" t="s">
        <v>574</v>
      </c>
      <c r="DR7" s="1146"/>
      <c r="DS7" s="1146"/>
      <c r="DT7" s="1146"/>
      <c r="DU7" s="1147"/>
      <c r="DV7" s="1172"/>
      <c r="DW7" s="1173"/>
      <c r="DX7" s="1173"/>
      <c r="DY7" s="1173"/>
      <c r="DZ7" s="1174"/>
      <c r="EA7" s="256"/>
    </row>
    <row r="8" spans="1:131" s="257" customFormat="1" ht="26.25" customHeight="1" x14ac:dyDescent="0.15">
      <c r="A8" s="263">
        <v>2</v>
      </c>
      <c r="B8" s="1094" t="s">
        <v>388</v>
      </c>
      <c r="C8" s="1095"/>
      <c r="D8" s="1095"/>
      <c r="E8" s="1095"/>
      <c r="F8" s="1095"/>
      <c r="G8" s="1095"/>
      <c r="H8" s="1095"/>
      <c r="I8" s="1095"/>
      <c r="J8" s="1095"/>
      <c r="K8" s="1095"/>
      <c r="L8" s="1095"/>
      <c r="M8" s="1095"/>
      <c r="N8" s="1095"/>
      <c r="O8" s="1095"/>
      <c r="P8" s="1096"/>
      <c r="Q8" s="1100">
        <v>16</v>
      </c>
      <c r="R8" s="1101"/>
      <c r="S8" s="1101"/>
      <c r="T8" s="1101"/>
      <c r="U8" s="1101"/>
      <c r="V8" s="1101">
        <v>13</v>
      </c>
      <c r="W8" s="1101"/>
      <c r="X8" s="1101"/>
      <c r="Y8" s="1101"/>
      <c r="Z8" s="1101"/>
      <c r="AA8" s="1101">
        <v>3</v>
      </c>
      <c r="AB8" s="1101"/>
      <c r="AC8" s="1101"/>
      <c r="AD8" s="1101"/>
      <c r="AE8" s="1102"/>
      <c r="AF8" s="1076">
        <v>3</v>
      </c>
      <c r="AG8" s="1077"/>
      <c r="AH8" s="1077"/>
      <c r="AI8" s="1077"/>
      <c r="AJ8" s="1078"/>
      <c r="AK8" s="1143">
        <v>9</v>
      </c>
      <c r="AL8" s="1144"/>
      <c r="AM8" s="1144"/>
      <c r="AN8" s="1144"/>
      <c r="AO8" s="1144"/>
      <c r="AP8" s="1144" t="s">
        <v>574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t="s">
        <v>389</v>
      </c>
      <c r="C9" s="1095"/>
      <c r="D9" s="1095"/>
      <c r="E9" s="1095"/>
      <c r="F9" s="1095"/>
      <c r="G9" s="1095"/>
      <c r="H9" s="1095"/>
      <c r="I9" s="1095"/>
      <c r="J9" s="1095"/>
      <c r="K9" s="1095"/>
      <c r="L9" s="1095"/>
      <c r="M9" s="1095"/>
      <c r="N9" s="1095"/>
      <c r="O9" s="1095"/>
      <c r="P9" s="1096"/>
      <c r="Q9" s="1100">
        <v>102</v>
      </c>
      <c r="R9" s="1101"/>
      <c r="S9" s="1101"/>
      <c r="T9" s="1101"/>
      <c r="U9" s="1101"/>
      <c r="V9" s="1101">
        <v>93</v>
      </c>
      <c r="W9" s="1101"/>
      <c r="X9" s="1101"/>
      <c r="Y9" s="1101"/>
      <c r="Z9" s="1101"/>
      <c r="AA9" s="1101">
        <v>9</v>
      </c>
      <c r="AB9" s="1101"/>
      <c r="AC9" s="1101"/>
      <c r="AD9" s="1101"/>
      <c r="AE9" s="1102"/>
      <c r="AF9" s="1076">
        <v>9</v>
      </c>
      <c r="AG9" s="1077"/>
      <c r="AH9" s="1077"/>
      <c r="AI9" s="1077"/>
      <c r="AJ9" s="1078"/>
      <c r="AK9" s="1143" t="s">
        <v>574</v>
      </c>
      <c r="AL9" s="1144"/>
      <c r="AM9" s="1144"/>
      <c r="AN9" s="1144"/>
      <c r="AO9" s="1144"/>
      <c r="AP9" s="1144" t="s">
        <v>574</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t="s">
        <v>390</v>
      </c>
      <c r="C10" s="1095"/>
      <c r="D10" s="1095"/>
      <c r="E10" s="1095"/>
      <c r="F10" s="1095"/>
      <c r="G10" s="1095"/>
      <c r="H10" s="1095"/>
      <c r="I10" s="1095"/>
      <c r="J10" s="1095"/>
      <c r="K10" s="1095"/>
      <c r="L10" s="1095"/>
      <c r="M10" s="1095"/>
      <c r="N10" s="1095"/>
      <c r="O10" s="1095"/>
      <c r="P10" s="1096"/>
      <c r="Q10" s="1100">
        <v>14</v>
      </c>
      <c r="R10" s="1101"/>
      <c r="S10" s="1101"/>
      <c r="T10" s="1101"/>
      <c r="U10" s="1101"/>
      <c r="V10" s="1101">
        <v>12</v>
      </c>
      <c r="W10" s="1101"/>
      <c r="X10" s="1101"/>
      <c r="Y10" s="1101"/>
      <c r="Z10" s="1101"/>
      <c r="AA10" s="1101">
        <v>2</v>
      </c>
      <c r="AB10" s="1101"/>
      <c r="AC10" s="1101"/>
      <c r="AD10" s="1101"/>
      <c r="AE10" s="1102"/>
      <c r="AF10" s="1076">
        <v>2</v>
      </c>
      <c r="AG10" s="1077"/>
      <c r="AH10" s="1077"/>
      <c r="AI10" s="1077"/>
      <c r="AJ10" s="1078"/>
      <c r="AK10" s="1143">
        <v>10</v>
      </c>
      <c r="AL10" s="1144"/>
      <c r="AM10" s="1144"/>
      <c r="AN10" s="1144"/>
      <c r="AO10" s="1144"/>
      <c r="AP10" s="1144" t="s">
        <v>574</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f>SUM(Q7:U22)</f>
        <v>3624</v>
      </c>
      <c r="R23" s="1126"/>
      <c r="S23" s="1126"/>
      <c r="T23" s="1126"/>
      <c r="U23" s="1126"/>
      <c r="V23" s="1126">
        <f t="shared" ref="V23" si="0">SUM(V7:Z22)</f>
        <v>3582</v>
      </c>
      <c r="W23" s="1126"/>
      <c r="X23" s="1126"/>
      <c r="Y23" s="1126"/>
      <c r="Z23" s="1126"/>
      <c r="AA23" s="1126">
        <f t="shared" ref="AA23" si="1">SUM(AA7:AE22)</f>
        <v>42</v>
      </c>
      <c r="AB23" s="1126"/>
      <c r="AC23" s="1126"/>
      <c r="AD23" s="1126"/>
      <c r="AE23" s="1127"/>
      <c r="AF23" s="1128">
        <v>30</v>
      </c>
      <c r="AG23" s="1126"/>
      <c r="AH23" s="1126"/>
      <c r="AI23" s="1126"/>
      <c r="AJ23" s="1129"/>
      <c r="AK23" s="1130"/>
      <c r="AL23" s="1131"/>
      <c r="AM23" s="1131"/>
      <c r="AN23" s="1131"/>
      <c r="AO23" s="1131"/>
      <c r="AP23" s="1126">
        <f>SUM(AP7:AT22)</f>
        <v>2889</v>
      </c>
      <c r="AQ23" s="1126"/>
      <c r="AR23" s="1126"/>
      <c r="AS23" s="1126"/>
      <c r="AT23" s="1126"/>
      <c r="AU23" s="1132"/>
      <c r="AV23" s="1132"/>
      <c r="AW23" s="1132"/>
      <c r="AX23" s="1132"/>
      <c r="AY23" s="1133"/>
      <c r="AZ23" s="1122" t="s">
        <v>137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84</v>
      </c>
      <c r="R28" s="1111"/>
      <c r="S28" s="1111"/>
      <c r="T28" s="1111"/>
      <c r="U28" s="1111"/>
      <c r="V28" s="1111">
        <v>73</v>
      </c>
      <c r="W28" s="1111"/>
      <c r="X28" s="1111"/>
      <c r="Y28" s="1111"/>
      <c r="Z28" s="1111"/>
      <c r="AA28" s="1111">
        <v>11</v>
      </c>
      <c r="AB28" s="1111"/>
      <c r="AC28" s="1111"/>
      <c r="AD28" s="1111"/>
      <c r="AE28" s="1112"/>
      <c r="AF28" s="1113">
        <v>11</v>
      </c>
      <c r="AG28" s="1111"/>
      <c r="AH28" s="1111"/>
      <c r="AI28" s="1111"/>
      <c r="AJ28" s="1114"/>
      <c r="AK28" s="1115">
        <v>9</v>
      </c>
      <c r="AL28" s="1103"/>
      <c r="AM28" s="1103"/>
      <c r="AN28" s="1103"/>
      <c r="AO28" s="1103"/>
      <c r="AP28" s="1103" t="s">
        <v>574</v>
      </c>
      <c r="AQ28" s="1103"/>
      <c r="AR28" s="1103"/>
      <c r="AS28" s="1103"/>
      <c r="AT28" s="1103"/>
      <c r="AU28" s="1103" t="s">
        <v>574</v>
      </c>
      <c r="AV28" s="1103"/>
      <c r="AW28" s="1103"/>
      <c r="AX28" s="1103"/>
      <c r="AY28" s="1103"/>
      <c r="AZ28" s="1104" t="s">
        <v>574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6</v>
      </c>
      <c r="R29" s="1101"/>
      <c r="S29" s="1101"/>
      <c r="T29" s="1101"/>
      <c r="U29" s="1101"/>
      <c r="V29" s="1101">
        <v>6</v>
      </c>
      <c r="W29" s="1101"/>
      <c r="X29" s="1101"/>
      <c r="Y29" s="1101"/>
      <c r="Z29" s="1101"/>
      <c r="AA29" s="1101">
        <v>0</v>
      </c>
      <c r="AB29" s="1101"/>
      <c r="AC29" s="1101"/>
      <c r="AD29" s="1101"/>
      <c r="AE29" s="1102"/>
      <c r="AF29" s="1076">
        <v>0</v>
      </c>
      <c r="AG29" s="1077"/>
      <c r="AH29" s="1077"/>
      <c r="AI29" s="1077"/>
      <c r="AJ29" s="1078"/>
      <c r="AK29" s="1037">
        <v>2</v>
      </c>
      <c r="AL29" s="1028"/>
      <c r="AM29" s="1028"/>
      <c r="AN29" s="1028"/>
      <c r="AO29" s="1028"/>
      <c r="AP29" s="1028" t="s">
        <v>574</v>
      </c>
      <c r="AQ29" s="1028"/>
      <c r="AR29" s="1028"/>
      <c r="AS29" s="1028"/>
      <c r="AT29" s="1028"/>
      <c r="AU29" s="1028" t="s">
        <v>574</v>
      </c>
      <c r="AV29" s="1028"/>
      <c r="AW29" s="1028"/>
      <c r="AX29" s="1028"/>
      <c r="AY29" s="1028"/>
      <c r="AZ29" s="1099" t="s">
        <v>574</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117</v>
      </c>
      <c r="R30" s="1101"/>
      <c r="S30" s="1101"/>
      <c r="T30" s="1101"/>
      <c r="U30" s="1101"/>
      <c r="V30" s="1101">
        <v>109</v>
      </c>
      <c r="W30" s="1101"/>
      <c r="X30" s="1101"/>
      <c r="Y30" s="1101"/>
      <c r="Z30" s="1101"/>
      <c r="AA30" s="1101">
        <v>8</v>
      </c>
      <c r="AB30" s="1101"/>
      <c r="AC30" s="1101"/>
      <c r="AD30" s="1101"/>
      <c r="AE30" s="1102"/>
      <c r="AF30" s="1076">
        <v>8</v>
      </c>
      <c r="AG30" s="1077"/>
      <c r="AH30" s="1077"/>
      <c r="AI30" s="1077"/>
      <c r="AJ30" s="1078"/>
      <c r="AK30" s="1037">
        <v>7</v>
      </c>
      <c r="AL30" s="1028"/>
      <c r="AM30" s="1028"/>
      <c r="AN30" s="1028"/>
      <c r="AO30" s="1028"/>
      <c r="AP30" s="1028">
        <v>135</v>
      </c>
      <c r="AQ30" s="1028"/>
      <c r="AR30" s="1028"/>
      <c r="AS30" s="1028"/>
      <c r="AT30" s="1028"/>
      <c r="AU30" s="1028">
        <v>62</v>
      </c>
      <c r="AV30" s="1028"/>
      <c r="AW30" s="1028"/>
      <c r="AX30" s="1028"/>
      <c r="AY30" s="1028"/>
      <c r="AZ30" s="1099" t="s">
        <v>574</v>
      </c>
      <c r="BA30" s="1099"/>
      <c r="BB30" s="1099"/>
      <c r="BC30" s="1099"/>
      <c r="BD30" s="1099"/>
      <c r="BE30" s="1089" t="s">
        <v>407</v>
      </c>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c r="C31" s="1095"/>
      <c r="D31" s="1095"/>
      <c r="E31" s="1095"/>
      <c r="F31" s="1095"/>
      <c r="G31" s="1095"/>
      <c r="H31" s="1095"/>
      <c r="I31" s="1095"/>
      <c r="J31" s="1095"/>
      <c r="K31" s="1095"/>
      <c r="L31" s="1095"/>
      <c r="M31" s="1095"/>
      <c r="N31" s="1095"/>
      <c r="O31" s="1095"/>
      <c r="P31" s="1096"/>
      <c r="Q31" s="1100"/>
      <c r="R31" s="1101"/>
      <c r="S31" s="1101"/>
      <c r="T31" s="1101"/>
      <c r="U31" s="1101"/>
      <c r="V31" s="1101"/>
      <c r="W31" s="1101"/>
      <c r="X31" s="1101"/>
      <c r="Y31" s="1101"/>
      <c r="Z31" s="1101"/>
      <c r="AA31" s="1101"/>
      <c r="AB31" s="1101"/>
      <c r="AC31" s="1101"/>
      <c r="AD31" s="1101"/>
      <c r="AE31" s="1102"/>
      <c r="AF31" s="1076"/>
      <c r="AG31" s="1077"/>
      <c r="AH31" s="1077"/>
      <c r="AI31" s="1077"/>
      <c r="AJ31" s="1078"/>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19</v>
      </c>
      <c r="AG63" s="1016"/>
      <c r="AH63" s="1016"/>
      <c r="AI63" s="1016"/>
      <c r="AJ63" s="1087"/>
      <c r="AK63" s="1088"/>
      <c r="AL63" s="1020"/>
      <c r="AM63" s="1020"/>
      <c r="AN63" s="1020"/>
      <c r="AO63" s="1020"/>
      <c r="AP63" s="1016">
        <f>SUM(AP28:AT62)</f>
        <v>135</v>
      </c>
      <c r="AQ63" s="1016"/>
      <c r="AR63" s="1016"/>
      <c r="AS63" s="1016"/>
      <c r="AT63" s="1016"/>
      <c r="AU63" s="1016">
        <f>SUM(AU28:AY62)</f>
        <v>62</v>
      </c>
      <c r="AV63" s="1016"/>
      <c r="AW63" s="1016"/>
      <c r="AX63" s="1016"/>
      <c r="AY63" s="1016"/>
      <c r="AZ63" s="1082"/>
      <c r="BA63" s="1082"/>
      <c r="BB63" s="1082"/>
      <c r="BC63" s="1082"/>
      <c r="BD63" s="1082"/>
      <c r="BE63" s="1017"/>
      <c r="BF63" s="1017"/>
      <c r="BG63" s="1017"/>
      <c r="BH63" s="1017"/>
      <c r="BI63" s="1018"/>
      <c r="BJ63" s="1083" t="s">
        <v>137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411</v>
      </c>
      <c r="B66" s="1053"/>
      <c r="C66" s="1053"/>
      <c r="D66" s="1053"/>
      <c r="E66" s="1053"/>
      <c r="F66" s="1053"/>
      <c r="G66" s="1053"/>
      <c r="H66" s="1053"/>
      <c r="I66" s="1053"/>
      <c r="J66" s="1053"/>
      <c r="K66" s="1053"/>
      <c r="L66" s="1053"/>
      <c r="M66" s="1053"/>
      <c r="N66" s="1053"/>
      <c r="O66" s="1053"/>
      <c r="P66" s="1054"/>
      <c r="Q66" s="1058" t="s">
        <v>412</v>
      </c>
      <c r="R66" s="1059"/>
      <c r="S66" s="1059"/>
      <c r="T66" s="1059"/>
      <c r="U66" s="1060"/>
      <c r="V66" s="1058" t="s">
        <v>397</v>
      </c>
      <c r="W66" s="1059"/>
      <c r="X66" s="1059"/>
      <c r="Y66" s="1059"/>
      <c r="Z66" s="1060"/>
      <c r="AA66" s="1058" t="s">
        <v>398</v>
      </c>
      <c r="AB66" s="1059"/>
      <c r="AC66" s="1059"/>
      <c r="AD66" s="1059"/>
      <c r="AE66" s="1060"/>
      <c r="AF66" s="1064" t="s">
        <v>399</v>
      </c>
      <c r="AG66" s="1065"/>
      <c r="AH66" s="1065"/>
      <c r="AI66" s="1065"/>
      <c r="AJ66" s="1066"/>
      <c r="AK66" s="1058" t="s">
        <v>413</v>
      </c>
      <c r="AL66" s="1053"/>
      <c r="AM66" s="1053"/>
      <c r="AN66" s="1053"/>
      <c r="AO66" s="1054"/>
      <c r="AP66" s="1058" t="s">
        <v>414</v>
      </c>
      <c r="AQ66" s="1059"/>
      <c r="AR66" s="1059"/>
      <c r="AS66" s="1059"/>
      <c r="AT66" s="1060"/>
      <c r="AU66" s="1058" t="s">
        <v>415</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1" t="s">
        <v>575</v>
      </c>
      <c r="C68" s="1042"/>
      <c r="D68" s="1042"/>
      <c r="E68" s="1042"/>
      <c r="F68" s="1042"/>
      <c r="G68" s="1042"/>
      <c r="H68" s="1042"/>
      <c r="I68" s="1042"/>
      <c r="J68" s="1042"/>
      <c r="K68" s="1042"/>
      <c r="L68" s="1042"/>
      <c r="M68" s="1042"/>
      <c r="N68" s="1042"/>
      <c r="O68" s="1042"/>
      <c r="P68" s="1043"/>
      <c r="Q68" s="1044">
        <v>158</v>
      </c>
      <c r="R68" s="1045"/>
      <c r="S68" s="1045"/>
      <c r="T68" s="1045"/>
      <c r="U68" s="1045"/>
      <c r="V68" s="1045">
        <v>149</v>
      </c>
      <c r="W68" s="1045"/>
      <c r="X68" s="1045"/>
      <c r="Y68" s="1045"/>
      <c r="Z68" s="1045"/>
      <c r="AA68" s="1045">
        <v>9</v>
      </c>
      <c r="AB68" s="1045"/>
      <c r="AC68" s="1045"/>
      <c r="AD68" s="1045"/>
      <c r="AE68" s="1045"/>
      <c r="AF68" s="1045">
        <v>9</v>
      </c>
      <c r="AG68" s="1045"/>
      <c r="AH68" s="1045"/>
      <c r="AI68" s="1045"/>
      <c r="AJ68" s="1045"/>
      <c r="AK68" s="1045" t="s">
        <v>584</v>
      </c>
      <c r="AL68" s="1045"/>
      <c r="AM68" s="1045"/>
      <c r="AN68" s="1045"/>
      <c r="AO68" s="1045"/>
      <c r="AP68" s="1028" t="s">
        <v>503</v>
      </c>
      <c r="AQ68" s="1028"/>
      <c r="AR68" s="1028"/>
      <c r="AS68" s="1028"/>
      <c r="AT68" s="1028"/>
      <c r="AU68" s="1028" t="s">
        <v>503</v>
      </c>
      <c r="AV68" s="1028"/>
      <c r="AW68" s="1028"/>
      <c r="AX68" s="1028"/>
      <c r="AY68" s="1028"/>
      <c r="AZ68" s="1039"/>
      <c r="BA68" s="1039"/>
      <c r="BB68" s="1039"/>
      <c r="BC68" s="1039"/>
      <c r="BD68" s="1040"/>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576</v>
      </c>
      <c r="C69" s="1032"/>
      <c r="D69" s="1032"/>
      <c r="E69" s="1032"/>
      <c r="F69" s="1032"/>
      <c r="G69" s="1032"/>
      <c r="H69" s="1032"/>
      <c r="I69" s="1032"/>
      <c r="J69" s="1032"/>
      <c r="K69" s="1032"/>
      <c r="L69" s="1032"/>
      <c r="M69" s="1032"/>
      <c r="N69" s="1032"/>
      <c r="O69" s="1032"/>
      <c r="P69" s="1033"/>
      <c r="Q69" s="1034">
        <v>7417</v>
      </c>
      <c r="R69" s="1028"/>
      <c r="S69" s="1028"/>
      <c r="T69" s="1028"/>
      <c r="U69" s="1028"/>
      <c r="V69" s="1028">
        <v>7036</v>
      </c>
      <c r="W69" s="1028"/>
      <c r="X69" s="1028"/>
      <c r="Y69" s="1028"/>
      <c r="Z69" s="1028"/>
      <c r="AA69" s="1028">
        <v>381</v>
      </c>
      <c r="AB69" s="1028"/>
      <c r="AC69" s="1028"/>
      <c r="AD69" s="1028"/>
      <c r="AE69" s="1028"/>
      <c r="AF69" s="1028">
        <v>381</v>
      </c>
      <c r="AG69" s="1028"/>
      <c r="AH69" s="1028"/>
      <c r="AI69" s="1028"/>
      <c r="AJ69" s="1028"/>
      <c r="AK69" s="1028" t="s">
        <v>584</v>
      </c>
      <c r="AL69" s="1028"/>
      <c r="AM69" s="1028"/>
      <c r="AN69" s="1028"/>
      <c r="AO69" s="1028"/>
      <c r="AP69" s="1028" t="s">
        <v>503</v>
      </c>
      <c r="AQ69" s="1028"/>
      <c r="AR69" s="1028"/>
      <c r="AS69" s="1028"/>
      <c r="AT69" s="1028"/>
      <c r="AU69" s="1028" t="s">
        <v>503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577</v>
      </c>
      <c r="C70" s="1032"/>
      <c r="D70" s="1032"/>
      <c r="E70" s="1032"/>
      <c r="F70" s="1032"/>
      <c r="G70" s="1032"/>
      <c r="H70" s="1032"/>
      <c r="I70" s="1032"/>
      <c r="J70" s="1032"/>
      <c r="K70" s="1032"/>
      <c r="L70" s="1032"/>
      <c r="M70" s="1032"/>
      <c r="N70" s="1032"/>
      <c r="O70" s="1032"/>
      <c r="P70" s="1033"/>
      <c r="Q70" s="1034" t="s">
        <v>574</v>
      </c>
      <c r="R70" s="1028"/>
      <c r="S70" s="1028"/>
      <c r="T70" s="1028"/>
      <c r="U70" s="1028"/>
      <c r="V70" s="1028" t="s">
        <v>574</v>
      </c>
      <c r="W70" s="1028"/>
      <c r="X70" s="1028"/>
      <c r="Y70" s="1028"/>
      <c r="Z70" s="1028"/>
      <c r="AA70" s="1028" t="s">
        <v>574</v>
      </c>
      <c r="AB70" s="1028"/>
      <c r="AC70" s="1028"/>
      <c r="AD70" s="1028"/>
      <c r="AE70" s="1028"/>
      <c r="AF70" s="1028" t="s">
        <v>574</v>
      </c>
      <c r="AG70" s="1028"/>
      <c r="AH70" s="1028"/>
      <c r="AI70" s="1028"/>
      <c r="AJ70" s="1028"/>
      <c r="AK70" s="1028" t="s">
        <v>574</v>
      </c>
      <c r="AL70" s="1028"/>
      <c r="AM70" s="1028"/>
      <c r="AN70" s="1028"/>
      <c r="AO70" s="1028"/>
      <c r="AP70" s="1028" t="s">
        <v>574</v>
      </c>
      <c r="AQ70" s="1028"/>
      <c r="AR70" s="1028"/>
      <c r="AS70" s="1028"/>
      <c r="AT70" s="1028"/>
      <c r="AU70" s="1028" t="s">
        <v>574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578</v>
      </c>
      <c r="C71" s="1032"/>
      <c r="D71" s="1032"/>
      <c r="E71" s="1032"/>
      <c r="F71" s="1032"/>
      <c r="G71" s="1032"/>
      <c r="H71" s="1032"/>
      <c r="I71" s="1032"/>
      <c r="J71" s="1032"/>
      <c r="K71" s="1032"/>
      <c r="L71" s="1032"/>
      <c r="M71" s="1032"/>
      <c r="N71" s="1032"/>
      <c r="O71" s="1032"/>
      <c r="P71" s="1033"/>
      <c r="Q71" s="1034">
        <v>1585</v>
      </c>
      <c r="R71" s="1028"/>
      <c r="S71" s="1028"/>
      <c r="T71" s="1028"/>
      <c r="U71" s="1028"/>
      <c r="V71" s="1028">
        <v>1538</v>
      </c>
      <c r="W71" s="1028"/>
      <c r="X71" s="1028"/>
      <c r="Y71" s="1028"/>
      <c r="Z71" s="1028"/>
      <c r="AA71" s="1028">
        <v>47</v>
      </c>
      <c r="AB71" s="1028"/>
      <c r="AC71" s="1028"/>
      <c r="AD71" s="1028"/>
      <c r="AE71" s="1028"/>
      <c r="AF71" s="1028">
        <v>47</v>
      </c>
      <c r="AG71" s="1028"/>
      <c r="AH71" s="1028"/>
      <c r="AI71" s="1028"/>
      <c r="AJ71" s="1028"/>
      <c r="AK71" s="1028">
        <v>33</v>
      </c>
      <c r="AL71" s="1028"/>
      <c r="AM71" s="1028"/>
      <c r="AN71" s="1028"/>
      <c r="AO71" s="1028"/>
      <c r="AP71" s="1028" t="s">
        <v>503</v>
      </c>
      <c r="AQ71" s="1028"/>
      <c r="AR71" s="1028"/>
      <c r="AS71" s="1028"/>
      <c r="AT71" s="1028"/>
      <c r="AU71" s="1028" t="s">
        <v>503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579</v>
      </c>
      <c r="C72" s="1032"/>
      <c r="D72" s="1032"/>
      <c r="E72" s="1032"/>
      <c r="F72" s="1032"/>
      <c r="G72" s="1032"/>
      <c r="H72" s="1032"/>
      <c r="I72" s="1032"/>
      <c r="J72" s="1032"/>
      <c r="K72" s="1032"/>
      <c r="L72" s="1032"/>
      <c r="M72" s="1032"/>
      <c r="N72" s="1032"/>
      <c r="O72" s="1032"/>
      <c r="P72" s="1033"/>
      <c r="Q72" s="1034">
        <v>36028</v>
      </c>
      <c r="R72" s="1028"/>
      <c r="S72" s="1028"/>
      <c r="T72" s="1028"/>
      <c r="U72" s="1028"/>
      <c r="V72" s="1028">
        <v>35168</v>
      </c>
      <c r="W72" s="1028"/>
      <c r="X72" s="1028"/>
      <c r="Y72" s="1028"/>
      <c r="Z72" s="1028"/>
      <c r="AA72" s="1028">
        <f>Q72-V72</f>
        <v>860</v>
      </c>
      <c r="AB72" s="1028"/>
      <c r="AC72" s="1028"/>
      <c r="AD72" s="1028"/>
      <c r="AE72" s="1028"/>
      <c r="AF72" s="1028">
        <v>860</v>
      </c>
      <c r="AG72" s="1028"/>
      <c r="AH72" s="1028"/>
      <c r="AI72" s="1028"/>
      <c r="AJ72" s="1028"/>
      <c r="AK72" s="1028">
        <v>800</v>
      </c>
      <c r="AL72" s="1028"/>
      <c r="AM72" s="1028"/>
      <c r="AN72" s="1028"/>
      <c r="AO72" s="1028"/>
      <c r="AP72" s="1028" t="s">
        <v>503</v>
      </c>
      <c r="AQ72" s="1028"/>
      <c r="AR72" s="1028"/>
      <c r="AS72" s="1028"/>
      <c r="AT72" s="1028"/>
      <c r="AU72" s="1028" t="s">
        <v>503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580</v>
      </c>
      <c r="C73" s="1032"/>
      <c r="D73" s="1032"/>
      <c r="E73" s="1032"/>
      <c r="F73" s="1032"/>
      <c r="G73" s="1032"/>
      <c r="H73" s="1032"/>
      <c r="I73" s="1032"/>
      <c r="J73" s="1032"/>
      <c r="K73" s="1032"/>
      <c r="L73" s="1032"/>
      <c r="M73" s="1032"/>
      <c r="N73" s="1032"/>
      <c r="O73" s="1032"/>
      <c r="P73" s="1033"/>
      <c r="Q73" s="1034">
        <v>164</v>
      </c>
      <c r="R73" s="1028"/>
      <c r="S73" s="1028"/>
      <c r="T73" s="1028"/>
      <c r="U73" s="1028"/>
      <c r="V73" s="1028">
        <v>124</v>
      </c>
      <c r="W73" s="1028"/>
      <c r="X73" s="1028"/>
      <c r="Y73" s="1028"/>
      <c r="Z73" s="1028"/>
      <c r="AA73" s="1028">
        <f>Q73-V73</f>
        <v>40</v>
      </c>
      <c r="AB73" s="1028"/>
      <c r="AC73" s="1028"/>
      <c r="AD73" s="1028"/>
      <c r="AE73" s="1028"/>
      <c r="AF73" s="1028">
        <v>40</v>
      </c>
      <c r="AG73" s="1028"/>
      <c r="AH73" s="1028"/>
      <c r="AI73" s="1028"/>
      <c r="AJ73" s="1028"/>
      <c r="AK73" s="1028" t="s">
        <v>584</v>
      </c>
      <c r="AL73" s="1028"/>
      <c r="AM73" s="1028"/>
      <c r="AN73" s="1028"/>
      <c r="AO73" s="1028"/>
      <c r="AP73" s="1028" t="s">
        <v>503</v>
      </c>
      <c r="AQ73" s="1028"/>
      <c r="AR73" s="1028"/>
      <c r="AS73" s="1028"/>
      <c r="AT73" s="1028"/>
      <c r="AU73" s="1028" t="s">
        <v>503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581</v>
      </c>
      <c r="C74" s="1032"/>
      <c r="D74" s="1032"/>
      <c r="E74" s="1032"/>
      <c r="F74" s="1032"/>
      <c r="G74" s="1032"/>
      <c r="H74" s="1032"/>
      <c r="I74" s="1032"/>
      <c r="J74" s="1032"/>
      <c r="K74" s="1032"/>
      <c r="L74" s="1032"/>
      <c r="M74" s="1032"/>
      <c r="N74" s="1032"/>
      <c r="O74" s="1032"/>
      <c r="P74" s="1033"/>
      <c r="Q74" s="1034">
        <v>147921</v>
      </c>
      <c r="R74" s="1028"/>
      <c r="S74" s="1028"/>
      <c r="T74" s="1028"/>
      <c r="U74" s="1028"/>
      <c r="V74" s="1028">
        <v>139803</v>
      </c>
      <c r="W74" s="1028"/>
      <c r="X74" s="1028"/>
      <c r="Y74" s="1028"/>
      <c r="Z74" s="1028"/>
      <c r="AA74" s="1028">
        <f>Q74-V74</f>
        <v>8118</v>
      </c>
      <c r="AB74" s="1028"/>
      <c r="AC74" s="1028"/>
      <c r="AD74" s="1028"/>
      <c r="AE74" s="1028"/>
      <c r="AF74" s="1028">
        <v>8118</v>
      </c>
      <c r="AG74" s="1028"/>
      <c r="AH74" s="1028"/>
      <c r="AI74" s="1028"/>
      <c r="AJ74" s="1028"/>
      <c r="AK74" s="1028">
        <v>1654</v>
      </c>
      <c r="AL74" s="1028"/>
      <c r="AM74" s="1028"/>
      <c r="AN74" s="1028"/>
      <c r="AO74" s="1028"/>
      <c r="AP74" s="1028" t="s">
        <v>503</v>
      </c>
      <c r="AQ74" s="1028"/>
      <c r="AR74" s="1028"/>
      <c r="AS74" s="1028"/>
      <c r="AT74" s="1028"/>
      <c r="AU74" s="1028" t="s">
        <v>503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582</v>
      </c>
      <c r="C75" s="1032"/>
      <c r="D75" s="1032"/>
      <c r="E75" s="1032"/>
      <c r="F75" s="1032"/>
      <c r="G75" s="1032"/>
      <c r="H75" s="1032"/>
      <c r="I75" s="1032"/>
      <c r="J75" s="1032"/>
      <c r="K75" s="1032"/>
      <c r="L75" s="1032"/>
      <c r="M75" s="1032"/>
      <c r="N75" s="1032"/>
      <c r="O75" s="1032"/>
      <c r="P75" s="1033"/>
      <c r="Q75" s="1035">
        <v>3227</v>
      </c>
      <c r="R75" s="1036"/>
      <c r="S75" s="1036"/>
      <c r="T75" s="1036"/>
      <c r="U75" s="1037"/>
      <c r="V75" s="1038">
        <v>3136</v>
      </c>
      <c r="W75" s="1036"/>
      <c r="X75" s="1036"/>
      <c r="Y75" s="1036"/>
      <c r="Z75" s="1037"/>
      <c r="AA75" s="1038">
        <f>Q75-V75</f>
        <v>91</v>
      </c>
      <c r="AB75" s="1036"/>
      <c r="AC75" s="1036"/>
      <c r="AD75" s="1036"/>
      <c r="AE75" s="1037"/>
      <c r="AF75" s="1038">
        <v>56</v>
      </c>
      <c r="AG75" s="1036"/>
      <c r="AH75" s="1036"/>
      <c r="AI75" s="1036"/>
      <c r="AJ75" s="1037"/>
      <c r="AK75" s="1038" t="s">
        <v>574</v>
      </c>
      <c r="AL75" s="1036"/>
      <c r="AM75" s="1036"/>
      <c r="AN75" s="1036"/>
      <c r="AO75" s="1037"/>
      <c r="AP75" s="1038">
        <v>1027</v>
      </c>
      <c r="AQ75" s="1036"/>
      <c r="AR75" s="1036"/>
      <c r="AS75" s="1036"/>
      <c r="AT75" s="1037"/>
      <c r="AU75" s="1038" t="s">
        <v>574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583</v>
      </c>
      <c r="C76" s="1032"/>
      <c r="D76" s="1032"/>
      <c r="E76" s="1032"/>
      <c r="F76" s="1032"/>
      <c r="G76" s="1032"/>
      <c r="H76" s="1032"/>
      <c r="I76" s="1032"/>
      <c r="J76" s="1032"/>
      <c r="K76" s="1032"/>
      <c r="L76" s="1032"/>
      <c r="M76" s="1032"/>
      <c r="N76" s="1032"/>
      <c r="O76" s="1032"/>
      <c r="P76" s="1033"/>
      <c r="Q76" s="1035">
        <f>88+8+176+263</f>
        <v>535</v>
      </c>
      <c r="R76" s="1036"/>
      <c r="S76" s="1036"/>
      <c r="T76" s="1036"/>
      <c r="U76" s="1037"/>
      <c r="V76" s="1038">
        <v>477</v>
      </c>
      <c r="W76" s="1036"/>
      <c r="X76" s="1036"/>
      <c r="Y76" s="1036"/>
      <c r="Z76" s="1037"/>
      <c r="AA76" s="1038">
        <f>Q76-V76</f>
        <v>58</v>
      </c>
      <c r="AB76" s="1036"/>
      <c r="AC76" s="1036"/>
      <c r="AD76" s="1036"/>
      <c r="AE76" s="1037"/>
      <c r="AF76" s="1038">
        <f>8+1+26+20</f>
        <v>55</v>
      </c>
      <c r="AG76" s="1036"/>
      <c r="AH76" s="1036"/>
      <c r="AI76" s="1036"/>
      <c r="AJ76" s="1037"/>
      <c r="AK76" s="1038" t="s">
        <v>574</v>
      </c>
      <c r="AL76" s="1036"/>
      <c r="AM76" s="1036"/>
      <c r="AN76" s="1036"/>
      <c r="AO76" s="1037"/>
      <c r="AP76" s="1038">
        <v>853</v>
      </c>
      <c r="AQ76" s="1036"/>
      <c r="AR76" s="1036"/>
      <c r="AS76" s="1036"/>
      <c r="AT76" s="1037"/>
      <c r="AU76" s="1038" t="s">
        <v>574</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SUM(AF68:AJ76)</f>
        <v>9566</v>
      </c>
      <c r="AG88" s="1016"/>
      <c r="AH88" s="1016"/>
      <c r="AI88" s="1016"/>
      <c r="AJ88" s="1016"/>
      <c r="AK88" s="1020"/>
      <c r="AL88" s="1020"/>
      <c r="AM88" s="1020"/>
      <c r="AN88" s="1020"/>
      <c r="AO88" s="1020"/>
      <c r="AP88" s="1016">
        <f>SUM(AP68:AT76)</f>
        <v>1880</v>
      </c>
      <c r="AQ88" s="1016"/>
      <c r="AR88" s="1016"/>
      <c r="AS88" s="1016"/>
      <c r="AT88" s="1016"/>
      <c r="AU88" s="1016">
        <f>SUM(AU68:AY76)</f>
        <v>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SUM(CR7:CV88)</f>
        <v>14</v>
      </c>
      <c r="CS102" s="1008"/>
      <c r="CT102" s="1008"/>
      <c r="CU102" s="1008"/>
      <c r="CV102" s="1009"/>
      <c r="CW102" s="1007">
        <f t="shared" ref="CW102" si="2">SUM(CW7:DA88)</f>
        <v>7</v>
      </c>
      <c r="CX102" s="1008"/>
      <c r="CY102" s="1008"/>
      <c r="CZ102" s="1008"/>
      <c r="DA102" s="1009"/>
      <c r="DB102" s="1007">
        <f t="shared" ref="DB102" si="3">SUM(DB7:DF88)</f>
        <v>0</v>
      </c>
      <c r="DC102" s="1008"/>
      <c r="DD102" s="1008"/>
      <c r="DE102" s="1008"/>
      <c r="DF102" s="1009"/>
      <c r="DG102" s="1007">
        <f t="shared" ref="DG102" si="4">SUM(DG7:DK88)</f>
        <v>0</v>
      </c>
      <c r="DH102" s="1008"/>
      <c r="DI102" s="1008"/>
      <c r="DJ102" s="1008"/>
      <c r="DK102" s="1009"/>
      <c r="DL102" s="1007">
        <f t="shared" ref="DL102" si="5">SUM(DL7:DP88)</f>
        <v>0</v>
      </c>
      <c r="DM102" s="1008"/>
      <c r="DN102" s="1008"/>
      <c r="DO102" s="1008"/>
      <c r="DP102" s="1009"/>
      <c r="DQ102" s="1007">
        <f t="shared" ref="DQ102" si="6">SUM(DQ7:DU88)</f>
        <v>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305</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305</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305</v>
      </c>
      <c r="DR109" s="951"/>
      <c r="DS109" s="951"/>
      <c r="DT109" s="951"/>
      <c r="DU109" s="952"/>
      <c r="DV109" s="953" t="s">
        <v>427</v>
      </c>
      <c r="DW109" s="951"/>
      <c r="DX109" s="951"/>
      <c r="DY109" s="951"/>
      <c r="DZ109" s="982"/>
    </row>
    <row r="110" spans="1:131" s="248" customFormat="1" ht="26.25" customHeight="1" x14ac:dyDescent="0.15">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254049</v>
      </c>
      <c r="AB110" s="944"/>
      <c r="AC110" s="944"/>
      <c r="AD110" s="944"/>
      <c r="AE110" s="945"/>
      <c r="AF110" s="946">
        <v>281534</v>
      </c>
      <c r="AG110" s="944"/>
      <c r="AH110" s="944"/>
      <c r="AI110" s="944"/>
      <c r="AJ110" s="945"/>
      <c r="AK110" s="946">
        <v>307421</v>
      </c>
      <c r="AL110" s="944"/>
      <c r="AM110" s="944"/>
      <c r="AN110" s="944"/>
      <c r="AO110" s="945"/>
      <c r="AP110" s="947">
        <v>52.3</v>
      </c>
      <c r="AQ110" s="948"/>
      <c r="AR110" s="948"/>
      <c r="AS110" s="948"/>
      <c r="AT110" s="949"/>
      <c r="AU110" s="983" t="s">
        <v>72</v>
      </c>
      <c r="AV110" s="984"/>
      <c r="AW110" s="984"/>
      <c r="AX110" s="984"/>
      <c r="AY110" s="984"/>
      <c r="AZ110" s="909" t="s">
        <v>430</v>
      </c>
      <c r="BA110" s="854"/>
      <c r="BB110" s="854"/>
      <c r="BC110" s="854"/>
      <c r="BD110" s="854"/>
      <c r="BE110" s="854"/>
      <c r="BF110" s="854"/>
      <c r="BG110" s="854"/>
      <c r="BH110" s="854"/>
      <c r="BI110" s="854"/>
      <c r="BJ110" s="854"/>
      <c r="BK110" s="854"/>
      <c r="BL110" s="854"/>
      <c r="BM110" s="854"/>
      <c r="BN110" s="854"/>
      <c r="BO110" s="854"/>
      <c r="BP110" s="855"/>
      <c r="BQ110" s="910">
        <v>2672212</v>
      </c>
      <c r="BR110" s="891"/>
      <c r="BS110" s="891"/>
      <c r="BT110" s="891"/>
      <c r="BU110" s="891"/>
      <c r="BV110" s="891">
        <v>2605382</v>
      </c>
      <c r="BW110" s="891"/>
      <c r="BX110" s="891"/>
      <c r="BY110" s="891"/>
      <c r="BZ110" s="891"/>
      <c r="CA110" s="891">
        <v>2888999</v>
      </c>
      <c r="CB110" s="891"/>
      <c r="CC110" s="891"/>
      <c r="CD110" s="891"/>
      <c r="CE110" s="891"/>
      <c r="CF110" s="915">
        <v>491.9</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137</v>
      </c>
      <c r="DH110" s="891"/>
      <c r="DI110" s="891"/>
      <c r="DJ110" s="891"/>
      <c r="DK110" s="891"/>
      <c r="DL110" s="891" t="s">
        <v>137</v>
      </c>
      <c r="DM110" s="891"/>
      <c r="DN110" s="891"/>
      <c r="DO110" s="891"/>
      <c r="DP110" s="891"/>
      <c r="DQ110" s="891" t="s">
        <v>137</v>
      </c>
      <c r="DR110" s="891"/>
      <c r="DS110" s="891"/>
      <c r="DT110" s="891"/>
      <c r="DU110" s="891"/>
      <c r="DV110" s="892" t="s">
        <v>137</v>
      </c>
      <c r="DW110" s="892"/>
      <c r="DX110" s="892"/>
      <c r="DY110" s="892"/>
      <c r="DZ110" s="893"/>
    </row>
    <row r="111" spans="1:131" s="248" customFormat="1" ht="26.25" customHeight="1" x14ac:dyDescent="0.15">
      <c r="A111" s="820" t="s">
        <v>433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137</v>
      </c>
      <c r="AB111" s="972"/>
      <c r="AC111" s="972"/>
      <c r="AD111" s="972"/>
      <c r="AE111" s="973"/>
      <c r="AF111" s="974" t="s">
        <v>137</v>
      </c>
      <c r="AG111" s="972"/>
      <c r="AH111" s="972"/>
      <c r="AI111" s="972"/>
      <c r="AJ111" s="973"/>
      <c r="AK111" s="974" t="s">
        <v>137</v>
      </c>
      <c r="AL111" s="972"/>
      <c r="AM111" s="972"/>
      <c r="AN111" s="972"/>
      <c r="AO111" s="973"/>
      <c r="AP111" s="975" t="s">
        <v>137</v>
      </c>
      <c r="AQ111" s="976"/>
      <c r="AR111" s="976"/>
      <c r="AS111" s="976"/>
      <c r="AT111" s="977"/>
      <c r="AU111" s="985"/>
      <c r="AV111" s="986"/>
      <c r="AW111" s="986"/>
      <c r="AX111" s="986"/>
      <c r="AY111" s="986"/>
      <c r="AZ111" s="861" t="s">
        <v>434</v>
      </c>
      <c r="BA111" s="796"/>
      <c r="BB111" s="796"/>
      <c r="BC111" s="796"/>
      <c r="BD111" s="796"/>
      <c r="BE111" s="796"/>
      <c r="BF111" s="796"/>
      <c r="BG111" s="796"/>
      <c r="BH111" s="796"/>
      <c r="BI111" s="796"/>
      <c r="BJ111" s="796"/>
      <c r="BK111" s="796"/>
      <c r="BL111" s="796"/>
      <c r="BM111" s="796"/>
      <c r="BN111" s="796"/>
      <c r="BO111" s="796"/>
      <c r="BP111" s="797"/>
      <c r="BQ111" s="862" t="s">
        <v>137</v>
      </c>
      <c r="BR111" s="863"/>
      <c r="BS111" s="863"/>
      <c r="BT111" s="863"/>
      <c r="BU111" s="863"/>
      <c r="BV111" s="863" t="s">
        <v>137</v>
      </c>
      <c r="BW111" s="863"/>
      <c r="BX111" s="863"/>
      <c r="BY111" s="863"/>
      <c r="BZ111" s="863"/>
      <c r="CA111" s="863" t="s">
        <v>137</v>
      </c>
      <c r="CB111" s="863"/>
      <c r="CC111" s="863"/>
      <c r="CD111" s="863"/>
      <c r="CE111" s="863"/>
      <c r="CF111" s="924" t="s">
        <v>137</v>
      </c>
      <c r="CG111" s="925"/>
      <c r="CH111" s="925"/>
      <c r="CI111" s="925"/>
      <c r="CJ111" s="925"/>
      <c r="CK111" s="980"/>
      <c r="CL111" s="867"/>
      <c r="CM111" s="870" t="s">
        <v>435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137</v>
      </c>
      <c r="DH111" s="863"/>
      <c r="DI111" s="863"/>
      <c r="DJ111" s="863"/>
      <c r="DK111" s="863"/>
      <c r="DL111" s="863" t="s">
        <v>137</v>
      </c>
      <c r="DM111" s="863"/>
      <c r="DN111" s="863"/>
      <c r="DO111" s="863"/>
      <c r="DP111" s="863"/>
      <c r="DQ111" s="863" t="s">
        <v>137</v>
      </c>
      <c r="DR111" s="863"/>
      <c r="DS111" s="863"/>
      <c r="DT111" s="863"/>
      <c r="DU111" s="863"/>
      <c r="DV111" s="840" t="s">
        <v>137</v>
      </c>
      <c r="DW111" s="840"/>
      <c r="DX111" s="840"/>
      <c r="DY111" s="840"/>
      <c r="DZ111" s="841"/>
    </row>
    <row r="112" spans="1:131" s="248" customFormat="1" ht="26.25" customHeight="1" x14ac:dyDescent="0.15">
      <c r="A112" s="965" t="s">
        <v>436</v>
      </c>
      <c r="B112" s="966"/>
      <c r="C112" s="796" t="s">
        <v>437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137</v>
      </c>
      <c r="AB112" s="826"/>
      <c r="AC112" s="826"/>
      <c r="AD112" s="826"/>
      <c r="AE112" s="827"/>
      <c r="AF112" s="828" t="s">
        <v>137</v>
      </c>
      <c r="AG112" s="826"/>
      <c r="AH112" s="826"/>
      <c r="AI112" s="826"/>
      <c r="AJ112" s="827"/>
      <c r="AK112" s="828" t="s">
        <v>137</v>
      </c>
      <c r="AL112" s="826"/>
      <c r="AM112" s="826"/>
      <c r="AN112" s="826"/>
      <c r="AO112" s="827"/>
      <c r="AP112" s="873" t="s">
        <v>137</v>
      </c>
      <c r="AQ112" s="874"/>
      <c r="AR112" s="874"/>
      <c r="AS112" s="874"/>
      <c r="AT112" s="875"/>
      <c r="AU112" s="985"/>
      <c r="AV112" s="986"/>
      <c r="AW112" s="986"/>
      <c r="AX112" s="986"/>
      <c r="AY112" s="986"/>
      <c r="AZ112" s="861" t="s">
        <v>438</v>
      </c>
      <c r="BA112" s="796"/>
      <c r="BB112" s="796"/>
      <c r="BC112" s="796"/>
      <c r="BD112" s="796"/>
      <c r="BE112" s="796"/>
      <c r="BF112" s="796"/>
      <c r="BG112" s="796"/>
      <c r="BH112" s="796"/>
      <c r="BI112" s="796"/>
      <c r="BJ112" s="796"/>
      <c r="BK112" s="796"/>
      <c r="BL112" s="796"/>
      <c r="BM112" s="796"/>
      <c r="BN112" s="796"/>
      <c r="BO112" s="796"/>
      <c r="BP112" s="797"/>
      <c r="BQ112" s="862">
        <v>25945</v>
      </c>
      <c r="BR112" s="863"/>
      <c r="BS112" s="863"/>
      <c r="BT112" s="863"/>
      <c r="BU112" s="863"/>
      <c r="BV112" s="863">
        <v>35092</v>
      </c>
      <c r="BW112" s="863"/>
      <c r="BX112" s="863"/>
      <c r="BY112" s="863"/>
      <c r="BZ112" s="863"/>
      <c r="CA112" s="863">
        <v>32037</v>
      </c>
      <c r="CB112" s="863"/>
      <c r="CC112" s="863"/>
      <c r="CD112" s="863"/>
      <c r="CE112" s="863"/>
      <c r="CF112" s="924">
        <v>5.5</v>
      </c>
      <c r="CG112" s="925"/>
      <c r="CH112" s="925"/>
      <c r="CI112" s="925"/>
      <c r="CJ112" s="925"/>
      <c r="CK112" s="980"/>
      <c r="CL112" s="867"/>
      <c r="CM112" s="870" t="s">
        <v>439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137</v>
      </c>
      <c r="DH112" s="863"/>
      <c r="DI112" s="863"/>
      <c r="DJ112" s="863"/>
      <c r="DK112" s="863"/>
      <c r="DL112" s="863" t="s">
        <v>137</v>
      </c>
      <c r="DM112" s="863"/>
      <c r="DN112" s="863"/>
      <c r="DO112" s="863"/>
      <c r="DP112" s="863"/>
      <c r="DQ112" s="863" t="s">
        <v>137</v>
      </c>
      <c r="DR112" s="863"/>
      <c r="DS112" s="863"/>
      <c r="DT112" s="863"/>
      <c r="DU112" s="863"/>
      <c r="DV112" s="840" t="s">
        <v>137</v>
      </c>
      <c r="DW112" s="840"/>
      <c r="DX112" s="840"/>
      <c r="DY112" s="840"/>
      <c r="DZ112" s="841"/>
    </row>
    <row r="113" spans="1:130" s="248" customFormat="1" ht="26.25" customHeight="1" x14ac:dyDescent="0.15">
      <c r="A113" s="967"/>
      <c r="B113" s="968"/>
      <c r="C113" s="796" t="s">
        <v>440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3793</v>
      </c>
      <c r="AB113" s="972"/>
      <c r="AC113" s="972"/>
      <c r="AD113" s="972"/>
      <c r="AE113" s="973"/>
      <c r="AF113" s="974">
        <v>3940</v>
      </c>
      <c r="AG113" s="972"/>
      <c r="AH113" s="972"/>
      <c r="AI113" s="972"/>
      <c r="AJ113" s="973"/>
      <c r="AK113" s="974">
        <v>4170</v>
      </c>
      <c r="AL113" s="972"/>
      <c r="AM113" s="972"/>
      <c r="AN113" s="972"/>
      <c r="AO113" s="973"/>
      <c r="AP113" s="975">
        <v>0.7</v>
      </c>
      <c r="AQ113" s="976"/>
      <c r="AR113" s="976"/>
      <c r="AS113" s="976"/>
      <c r="AT113" s="977"/>
      <c r="AU113" s="985"/>
      <c r="AV113" s="986"/>
      <c r="AW113" s="986"/>
      <c r="AX113" s="986"/>
      <c r="AY113" s="986"/>
      <c r="AZ113" s="861" t="s">
        <v>441</v>
      </c>
      <c r="BA113" s="796"/>
      <c r="BB113" s="796"/>
      <c r="BC113" s="796"/>
      <c r="BD113" s="796"/>
      <c r="BE113" s="796"/>
      <c r="BF113" s="796"/>
      <c r="BG113" s="796"/>
      <c r="BH113" s="796"/>
      <c r="BI113" s="796"/>
      <c r="BJ113" s="796"/>
      <c r="BK113" s="796"/>
      <c r="BL113" s="796"/>
      <c r="BM113" s="796"/>
      <c r="BN113" s="796"/>
      <c r="BO113" s="796"/>
      <c r="BP113" s="797"/>
      <c r="BQ113" s="862" t="s">
        <v>137</v>
      </c>
      <c r="BR113" s="863"/>
      <c r="BS113" s="863"/>
      <c r="BT113" s="863"/>
      <c r="BU113" s="863"/>
      <c r="BV113" s="863" t="s">
        <v>137</v>
      </c>
      <c r="BW113" s="863"/>
      <c r="BX113" s="863"/>
      <c r="BY113" s="863"/>
      <c r="BZ113" s="863"/>
      <c r="CA113" s="863" t="s">
        <v>137</v>
      </c>
      <c r="CB113" s="863"/>
      <c r="CC113" s="863"/>
      <c r="CD113" s="863"/>
      <c r="CE113" s="863"/>
      <c r="CF113" s="924" t="s">
        <v>137</v>
      </c>
      <c r="CG113" s="925"/>
      <c r="CH113" s="925"/>
      <c r="CI113" s="925"/>
      <c r="CJ113" s="925"/>
      <c r="CK113" s="980"/>
      <c r="CL113" s="867"/>
      <c r="CM113" s="870" t="s">
        <v>442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137</v>
      </c>
      <c r="DH113" s="826"/>
      <c r="DI113" s="826"/>
      <c r="DJ113" s="826"/>
      <c r="DK113" s="827"/>
      <c r="DL113" s="828" t="s">
        <v>137</v>
      </c>
      <c r="DM113" s="826"/>
      <c r="DN113" s="826"/>
      <c r="DO113" s="826"/>
      <c r="DP113" s="827"/>
      <c r="DQ113" s="828" t="s">
        <v>137</v>
      </c>
      <c r="DR113" s="826"/>
      <c r="DS113" s="826"/>
      <c r="DT113" s="826"/>
      <c r="DU113" s="827"/>
      <c r="DV113" s="873" t="s">
        <v>137</v>
      </c>
      <c r="DW113" s="874"/>
      <c r="DX113" s="874"/>
      <c r="DY113" s="874"/>
      <c r="DZ113" s="875"/>
    </row>
    <row r="114" spans="1:130" s="248" customFormat="1" ht="26.25" customHeight="1" x14ac:dyDescent="0.15">
      <c r="A114" s="967"/>
      <c r="B114" s="968"/>
      <c r="C114" s="796" t="s">
        <v>443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384</v>
      </c>
      <c r="AB114" s="826"/>
      <c r="AC114" s="826"/>
      <c r="AD114" s="826"/>
      <c r="AE114" s="827"/>
      <c r="AF114" s="828">
        <v>407</v>
      </c>
      <c r="AG114" s="826"/>
      <c r="AH114" s="826"/>
      <c r="AI114" s="826"/>
      <c r="AJ114" s="827"/>
      <c r="AK114" s="828">
        <v>403</v>
      </c>
      <c r="AL114" s="826"/>
      <c r="AM114" s="826"/>
      <c r="AN114" s="826"/>
      <c r="AO114" s="827"/>
      <c r="AP114" s="873">
        <v>0.1</v>
      </c>
      <c r="AQ114" s="874"/>
      <c r="AR114" s="874"/>
      <c r="AS114" s="874"/>
      <c r="AT114" s="875"/>
      <c r="AU114" s="985"/>
      <c r="AV114" s="986"/>
      <c r="AW114" s="986"/>
      <c r="AX114" s="986"/>
      <c r="AY114" s="986"/>
      <c r="AZ114" s="861" t="s">
        <v>444</v>
      </c>
      <c r="BA114" s="796"/>
      <c r="BB114" s="796"/>
      <c r="BC114" s="796"/>
      <c r="BD114" s="796"/>
      <c r="BE114" s="796"/>
      <c r="BF114" s="796"/>
      <c r="BG114" s="796"/>
      <c r="BH114" s="796"/>
      <c r="BI114" s="796"/>
      <c r="BJ114" s="796"/>
      <c r="BK114" s="796"/>
      <c r="BL114" s="796"/>
      <c r="BM114" s="796"/>
      <c r="BN114" s="796"/>
      <c r="BO114" s="796"/>
      <c r="BP114" s="797"/>
      <c r="BQ114" s="862">
        <v>153674</v>
      </c>
      <c r="BR114" s="863"/>
      <c r="BS114" s="863"/>
      <c r="BT114" s="863"/>
      <c r="BU114" s="863"/>
      <c r="BV114" s="863">
        <v>140294</v>
      </c>
      <c r="BW114" s="863"/>
      <c r="BX114" s="863"/>
      <c r="BY114" s="863"/>
      <c r="BZ114" s="863"/>
      <c r="CA114" s="863">
        <v>147214</v>
      </c>
      <c r="CB114" s="863"/>
      <c r="CC114" s="863"/>
      <c r="CD114" s="863"/>
      <c r="CE114" s="863"/>
      <c r="CF114" s="924">
        <v>25.1</v>
      </c>
      <c r="CG114" s="925"/>
      <c r="CH114" s="925"/>
      <c r="CI114" s="925"/>
      <c r="CJ114" s="925"/>
      <c r="CK114" s="980"/>
      <c r="CL114" s="867"/>
      <c r="CM114" s="870" t="s">
        <v>445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137</v>
      </c>
      <c r="DH114" s="826"/>
      <c r="DI114" s="826"/>
      <c r="DJ114" s="826"/>
      <c r="DK114" s="827"/>
      <c r="DL114" s="828" t="s">
        <v>137</v>
      </c>
      <c r="DM114" s="826"/>
      <c r="DN114" s="826"/>
      <c r="DO114" s="826"/>
      <c r="DP114" s="827"/>
      <c r="DQ114" s="828" t="s">
        <v>137</v>
      </c>
      <c r="DR114" s="826"/>
      <c r="DS114" s="826"/>
      <c r="DT114" s="826"/>
      <c r="DU114" s="827"/>
      <c r="DV114" s="873" t="s">
        <v>137</v>
      </c>
      <c r="DW114" s="874"/>
      <c r="DX114" s="874"/>
      <c r="DY114" s="874"/>
      <c r="DZ114" s="875"/>
    </row>
    <row r="115" spans="1:130" s="248" customFormat="1" ht="26.25" customHeight="1" x14ac:dyDescent="0.15">
      <c r="A115" s="967"/>
      <c r="B115" s="968"/>
      <c r="C115" s="796" t="s">
        <v>446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137</v>
      </c>
      <c r="AB115" s="972"/>
      <c r="AC115" s="972"/>
      <c r="AD115" s="972"/>
      <c r="AE115" s="973"/>
      <c r="AF115" s="974" t="s">
        <v>137</v>
      </c>
      <c r="AG115" s="972"/>
      <c r="AH115" s="972"/>
      <c r="AI115" s="972"/>
      <c r="AJ115" s="973"/>
      <c r="AK115" s="974" t="s">
        <v>137</v>
      </c>
      <c r="AL115" s="972"/>
      <c r="AM115" s="972"/>
      <c r="AN115" s="972"/>
      <c r="AO115" s="973"/>
      <c r="AP115" s="975" t="s">
        <v>137</v>
      </c>
      <c r="AQ115" s="976"/>
      <c r="AR115" s="976"/>
      <c r="AS115" s="976"/>
      <c r="AT115" s="977"/>
      <c r="AU115" s="985"/>
      <c r="AV115" s="986"/>
      <c r="AW115" s="986"/>
      <c r="AX115" s="986"/>
      <c r="AY115" s="986"/>
      <c r="AZ115" s="861" t="s">
        <v>447</v>
      </c>
      <c r="BA115" s="796"/>
      <c r="BB115" s="796"/>
      <c r="BC115" s="796"/>
      <c r="BD115" s="796"/>
      <c r="BE115" s="796"/>
      <c r="BF115" s="796"/>
      <c r="BG115" s="796"/>
      <c r="BH115" s="796"/>
      <c r="BI115" s="796"/>
      <c r="BJ115" s="796"/>
      <c r="BK115" s="796"/>
      <c r="BL115" s="796"/>
      <c r="BM115" s="796"/>
      <c r="BN115" s="796"/>
      <c r="BO115" s="796"/>
      <c r="BP115" s="797"/>
      <c r="BQ115" s="862" t="s">
        <v>137</v>
      </c>
      <c r="BR115" s="863"/>
      <c r="BS115" s="863"/>
      <c r="BT115" s="863"/>
      <c r="BU115" s="863"/>
      <c r="BV115" s="863" t="s">
        <v>137</v>
      </c>
      <c r="BW115" s="863"/>
      <c r="BX115" s="863"/>
      <c r="BY115" s="863"/>
      <c r="BZ115" s="863"/>
      <c r="CA115" s="863" t="s">
        <v>137</v>
      </c>
      <c r="CB115" s="863"/>
      <c r="CC115" s="863"/>
      <c r="CD115" s="863"/>
      <c r="CE115" s="863"/>
      <c r="CF115" s="924" t="s">
        <v>137</v>
      </c>
      <c r="CG115" s="925"/>
      <c r="CH115" s="925"/>
      <c r="CI115" s="925"/>
      <c r="CJ115" s="925"/>
      <c r="CK115" s="980"/>
      <c r="CL115" s="867"/>
      <c r="CM115" s="861" t="s">
        <v>448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137</v>
      </c>
      <c r="DH115" s="826"/>
      <c r="DI115" s="826"/>
      <c r="DJ115" s="826"/>
      <c r="DK115" s="827"/>
      <c r="DL115" s="828" t="s">
        <v>137</v>
      </c>
      <c r="DM115" s="826"/>
      <c r="DN115" s="826"/>
      <c r="DO115" s="826"/>
      <c r="DP115" s="827"/>
      <c r="DQ115" s="828" t="s">
        <v>137</v>
      </c>
      <c r="DR115" s="826"/>
      <c r="DS115" s="826"/>
      <c r="DT115" s="826"/>
      <c r="DU115" s="827"/>
      <c r="DV115" s="873" t="s">
        <v>137</v>
      </c>
      <c r="DW115" s="874"/>
      <c r="DX115" s="874"/>
      <c r="DY115" s="874"/>
      <c r="DZ115" s="875"/>
    </row>
    <row r="116" spans="1:130" s="248" customFormat="1" ht="26.25" customHeight="1" x14ac:dyDescent="0.15">
      <c r="A116" s="969"/>
      <c r="B116" s="970"/>
      <c r="C116" s="929" t="s">
        <v>449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137</v>
      </c>
      <c r="AB116" s="826"/>
      <c r="AC116" s="826"/>
      <c r="AD116" s="826"/>
      <c r="AE116" s="827"/>
      <c r="AF116" s="828" t="s">
        <v>137</v>
      </c>
      <c r="AG116" s="826"/>
      <c r="AH116" s="826"/>
      <c r="AI116" s="826"/>
      <c r="AJ116" s="827"/>
      <c r="AK116" s="828" t="s">
        <v>137</v>
      </c>
      <c r="AL116" s="826"/>
      <c r="AM116" s="826"/>
      <c r="AN116" s="826"/>
      <c r="AO116" s="827"/>
      <c r="AP116" s="873" t="s">
        <v>137</v>
      </c>
      <c r="AQ116" s="874"/>
      <c r="AR116" s="874"/>
      <c r="AS116" s="874"/>
      <c r="AT116" s="875"/>
      <c r="AU116" s="985"/>
      <c r="AV116" s="986"/>
      <c r="AW116" s="986"/>
      <c r="AX116" s="986"/>
      <c r="AY116" s="986"/>
      <c r="AZ116" s="912" t="s">
        <v>450</v>
      </c>
      <c r="BA116" s="913"/>
      <c r="BB116" s="913"/>
      <c r="BC116" s="913"/>
      <c r="BD116" s="913"/>
      <c r="BE116" s="913"/>
      <c r="BF116" s="913"/>
      <c r="BG116" s="913"/>
      <c r="BH116" s="913"/>
      <c r="BI116" s="913"/>
      <c r="BJ116" s="913"/>
      <c r="BK116" s="913"/>
      <c r="BL116" s="913"/>
      <c r="BM116" s="913"/>
      <c r="BN116" s="913"/>
      <c r="BO116" s="913"/>
      <c r="BP116" s="914"/>
      <c r="BQ116" s="862" t="s">
        <v>137</v>
      </c>
      <c r="BR116" s="863"/>
      <c r="BS116" s="863"/>
      <c r="BT116" s="863"/>
      <c r="BU116" s="863"/>
      <c r="BV116" s="863" t="s">
        <v>137</v>
      </c>
      <c r="BW116" s="863"/>
      <c r="BX116" s="863"/>
      <c r="BY116" s="863"/>
      <c r="BZ116" s="863"/>
      <c r="CA116" s="863" t="s">
        <v>137</v>
      </c>
      <c r="CB116" s="863"/>
      <c r="CC116" s="863"/>
      <c r="CD116" s="863"/>
      <c r="CE116" s="863"/>
      <c r="CF116" s="924" t="s">
        <v>137</v>
      </c>
      <c r="CG116" s="925"/>
      <c r="CH116" s="925"/>
      <c r="CI116" s="925"/>
      <c r="CJ116" s="925"/>
      <c r="CK116" s="980"/>
      <c r="CL116" s="867"/>
      <c r="CM116" s="870" t="s">
        <v>451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137</v>
      </c>
      <c r="DH116" s="826"/>
      <c r="DI116" s="826"/>
      <c r="DJ116" s="826"/>
      <c r="DK116" s="827"/>
      <c r="DL116" s="828" t="s">
        <v>137</v>
      </c>
      <c r="DM116" s="826"/>
      <c r="DN116" s="826"/>
      <c r="DO116" s="826"/>
      <c r="DP116" s="827"/>
      <c r="DQ116" s="828" t="s">
        <v>137</v>
      </c>
      <c r="DR116" s="826"/>
      <c r="DS116" s="826"/>
      <c r="DT116" s="826"/>
      <c r="DU116" s="827"/>
      <c r="DV116" s="873" t="s">
        <v>137</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452</v>
      </c>
      <c r="Z117" s="952"/>
      <c r="AA117" s="957">
        <v>258226</v>
      </c>
      <c r="AB117" s="958"/>
      <c r="AC117" s="958"/>
      <c r="AD117" s="958"/>
      <c r="AE117" s="959"/>
      <c r="AF117" s="960">
        <v>285881</v>
      </c>
      <c r="AG117" s="958"/>
      <c r="AH117" s="958"/>
      <c r="AI117" s="958"/>
      <c r="AJ117" s="959"/>
      <c r="AK117" s="960">
        <v>311994</v>
      </c>
      <c r="AL117" s="958"/>
      <c r="AM117" s="958"/>
      <c r="AN117" s="958"/>
      <c r="AO117" s="959"/>
      <c r="AP117" s="961"/>
      <c r="AQ117" s="962"/>
      <c r="AR117" s="962"/>
      <c r="AS117" s="962"/>
      <c r="AT117" s="963"/>
      <c r="AU117" s="985"/>
      <c r="AV117" s="986"/>
      <c r="AW117" s="986"/>
      <c r="AX117" s="986"/>
      <c r="AY117" s="986"/>
      <c r="AZ117" s="912" t="s">
        <v>453</v>
      </c>
      <c r="BA117" s="913"/>
      <c r="BB117" s="913"/>
      <c r="BC117" s="913"/>
      <c r="BD117" s="913"/>
      <c r="BE117" s="913"/>
      <c r="BF117" s="913"/>
      <c r="BG117" s="913"/>
      <c r="BH117" s="913"/>
      <c r="BI117" s="913"/>
      <c r="BJ117" s="913"/>
      <c r="BK117" s="913"/>
      <c r="BL117" s="913"/>
      <c r="BM117" s="913"/>
      <c r="BN117" s="913"/>
      <c r="BO117" s="913"/>
      <c r="BP117" s="914"/>
      <c r="BQ117" s="862" t="s">
        <v>137</v>
      </c>
      <c r="BR117" s="863"/>
      <c r="BS117" s="863"/>
      <c r="BT117" s="863"/>
      <c r="BU117" s="863"/>
      <c r="BV117" s="863" t="s">
        <v>137</v>
      </c>
      <c r="BW117" s="863"/>
      <c r="BX117" s="863"/>
      <c r="BY117" s="863"/>
      <c r="BZ117" s="863"/>
      <c r="CA117" s="863" t="s">
        <v>137</v>
      </c>
      <c r="CB117" s="863"/>
      <c r="CC117" s="863"/>
      <c r="CD117" s="863"/>
      <c r="CE117" s="863"/>
      <c r="CF117" s="924" t="s">
        <v>137</v>
      </c>
      <c r="CG117" s="925"/>
      <c r="CH117" s="925"/>
      <c r="CI117" s="925"/>
      <c r="CJ117" s="925"/>
      <c r="CK117" s="980"/>
      <c r="CL117" s="867"/>
      <c r="CM117" s="870" t="s">
        <v>454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137</v>
      </c>
      <c r="DH117" s="826"/>
      <c r="DI117" s="826"/>
      <c r="DJ117" s="826"/>
      <c r="DK117" s="827"/>
      <c r="DL117" s="828" t="s">
        <v>137</v>
      </c>
      <c r="DM117" s="826"/>
      <c r="DN117" s="826"/>
      <c r="DO117" s="826"/>
      <c r="DP117" s="827"/>
      <c r="DQ117" s="828" t="s">
        <v>137</v>
      </c>
      <c r="DR117" s="826"/>
      <c r="DS117" s="826"/>
      <c r="DT117" s="826"/>
      <c r="DU117" s="827"/>
      <c r="DV117" s="873" t="s">
        <v>137</v>
      </c>
      <c r="DW117" s="874"/>
      <c r="DX117" s="874"/>
      <c r="DY117" s="874"/>
      <c r="DZ117" s="875"/>
    </row>
    <row r="118" spans="1:130" s="248" customFormat="1" ht="26.25" customHeight="1" x14ac:dyDescent="0.15">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305</v>
      </c>
      <c r="AL118" s="951"/>
      <c r="AM118" s="951"/>
      <c r="AN118" s="951"/>
      <c r="AO118" s="952"/>
      <c r="AP118" s="954" t="s">
        <v>427</v>
      </c>
      <c r="AQ118" s="955"/>
      <c r="AR118" s="955"/>
      <c r="AS118" s="955"/>
      <c r="AT118" s="956"/>
      <c r="AU118" s="985"/>
      <c r="AV118" s="986"/>
      <c r="AW118" s="986"/>
      <c r="AX118" s="986"/>
      <c r="AY118" s="986"/>
      <c r="AZ118" s="928" t="s">
        <v>455</v>
      </c>
      <c r="BA118" s="929"/>
      <c r="BB118" s="929"/>
      <c r="BC118" s="929"/>
      <c r="BD118" s="929"/>
      <c r="BE118" s="929"/>
      <c r="BF118" s="929"/>
      <c r="BG118" s="929"/>
      <c r="BH118" s="929"/>
      <c r="BI118" s="929"/>
      <c r="BJ118" s="929"/>
      <c r="BK118" s="929"/>
      <c r="BL118" s="929"/>
      <c r="BM118" s="929"/>
      <c r="BN118" s="929"/>
      <c r="BO118" s="929"/>
      <c r="BP118" s="930"/>
      <c r="BQ118" s="931" t="s">
        <v>137</v>
      </c>
      <c r="BR118" s="894"/>
      <c r="BS118" s="894"/>
      <c r="BT118" s="894"/>
      <c r="BU118" s="894"/>
      <c r="BV118" s="894" t="s">
        <v>137</v>
      </c>
      <c r="BW118" s="894"/>
      <c r="BX118" s="894"/>
      <c r="BY118" s="894"/>
      <c r="BZ118" s="894"/>
      <c r="CA118" s="894" t="s">
        <v>137</v>
      </c>
      <c r="CB118" s="894"/>
      <c r="CC118" s="894"/>
      <c r="CD118" s="894"/>
      <c r="CE118" s="894"/>
      <c r="CF118" s="924" t="s">
        <v>137</v>
      </c>
      <c r="CG118" s="925"/>
      <c r="CH118" s="925"/>
      <c r="CI118" s="925"/>
      <c r="CJ118" s="925"/>
      <c r="CK118" s="980"/>
      <c r="CL118" s="867"/>
      <c r="CM118" s="870" t="s">
        <v>456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137</v>
      </c>
      <c r="DH118" s="826"/>
      <c r="DI118" s="826"/>
      <c r="DJ118" s="826"/>
      <c r="DK118" s="827"/>
      <c r="DL118" s="828" t="s">
        <v>137</v>
      </c>
      <c r="DM118" s="826"/>
      <c r="DN118" s="826"/>
      <c r="DO118" s="826"/>
      <c r="DP118" s="827"/>
      <c r="DQ118" s="828" t="s">
        <v>137</v>
      </c>
      <c r="DR118" s="826"/>
      <c r="DS118" s="826"/>
      <c r="DT118" s="826"/>
      <c r="DU118" s="827"/>
      <c r="DV118" s="873" t="s">
        <v>137</v>
      </c>
      <c r="DW118" s="874"/>
      <c r="DX118" s="874"/>
      <c r="DY118" s="874"/>
      <c r="DZ118" s="875"/>
    </row>
    <row r="119" spans="1:130" s="248" customFormat="1" ht="26.25" customHeight="1" x14ac:dyDescent="0.15">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137</v>
      </c>
      <c r="AB119" s="944"/>
      <c r="AC119" s="944"/>
      <c r="AD119" s="944"/>
      <c r="AE119" s="945"/>
      <c r="AF119" s="946" t="s">
        <v>137</v>
      </c>
      <c r="AG119" s="944"/>
      <c r="AH119" s="944"/>
      <c r="AI119" s="944"/>
      <c r="AJ119" s="945"/>
      <c r="AK119" s="946" t="s">
        <v>137</v>
      </c>
      <c r="AL119" s="944"/>
      <c r="AM119" s="944"/>
      <c r="AN119" s="944"/>
      <c r="AO119" s="945"/>
      <c r="AP119" s="947" t="s">
        <v>137</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457</v>
      </c>
      <c r="BP119" s="927"/>
      <c r="BQ119" s="931">
        <v>2851831</v>
      </c>
      <c r="BR119" s="894"/>
      <c r="BS119" s="894"/>
      <c r="BT119" s="894"/>
      <c r="BU119" s="894"/>
      <c r="BV119" s="894">
        <v>2780768</v>
      </c>
      <c r="BW119" s="894"/>
      <c r="BX119" s="894"/>
      <c r="BY119" s="894"/>
      <c r="BZ119" s="894"/>
      <c r="CA119" s="894">
        <v>3068250</v>
      </c>
      <c r="CB119" s="894"/>
      <c r="CC119" s="894"/>
      <c r="CD119" s="894"/>
      <c r="CE119" s="894"/>
      <c r="CF119" s="792"/>
      <c r="CG119" s="793"/>
      <c r="CH119" s="793"/>
      <c r="CI119" s="793"/>
      <c r="CJ119" s="883"/>
      <c r="CK119" s="981"/>
      <c r="CL119" s="869"/>
      <c r="CM119" s="887" t="s">
        <v>458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137</v>
      </c>
      <c r="DH119" s="809"/>
      <c r="DI119" s="809"/>
      <c r="DJ119" s="809"/>
      <c r="DK119" s="810"/>
      <c r="DL119" s="811" t="s">
        <v>137</v>
      </c>
      <c r="DM119" s="809"/>
      <c r="DN119" s="809"/>
      <c r="DO119" s="809"/>
      <c r="DP119" s="810"/>
      <c r="DQ119" s="811" t="s">
        <v>137</v>
      </c>
      <c r="DR119" s="809"/>
      <c r="DS119" s="809"/>
      <c r="DT119" s="809"/>
      <c r="DU119" s="810"/>
      <c r="DV119" s="897" t="s">
        <v>137</v>
      </c>
      <c r="DW119" s="898"/>
      <c r="DX119" s="898"/>
      <c r="DY119" s="898"/>
      <c r="DZ119" s="899"/>
    </row>
    <row r="120" spans="1:130" s="248" customFormat="1" ht="26.25" customHeight="1" x14ac:dyDescent="0.15">
      <c r="A120" s="866"/>
      <c r="B120" s="867"/>
      <c r="C120" s="870" t="s">
        <v>435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137</v>
      </c>
      <c r="AB120" s="826"/>
      <c r="AC120" s="826"/>
      <c r="AD120" s="826"/>
      <c r="AE120" s="827"/>
      <c r="AF120" s="828" t="s">
        <v>137</v>
      </c>
      <c r="AG120" s="826"/>
      <c r="AH120" s="826"/>
      <c r="AI120" s="826"/>
      <c r="AJ120" s="827"/>
      <c r="AK120" s="828" t="s">
        <v>137</v>
      </c>
      <c r="AL120" s="826"/>
      <c r="AM120" s="826"/>
      <c r="AN120" s="826"/>
      <c r="AO120" s="827"/>
      <c r="AP120" s="873" t="s">
        <v>137</v>
      </c>
      <c r="AQ120" s="874"/>
      <c r="AR120" s="874"/>
      <c r="AS120" s="874"/>
      <c r="AT120" s="875"/>
      <c r="AU120" s="932" t="s">
        <v>459</v>
      </c>
      <c r="AV120" s="933"/>
      <c r="AW120" s="933"/>
      <c r="AX120" s="933"/>
      <c r="AY120" s="934"/>
      <c r="AZ120" s="909" t="s">
        <v>460</v>
      </c>
      <c r="BA120" s="854"/>
      <c r="BB120" s="854"/>
      <c r="BC120" s="854"/>
      <c r="BD120" s="854"/>
      <c r="BE120" s="854"/>
      <c r="BF120" s="854"/>
      <c r="BG120" s="854"/>
      <c r="BH120" s="854"/>
      <c r="BI120" s="854"/>
      <c r="BJ120" s="854"/>
      <c r="BK120" s="854"/>
      <c r="BL120" s="854"/>
      <c r="BM120" s="854"/>
      <c r="BN120" s="854"/>
      <c r="BO120" s="854"/>
      <c r="BP120" s="855"/>
      <c r="BQ120" s="910">
        <v>574600</v>
      </c>
      <c r="BR120" s="891"/>
      <c r="BS120" s="891"/>
      <c r="BT120" s="891"/>
      <c r="BU120" s="891"/>
      <c r="BV120" s="891">
        <v>585543</v>
      </c>
      <c r="BW120" s="891"/>
      <c r="BX120" s="891"/>
      <c r="BY120" s="891"/>
      <c r="BZ120" s="891"/>
      <c r="CA120" s="891">
        <v>633931</v>
      </c>
      <c r="CB120" s="891"/>
      <c r="CC120" s="891"/>
      <c r="CD120" s="891"/>
      <c r="CE120" s="891"/>
      <c r="CF120" s="915">
        <v>107.9</v>
      </c>
      <c r="CG120" s="916"/>
      <c r="CH120" s="916"/>
      <c r="CI120" s="916"/>
      <c r="CJ120" s="916"/>
      <c r="CK120" s="917" t="s">
        <v>461</v>
      </c>
      <c r="CL120" s="901"/>
      <c r="CM120" s="901"/>
      <c r="CN120" s="901"/>
      <c r="CO120" s="902"/>
      <c r="CP120" s="921" t="s">
        <v>406</v>
      </c>
      <c r="CQ120" s="922"/>
      <c r="CR120" s="922"/>
      <c r="CS120" s="922"/>
      <c r="CT120" s="922"/>
      <c r="CU120" s="922"/>
      <c r="CV120" s="922"/>
      <c r="CW120" s="922"/>
      <c r="CX120" s="922"/>
      <c r="CY120" s="922"/>
      <c r="CZ120" s="922"/>
      <c r="DA120" s="922"/>
      <c r="DB120" s="922"/>
      <c r="DC120" s="922"/>
      <c r="DD120" s="922"/>
      <c r="DE120" s="922"/>
      <c r="DF120" s="923"/>
      <c r="DG120" s="910">
        <v>25945</v>
      </c>
      <c r="DH120" s="891"/>
      <c r="DI120" s="891"/>
      <c r="DJ120" s="891"/>
      <c r="DK120" s="891"/>
      <c r="DL120" s="891">
        <v>35092</v>
      </c>
      <c r="DM120" s="891"/>
      <c r="DN120" s="891"/>
      <c r="DO120" s="891"/>
      <c r="DP120" s="891"/>
      <c r="DQ120" s="891">
        <v>32037</v>
      </c>
      <c r="DR120" s="891"/>
      <c r="DS120" s="891"/>
      <c r="DT120" s="891"/>
      <c r="DU120" s="891"/>
      <c r="DV120" s="892">
        <v>5.5</v>
      </c>
      <c r="DW120" s="892"/>
      <c r="DX120" s="892"/>
      <c r="DY120" s="892"/>
      <c r="DZ120" s="893"/>
    </row>
    <row r="121" spans="1:130" s="248" customFormat="1" ht="26.25" customHeight="1" x14ac:dyDescent="0.15">
      <c r="A121" s="866"/>
      <c r="B121" s="867"/>
      <c r="C121" s="912" t="s">
        <v>462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137</v>
      </c>
      <c r="AB121" s="826"/>
      <c r="AC121" s="826"/>
      <c r="AD121" s="826"/>
      <c r="AE121" s="827"/>
      <c r="AF121" s="828" t="s">
        <v>137</v>
      </c>
      <c r="AG121" s="826"/>
      <c r="AH121" s="826"/>
      <c r="AI121" s="826"/>
      <c r="AJ121" s="827"/>
      <c r="AK121" s="828" t="s">
        <v>137</v>
      </c>
      <c r="AL121" s="826"/>
      <c r="AM121" s="826"/>
      <c r="AN121" s="826"/>
      <c r="AO121" s="827"/>
      <c r="AP121" s="873" t="s">
        <v>137</v>
      </c>
      <c r="AQ121" s="874"/>
      <c r="AR121" s="874"/>
      <c r="AS121" s="874"/>
      <c r="AT121" s="875"/>
      <c r="AU121" s="935"/>
      <c r="AV121" s="936"/>
      <c r="AW121" s="936"/>
      <c r="AX121" s="936"/>
      <c r="AY121" s="937"/>
      <c r="AZ121" s="861" t="s">
        <v>463</v>
      </c>
      <c r="BA121" s="796"/>
      <c r="BB121" s="796"/>
      <c r="BC121" s="796"/>
      <c r="BD121" s="796"/>
      <c r="BE121" s="796"/>
      <c r="BF121" s="796"/>
      <c r="BG121" s="796"/>
      <c r="BH121" s="796"/>
      <c r="BI121" s="796"/>
      <c r="BJ121" s="796"/>
      <c r="BK121" s="796"/>
      <c r="BL121" s="796"/>
      <c r="BM121" s="796"/>
      <c r="BN121" s="796"/>
      <c r="BO121" s="796"/>
      <c r="BP121" s="797"/>
      <c r="BQ121" s="862">
        <v>176869</v>
      </c>
      <c r="BR121" s="863"/>
      <c r="BS121" s="863"/>
      <c r="BT121" s="863"/>
      <c r="BU121" s="863"/>
      <c r="BV121" s="863">
        <v>185016</v>
      </c>
      <c r="BW121" s="863"/>
      <c r="BX121" s="863"/>
      <c r="BY121" s="863"/>
      <c r="BZ121" s="863"/>
      <c r="CA121" s="863">
        <v>223617</v>
      </c>
      <c r="CB121" s="863"/>
      <c r="CC121" s="863"/>
      <c r="CD121" s="863"/>
      <c r="CE121" s="863"/>
      <c r="CF121" s="924">
        <v>38.1</v>
      </c>
      <c r="CG121" s="925"/>
      <c r="CH121" s="925"/>
      <c r="CI121" s="925"/>
      <c r="CJ121" s="925"/>
      <c r="CK121" s="918"/>
      <c r="CL121" s="904"/>
      <c r="CM121" s="904"/>
      <c r="CN121" s="904"/>
      <c r="CO121" s="905"/>
      <c r="CP121" s="884" t="s">
        <v>405</v>
      </c>
      <c r="CQ121" s="885"/>
      <c r="CR121" s="885"/>
      <c r="CS121" s="885"/>
      <c r="CT121" s="885"/>
      <c r="CU121" s="885"/>
      <c r="CV121" s="885"/>
      <c r="CW121" s="885"/>
      <c r="CX121" s="885"/>
      <c r="CY121" s="885"/>
      <c r="CZ121" s="885"/>
      <c r="DA121" s="885"/>
      <c r="DB121" s="885"/>
      <c r="DC121" s="885"/>
      <c r="DD121" s="885"/>
      <c r="DE121" s="885"/>
      <c r="DF121" s="886"/>
      <c r="DG121" s="862" t="s">
        <v>137</v>
      </c>
      <c r="DH121" s="863"/>
      <c r="DI121" s="863"/>
      <c r="DJ121" s="863"/>
      <c r="DK121" s="863"/>
      <c r="DL121" s="863" t="s">
        <v>137</v>
      </c>
      <c r="DM121" s="863"/>
      <c r="DN121" s="863"/>
      <c r="DO121" s="863"/>
      <c r="DP121" s="863"/>
      <c r="DQ121" s="863" t="s">
        <v>137</v>
      </c>
      <c r="DR121" s="863"/>
      <c r="DS121" s="863"/>
      <c r="DT121" s="863"/>
      <c r="DU121" s="863"/>
      <c r="DV121" s="840" t="s">
        <v>137</v>
      </c>
      <c r="DW121" s="840"/>
      <c r="DX121" s="840"/>
      <c r="DY121" s="840"/>
      <c r="DZ121" s="841"/>
    </row>
    <row r="122" spans="1:130" s="248" customFormat="1" ht="26.25" customHeight="1" x14ac:dyDescent="0.15">
      <c r="A122" s="866"/>
      <c r="B122" s="867"/>
      <c r="C122" s="870" t="s">
        <v>445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137</v>
      </c>
      <c r="AB122" s="826"/>
      <c r="AC122" s="826"/>
      <c r="AD122" s="826"/>
      <c r="AE122" s="827"/>
      <c r="AF122" s="828" t="s">
        <v>137</v>
      </c>
      <c r="AG122" s="826"/>
      <c r="AH122" s="826"/>
      <c r="AI122" s="826"/>
      <c r="AJ122" s="827"/>
      <c r="AK122" s="828" t="s">
        <v>137</v>
      </c>
      <c r="AL122" s="826"/>
      <c r="AM122" s="826"/>
      <c r="AN122" s="826"/>
      <c r="AO122" s="827"/>
      <c r="AP122" s="873" t="s">
        <v>137</v>
      </c>
      <c r="AQ122" s="874"/>
      <c r="AR122" s="874"/>
      <c r="AS122" s="874"/>
      <c r="AT122" s="875"/>
      <c r="AU122" s="935"/>
      <c r="AV122" s="936"/>
      <c r="AW122" s="936"/>
      <c r="AX122" s="936"/>
      <c r="AY122" s="937"/>
      <c r="AZ122" s="928" t="s">
        <v>464</v>
      </c>
      <c r="BA122" s="929"/>
      <c r="BB122" s="929"/>
      <c r="BC122" s="929"/>
      <c r="BD122" s="929"/>
      <c r="BE122" s="929"/>
      <c r="BF122" s="929"/>
      <c r="BG122" s="929"/>
      <c r="BH122" s="929"/>
      <c r="BI122" s="929"/>
      <c r="BJ122" s="929"/>
      <c r="BK122" s="929"/>
      <c r="BL122" s="929"/>
      <c r="BM122" s="929"/>
      <c r="BN122" s="929"/>
      <c r="BO122" s="929"/>
      <c r="BP122" s="930"/>
      <c r="BQ122" s="931">
        <v>2013107</v>
      </c>
      <c r="BR122" s="894"/>
      <c r="BS122" s="894"/>
      <c r="BT122" s="894"/>
      <c r="BU122" s="894"/>
      <c r="BV122" s="894">
        <v>1956334</v>
      </c>
      <c r="BW122" s="894"/>
      <c r="BX122" s="894"/>
      <c r="BY122" s="894"/>
      <c r="BZ122" s="894"/>
      <c r="CA122" s="894">
        <v>2121612</v>
      </c>
      <c r="CB122" s="894"/>
      <c r="CC122" s="894"/>
      <c r="CD122" s="894"/>
      <c r="CE122" s="894"/>
      <c r="CF122" s="895">
        <v>361.2</v>
      </c>
      <c r="CG122" s="896"/>
      <c r="CH122" s="896"/>
      <c r="CI122" s="896"/>
      <c r="CJ122" s="896"/>
      <c r="CK122" s="918"/>
      <c r="CL122" s="904"/>
      <c r="CM122" s="904"/>
      <c r="CN122" s="904"/>
      <c r="CO122" s="905"/>
      <c r="CP122" s="884" t="s">
        <v>404</v>
      </c>
      <c r="CQ122" s="885"/>
      <c r="CR122" s="885"/>
      <c r="CS122" s="885"/>
      <c r="CT122" s="885"/>
      <c r="CU122" s="885"/>
      <c r="CV122" s="885"/>
      <c r="CW122" s="885"/>
      <c r="CX122" s="885"/>
      <c r="CY122" s="885"/>
      <c r="CZ122" s="885"/>
      <c r="DA122" s="885"/>
      <c r="DB122" s="885"/>
      <c r="DC122" s="885"/>
      <c r="DD122" s="885"/>
      <c r="DE122" s="885"/>
      <c r="DF122" s="886"/>
      <c r="DG122" s="862" t="s">
        <v>137</v>
      </c>
      <c r="DH122" s="863"/>
      <c r="DI122" s="863"/>
      <c r="DJ122" s="863"/>
      <c r="DK122" s="863"/>
      <c r="DL122" s="863" t="s">
        <v>137</v>
      </c>
      <c r="DM122" s="863"/>
      <c r="DN122" s="863"/>
      <c r="DO122" s="863"/>
      <c r="DP122" s="863"/>
      <c r="DQ122" s="863" t="s">
        <v>137</v>
      </c>
      <c r="DR122" s="863"/>
      <c r="DS122" s="863"/>
      <c r="DT122" s="863"/>
      <c r="DU122" s="863"/>
      <c r="DV122" s="840" t="s">
        <v>137</v>
      </c>
      <c r="DW122" s="840"/>
      <c r="DX122" s="840"/>
      <c r="DY122" s="840"/>
      <c r="DZ122" s="841"/>
    </row>
    <row r="123" spans="1:130" s="248" customFormat="1" ht="26.25" customHeight="1" x14ac:dyDescent="0.15">
      <c r="A123" s="866"/>
      <c r="B123" s="867"/>
      <c r="C123" s="870" t="s">
        <v>451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137</v>
      </c>
      <c r="AB123" s="826"/>
      <c r="AC123" s="826"/>
      <c r="AD123" s="826"/>
      <c r="AE123" s="827"/>
      <c r="AF123" s="828" t="s">
        <v>137</v>
      </c>
      <c r="AG123" s="826"/>
      <c r="AH123" s="826"/>
      <c r="AI123" s="826"/>
      <c r="AJ123" s="827"/>
      <c r="AK123" s="828" t="s">
        <v>137</v>
      </c>
      <c r="AL123" s="826"/>
      <c r="AM123" s="826"/>
      <c r="AN123" s="826"/>
      <c r="AO123" s="827"/>
      <c r="AP123" s="873" t="s">
        <v>137</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465</v>
      </c>
      <c r="BP123" s="927"/>
      <c r="BQ123" s="881">
        <v>2764576</v>
      </c>
      <c r="BR123" s="882"/>
      <c r="BS123" s="882"/>
      <c r="BT123" s="882"/>
      <c r="BU123" s="882"/>
      <c r="BV123" s="882">
        <v>2726893</v>
      </c>
      <c r="BW123" s="882"/>
      <c r="BX123" s="882"/>
      <c r="BY123" s="882"/>
      <c r="BZ123" s="882"/>
      <c r="CA123" s="882">
        <v>2979160</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454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466</v>
      </c>
      <c r="AB124" s="826"/>
      <c r="AC124" s="826"/>
      <c r="AD124" s="826"/>
      <c r="AE124" s="827"/>
      <c r="AF124" s="828" t="s">
        <v>466</v>
      </c>
      <c r="AG124" s="826"/>
      <c r="AH124" s="826"/>
      <c r="AI124" s="826"/>
      <c r="AJ124" s="827"/>
      <c r="AK124" s="828" t="s">
        <v>466</v>
      </c>
      <c r="AL124" s="826"/>
      <c r="AM124" s="826"/>
      <c r="AN124" s="826"/>
      <c r="AO124" s="827"/>
      <c r="AP124" s="873" t="s">
        <v>466</v>
      </c>
      <c r="AQ124" s="874"/>
      <c r="AR124" s="874"/>
      <c r="AS124" s="874"/>
      <c r="AT124" s="875"/>
      <c r="AU124" s="876" t="s">
        <v>467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15.9</v>
      </c>
      <c r="BR124" s="880"/>
      <c r="BS124" s="880"/>
      <c r="BT124" s="880"/>
      <c r="BU124" s="880"/>
      <c r="BV124" s="880">
        <v>9.6</v>
      </c>
      <c r="BW124" s="880"/>
      <c r="BX124" s="880"/>
      <c r="BY124" s="880"/>
      <c r="BZ124" s="880"/>
      <c r="CA124" s="880">
        <v>15.1</v>
      </c>
      <c r="CB124" s="880"/>
      <c r="CC124" s="880"/>
      <c r="CD124" s="880"/>
      <c r="CE124" s="880"/>
      <c r="CF124" s="770"/>
      <c r="CG124" s="771"/>
      <c r="CH124" s="771"/>
      <c r="CI124" s="771"/>
      <c r="CJ124" s="911"/>
      <c r="CK124" s="919"/>
      <c r="CL124" s="919"/>
      <c r="CM124" s="919"/>
      <c r="CN124" s="919"/>
      <c r="CO124" s="920"/>
      <c r="CP124" s="884" t="s">
        <v>468</v>
      </c>
      <c r="CQ124" s="885"/>
      <c r="CR124" s="885"/>
      <c r="CS124" s="885"/>
      <c r="CT124" s="885"/>
      <c r="CU124" s="885"/>
      <c r="CV124" s="885"/>
      <c r="CW124" s="885"/>
      <c r="CX124" s="885"/>
      <c r="CY124" s="885"/>
      <c r="CZ124" s="885"/>
      <c r="DA124" s="885"/>
      <c r="DB124" s="885"/>
      <c r="DC124" s="885"/>
      <c r="DD124" s="885"/>
      <c r="DE124" s="885"/>
      <c r="DF124" s="886"/>
      <c r="DG124" s="808" t="s">
        <v>137</v>
      </c>
      <c r="DH124" s="809"/>
      <c r="DI124" s="809"/>
      <c r="DJ124" s="809"/>
      <c r="DK124" s="810"/>
      <c r="DL124" s="811" t="s">
        <v>466</v>
      </c>
      <c r="DM124" s="809"/>
      <c r="DN124" s="809"/>
      <c r="DO124" s="809"/>
      <c r="DP124" s="810"/>
      <c r="DQ124" s="811" t="s">
        <v>137</v>
      </c>
      <c r="DR124" s="809"/>
      <c r="DS124" s="809"/>
      <c r="DT124" s="809"/>
      <c r="DU124" s="810"/>
      <c r="DV124" s="897" t="s">
        <v>137</v>
      </c>
      <c r="DW124" s="898"/>
      <c r="DX124" s="898"/>
      <c r="DY124" s="898"/>
      <c r="DZ124" s="899"/>
    </row>
    <row r="125" spans="1:130" s="248" customFormat="1" ht="26.25" customHeight="1" x14ac:dyDescent="0.15">
      <c r="A125" s="866"/>
      <c r="B125" s="867"/>
      <c r="C125" s="870" t="s">
        <v>456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137</v>
      </c>
      <c r="AB125" s="826"/>
      <c r="AC125" s="826"/>
      <c r="AD125" s="826"/>
      <c r="AE125" s="827"/>
      <c r="AF125" s="828" t="s">
        <v>137</v>
      </c>
      <c r="AG125" s="826"/>
      <c r="AH125" s="826"/>
      <c r="AI125" s="826"/>
      <c r="AJ125" s="827"/>
      <c r="AK125" s="828" t="s">
        <v>466</v>
      </c>
      <c r="AL125" s="826"/>
      <c r="AM125" s="826"/>
      <c r="AN125" s="826"/>
      <c r="AO125" s="827"/>
      <c r="AP125" s="873" t="s">
        <v>466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469</v>
      </c>
      <c r="CL125" s="901"/>
      <c r="CM125" s="901"/>
      <c r="CN125" s="901"/>
      <c r="CO125" s="902"/>
      <c r="CP125" s="909" t="s">
        <v>470</v>
      </c>
      <c r="CQ125" s="854"/>
      <c r="CR125" s="854"/>
      <c r="CS125" s="854"/>
      <c r="CT125" s="854"/>
      <c r="CU125" s="854"/>
      <c r="CV125" s="854"/>
      <c r="CW125" s="854"/>
      <c r="CX125" s="854"/>
      <c r="CY125" s="854"/>
      <c r="CZ125" s="854"/>
      <c r="DA125" s="854"/>
      <c r="DB125" s="854"/>
      <c r="DC125" s="854"/>
      <c r="DD125" s="854"/>
      <c r="DE125" s="854"/>
      <c r="DF125" s="855"/>
      <c r="DG125" s="910" t="s">
        <v>137</v>
      </c>
      <c r="DH125" s="891"/>
      <c r="DI125" s="891"/>
      <c r="DJ125" s="891"/>
      <c r="DK125" s="891"/>
      <c r="DL125" s="891" t="s">
        <v>137</v>
      </c>
      <c r="DM125" s="891"/>
      <c r="DN125" s="891"/>
      <c r="DO125" s="891"/>
      <c r="DP125" s="891"/>
      <c r="DQ125" s="891" t="s">
        <v>137</v>
      </c>
      <c r="DR125" s="891"/>
      <c r="DS125" s="891"/>
      <c r="DT125" s="891"/>
      <c r="DU125" s="891"/>
      <c r="DV125" s="892" t="s">
        <v>137</v>
      </c>
      <c r="DW125" s="892"/>
      <c r="DX125" s="892"/>
      <c r="DY125" s="892"/>
      <c r="DZ125" s="893"/>
    </row>
    <row r="126" spans="1:130" s="248" customFormat="1" ht="26.25" customHeight="1" thickBot="1" x14ac:dyDescent="0.2">
      <c r="A126" s="866"/>
      <c r="B126" s="867"/>
      <c r="C126" s="870" t="s">
        <v>458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466</v>
      </c>
      <c r="AB126" s="826"/>
      <c r="AC126" s="826"/>
      <c r="AD126" s="826"/>
      <c r="AE126" s="827"/>
      <c r="AF126" s="828" t="s">
        <v>137</v>
      </c>
      <c r="AG126" s="826"/>
      <c r="AH126" s="826"/>
      <c r="AI126" s="826"/>
      <c r="AJ126" s="827"/>
      <c r="AK126" s="828" t="s">
        <v>466</v>
      </c>
      <c r="AL126" s="826"/>
      <c r="AM126" s="826"/>
      <c r="AN126" s="826"/>
      <c r="AO126" s="827"/>
      <c r="AP126" s="873" t="s">
        <v>137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471</v>
      </c>
      <c r="CQ126" s="796"/>
      <c r="CR126" s="796"/>
      <c r="CS126" s="796"/>
      <c r="CT126" s="796"/>
      <c r="CU126" s="796"/>
      <c r="CV126" s="796"/>
      <c r="CW126" s="796"/>
      <c r="CX126" s="796"/>
      <c r="CY126" s="796"/>
      <c r="CZ126" s="796"/>
      <c r="DA126" s="796"/>
      <c r="DB126" s="796"/>
      <c r="DC126" s="796"/>
      <c r="DD126" s="796"/>
      <c r="DE126" s="796"/>
      <c r="DF126" s="797"/>
      <c r="DG126" s="862" t="s">
        <v>466</v>
      </c>
      <c r="DH126" s="863"/>
      <c r="DI126" s="863"/>
      <c r="DJ126" s="863"/>
      <c r="DK126" s="863"/>
      <c r="DL126" s="863" t="s">
        <v>466</v>
      </c>
      <c r="DM126" s="863"/>
      <c r="DN126" s="863"/>
      <c r="DO126" s="863"/>
      <c r="DP126" s="863"/>
      <c r="DQ126" s="863" t="s">
        <v>466</v>
      </c>
      <c r="DR126" s="863"/>
      <c r="DS126" s="863"/>
      <c r="DT126" s="863"/>
      <c r="DU126" s="863"/>
      <c r="DV126" s="840" t="s">
        <v>466</v>
      </c>
      <c r="DW126" s="840"/>
      <c r="DX126" s="840"/>
      <c r="DY126" s="840"/>
      <c r="DZ126" s="841"/>
    </row>
    <row r="127" spans="1:130" s="248" customFormat="1" ht="26.25" customHeight="1" x14ac:dyDescent="0.15">
      <c r="A127" s="868"/>
      <c r="B127" s="869"/>
      <c r="C127" s="887" t="s">
        <v>472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137</v>
      </c>
      <c r="AB127" s="826"/>
      <c r="AC127" s="826"/>
      <c r="AD127" s="826"/>
      <c r="AE127" s="827"/>
      <c r="AF127" s="828" t="s">
        <v>466</v>
      </c>
      <c r="AG127" s="826"/>
      <c r="AH127" s="826"/>
      <c r="AI127" s="826"/>
      <c r="AJ127" s="827"/>
      <c r="AK127" s="828" t="s">
        <v>137</v>
      </c>
      <c r="AL127" s="826"/>
      <c r="AM127" s="826"/>
      <c r="AN127" s="826"/>
      <c r="AO127" s="827"/>
      <c r="AP127" s="873" t="s">
        <v>466</v>
      </c>
      <c r="AQ127" s="874"/>
      <c r="AR127" s="874"/>
      <c r="AS127" s="874"/>
      <c r="AT127" s="875"/>
      <c r="AU127" s="284"/>
      <c r="AV127" s="284"/>
      <c r="AW127" s="284"/>
      <c r="AX127" s="890" t="s">
        <v>473</v>
      </c>
      <c r="AY127" s="858"/>
      <c r="AZ127" s="858"/>
      <c r="BA127" s="858"/>
      <c r="BB127" s="858"/>
      <c r="BC127" s="858"/>
      <c r="BD127" s="858"/>
      <c r="BE127" s="859"/>
      <c r="BF127" s="857" t="s">
        <v>474</v>
      </c>
      <c r="BG127" s="858"/>
      <c r="BH127" s="858"/>
      <c r="BI127" s="858"/>
      <c r="BJ127" s="858"/>
      <c r="BK127" s="858"/>
      <c r="BL127" s="859"/>
      <c r="BM127" s="857" t="s">
        <v>475</v>
      </c>
      <c r="BN127" s="858"/>
      <c r="BO127" s="858"/>
      <c r="BP127" s="858"/>
      <c r="BQ127" s="858"/>
      <c r="BR127" s="858"/>
      <c r="BS127" s="859"/>
      <c r="BT127" s="857" t="s">
        <v>476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477</v>
      </c>
      <c r="CQ127" s="796"/>
      <c r="CR127" s="796"/>
      <c r="CS127" s="796"/>
      <c r="CT127" s="796"/>
      <c r="CU127" s="796"/>
      <c r="CV127" s="796"/>
      <c r="CW127" s="796"/>
      <c r="CX127" s="796"/>
      <c r="CY127" s="796"/>
      <c r="CZ127" s="796"/>
      <c r="DA127" s="796"/>
      <c r="DB127" s="796"/>
      <c r="DC127" s="796"/>
      <c r="DD127" s="796"/>
      <c r="DE127" s="796"/>
      <c r="DF127" s="797"/>
      <c r="DG127" s="862" t="s">
        <v>466</v>
      </c>
      <c r="DH127" s="863"/>
      <c r="DI127" s="863"/>
      <c r="DJ127" s="863"/>
      <c r="DK127" s="863"/>
      <c r="DL127" s="863" t="s">
        <v>137</v>
      </c>
      <c r="DM127" s="863"/>
      <c r="DN127" s="863"/>
      <c r="DO127" s="863"/>
      <c r="DP127" s="863"/>
      <c r="DQ127" s="863" t="s">
        <v>137</v>
      </c>
      <c r="DR127" s="863"/>
      <c r="DS127" s="863"/>
      <c r="DT127" s="863"/>
      <c r="DU127" s="863"/>
      <c r="DV127" s="840" t="s">
        <v>466</v>
      </c>
      <c r="DW127" s="840"/>
      <c r="DX127" s="840"/>
      <c r="DY127" s="840"/>
      <c r="DZ127" s="841"/>
    </row>
    <row r="128" spans="1:130" s="248" customFormat="1" ht="26.25" customHeight="1" thickBot="1" x14ac:dyDescent="0.2">
      <c r="A128" s="842" t="s">
        <v>478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479</v>
      </c>
      <c r="X128" s="844"/>
      <c r="Y128" s="844"/>
      <c r="Z128" s="845"/>
      <c r="AA128" s="846">
        <v>8654</v>
      </c>
      <c r="AB128" s="847"/>
      <c r="AC128" s="847"/>
      <c r="AD128" s="847"/>
      <c r="AE128" s="848"/>
      <c r="AF128" s="849">
        <v>20557</v>
      </c>
      <c r="AG128" s="847"/>
      <c r="AH128" s="847"/>
      <c r="AI128" s="847"/>
      <c r="AJ128" s="848"/>
      <c r="AK128" s="849">
        <v>18858</v>
      </c>
      <c r="AL128" s="847"/>
      <c r="AM128" s="847"/>
      <c r="AN128" s="847"/>
      <c r="AO128" s="848"/>
      <c r="AP128" s="850"/>
      <c r="AQ128" s="851"/>
      <c r="AR128" s="851"/>
      <c r="AS128" s="851"/>
      <c r="AT128" s="852"/>
      <c r="AU128" s="284"/>
      <c r="AV128" s="284"/>
      <c r="AW128" s="284"/>
      <c r="AX128" s="853" t="s">
        <v>480</v>
      </c>
      <c r="AY128" s="854"/>
      <c r="AZ128" s="854"/>
      <c r="BA128" s="854"/>
      <c r="BB128" s="854"/>
      <c r="BC128" s="854"/>
      <c r="BD128" s="854"/>
      <c r="BE128" s="855"/>
      <c r="BF128" s="832" t="s">
        <v>466</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481</v>
      </c>
      <c r="CQ128" s="774"/>
      <c r="CR128" s="774"/>
      <c r="CS128" s="774"/>
      <c r="CT128" s="774"/>
      <c r="CU128" s="774"/>
      <c r="CV128" s="774"/>
      <c r="CW128" s="774"/>
      <c r="CX128" s="774"/>
      <c r="CY128" s="774"/>
      <c r="CZ128" s="774"/>
      <c r="DA128" s="774"/>
      <c r="DB128" s="774"/>
      <c r="DC128" s="774"/>
      <c r="DD128" s="774"/>
      <c r="DE128" s="774"/>
      <c r="DF128" s="775"/>
      <c r="DG128" s="836" t="s">
        <v>137</v>
      </c>
      <c r="DH128" s="837"/>
      <c r="DI128" s="837"/>
      <c r="DJ128" s="837"/>
      <c r="DK128" s="837"/>
      <c r="DL128" s="837" t="s">
        <v>137</v>
      </c>
      <c r="DM128" s="837"/>
      <c r="DN128" s="837"/>
      <c r="DO128" s="837"/>
      <c r="DP128" s="837"/>
      <c r="DQ128" s="837" t="s">
        <v>466</v>
      </c>
      <c r="DR128" s="837"/>
      <c r="DS128" s="837"/>
      <c r="DT128" s="837"/>
      <c r="DU128" s="837"/>
      <c r="DV128" s="838" t="s">
        <v>137</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482</v>
      </c>
      <c r="X129" s="823"/>
      <c r="Y129" s="823"/>
      <c r="Z129" s="824"/>
      <c r="AA129" s="825">
        <v>747854</v>
      </c>
      <c r="AB129" s="826"/>
      <c r="AC129" s="826"/>
      <c r="AD129" s="826"/>
      <c r="AE129" s="827"/>
      <c r="AF129" s="828">
        <v>780046</v>
      </c>
      <c r="AG129" s="826"/>
      <c r="AH129" s="826"/>
      <c r="AI129" s="826"/>
      <c r="AJ129" s="827"/>
      <c r="AK129" s="828">
        <v>829366</v>
      </c>
      <c r="AL129" s="826"/>
      <c r="AM129" s="826"/>
      <c r="AN129" s="826"/>
      <c r="AO129" s="827"/>
      <c r="AP129" s="829"/>
      <c r="AQ129" s="830"/>
      <c r="AR129" s="830"/>
      <c r="AS129" s="830"/>
      <c r="AT129" s="831"/>
      <c r="AU129" s="286"/>
      <c r="AV129" s="286"/>
      <c r="AW129" s="286"/>
      <c r="AX129" s="795" t="s">
        <v>483</v>
      </c>
      <c r="AY129" s="796"/>
      <c r="AZ129" s="796"/>
      <c r="BA129" s="796"/>
      <c r="BB129" s="796"/>
      <c r="BC129" s="796"/>
      <c r="BD129" s="796"/>
      <c r="BE129" s="797"/>
      <c r="BF129" s="815" t="s">
        <v>466</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485</v>
      </c>
      <c r="X130" s="823"/>
      <c r="Y130" s="823"/>
      <c r="Z130" s="824"/>
      <c r="AA130" s="825">
        <v>200099</v>
      </c>
      <c r="AB130" s="826"/>
      <c r="AC130" s="826"/>
      <c r="AD130" s="826"/>
      <c r="AE130" s="827"/>
      <c r="AF130" s="828">
        <v>221720</v>
      </c>
      <c r="AG130" s="826"/>
      <c r="AH130" s="826"/>
      <c r="AI130" s="826"/>
      <c r="AJ130" s="827"/>
      <c r="AK130" s="828">
        <v>242066</v>
      </c>
      <c r="AL130" s="826"/>
      <c r="AM130" s="826"/>
      <c r="AN130" s="826"/>
      <c r="AO130" s="827"/>
      <c r="AP130" s="829"/>
      <c r="AQ130" s="830"/>
      <c r="AR130" s="830"/>
      <c r="AS130" s="830"/>
      <c r="AT130" s="831"/>
      <c r="AU130" s="286"/>
      <c r="AV130" s="286"/>
      <c r="AW130" s="286"/>
      <c r="AX130" s="795" t="s">
        <v>486</v>
      </c>
      <c r="AY130" s="796"/>
      <c r="AZ130" s="796"/>
      <c r="BA130" s="796"/>
      <c r="BB130" s="796"/>
      <c r="BC130" s="796"/>
      <c r="BD130" s="796"/>
      <c r="BE130" s="797"/>
      <c r="BF130" s="798">
        <v>8.5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487</v>
      </c>
      <c r="X131" s="806"/>
      <c r="Y131" s="806"/>
      <c r="Z131" s="807"/>
      <c r="AA131" s="808">
        <v>547755</v>
      </c>
      <c r="AB131" s="809"/>
      <c r="AC131" s="809"/>
      <c r="AD131" s="809"/>
      <c r="AE131" s="810"/>
      <c r="AF131" s="811">
        <v>558326</v>
      </c>
      <c r="AG131" s="809"/>
      <c r="AH131" s="809"/>
      <c r="AI131" s="809"/>
      <c r="AJ131" s="810"/>
      <c r="AK131" s="811">
        <v>587300</v>
      </c>
      <c r="AL131" s="809"/>
      <c r="AM131" s="809"/>
      <c r="AN131" s="809"/>
      <c r="AO131" s="810"/>
      <c r="AP131" s="812"/>
      <c r="AQ131" s="813"/>
      <c r="AR131" s="813"/>
      <c r="AS131" s="813"/>
      <c r="AT131" s="814"/>
      <c r="AU131" s="286"/>
      <c r="AV131" s="286"/>
      <c r="AW131" s="286"/>
      <c r="AX131" s="773" t="s">
        <v>488</v>
      </c>
      <c r="AY131" s="774"/>
      <c r="AZ131" s="774"/>
      <c r="BA131" s="774"/>
      <c r="BB131" s="774"/>
      <c r="BC131" s="774"/>
      <c r="BD131" s="774"/>
      <c r="BE131" s="775"/>
      <c r="BF131" s="776">
        <v>15.1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489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490</v>
      </c>
      <c r="W132" s="786"/>
      <c r="X132" s="786"/>
      <c r="Y132" s="786"/>
      <c r="Z132" s="787"/>
      <c r="AA132" s="788">
        <v>9.0319577179999992</v>
      </c>
      <c r="AB132" s="789"/>
      <c r="AC132" s="789"/>
      <c r="AD132" s="789"/>
      <c r="AE132" s="790"/>
      <c r="AF132" s="791">
        <v>7.8097742180000003</v>
      </c>
      <c r="AG132" s="789"/>
      <c r="AH132" s="789"/>
      <c r="AI132" s="789"/>
      <c r="AJ132" s="790"/>
      <c r="AK132" s="791">
        <v>8.6957262049999997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491</v>
      </c>
      <c r="W133" s="765"/>
      <c r="X133" s="765"/>
      <c r="Y133" s="765"/>
      <c r="Z133" s="766"/>
      <c r="AA133" s="767">
        <v>9.3000000000000007</v>
      </c>
      <c r="AB133" s="768"/>
      <c r="AC133" s="768"/>
      <c r="AD133" s="768"/>
      <c r="AE133" s="769"/>
      <c r="AF133" s="767">
        <v>8.6</v>
      </c>
      <c r="AG133" s="768"/>
      <c r="AH133" s="768"/>
      <c r="AI133" s="768"/>
      <c r="AJ133" s="769"/>
      <c r="AK133" s="767">
        <v>8.5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6SatW/LbBtmlZkJHG7HbHpHyhGq9gYTEJVv+701vFaoSnbEfReOUKf3Gr31m4PX5qkAmxAQa9NRhPNk4h8CNg==" saltValue="cxrfp6CGizmSPchaGBBl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60" zoomScaleNormal="6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JXaTPgnuygb3A4hV3/c3ECI6/291tVyY3y7NcSXoA1IeCNzxrhT0HdLpKdE/0yKLfsrsbpt56sWG8wlreYl6g==" saltValue="FpFRai1GPVS/wLD1t3k4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60" zoomScaleNormal="60"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9qEOtOlVzTXUIK1VtC8dhX9k3H0KcVXvK8Aj+zdBDwF+IGMXAAamnurbsA+4HX5V7AwuJ+STKV+siNfcKYntg==" saltValue="QOCoa8noblbq6bRPI6Uf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zoomScale="60" zoomScaleNormal="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495</v>
      </c>
      <c r="AP7" s="305"/>
      <c r="AQ7" s="306" t="s">
        <v>496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497</v>
      </c>
      <c r="AQ8" s="312" t="s">
        <v>498</v>
      </c>
      <c r="AR8" s="313" t="s">
        <v>499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500</v>
      </c>
      <c r="AL9" s="1190"/>
      <c r="AM9" s="1190"/>
      <c r="AN9" s="1191"/>
      <c r="AO9" s="314">
        <v>347800</v>
      </c>
      <c r="AP9" s="314">
        <v>613404</v>
      </c>
      <c r="AQ9" s="315">
        <v>199723</v>
      </c>
      <c r="AR9" s="316">
        <v>207.1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501</v>
      </c>
      <c r="AL10" s="1190"/>
      <c r="AM10" s="1190"/>
      <c r="AN10" s="1191"/>
      <c r="AO10" s="317">
        <v>1686</v>
      </c>
      <c r="AP10" s="317">
        <v>2974</v>
      </c>
      <c r="AQ10" s="318">
        <v>26472</v>
      </c>
      <c r="AR10" s="319">
        <v>-88.8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502</v>
      </c>
      <c r="AL11" s="1190"/>
      <c r="AM11" s="1190"/>
      <c r="AN11" s="1191"/>
      <c r="AO11" s="317" t="s">
        <v>503</v>
      </c>
      <c r="AP11" s="317" t="s">
        <v>503</v>
      </c>
      <c r="AQ11" s="318">
        <v>1310</v>
      </c>
      <c r="AR11" s="319" t="s">
        <v>503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504</v>
      </c>
      <c r="AL12" s="1190"/>
      <c r="AM12" s="1190"/>
      <c r="AN12" s="1191"/>
      <c r="AO12" s="317" t="s">
        <v>503</v>
      </c>
      <c r="AP12" s="317" t="s">
        <v>503</v>
      </c>
      <c r="AQ12" s="318" t="s">
        <v>503</v>
      </c>
      <c r="AR12" s="319" t="s">
        <v>503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505</v>
      </c>
      <c r="AL13" s="1190"/>
      <c r="AM13" s="1190"/>
      <c r="AN13" s="1191"/>
      <c r="AO13" s="317" t="s">
        <v>503</v>
      </c>
      <c r="AP13" s="317" t="s">
        <v>503</v>
      </c>
      <c r="AQ13" s="318">
        <v>7770</v>
      </c>
      <c r="AR13" s="319" t="s">
        <v>503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506</v>
      </c>
      <c r="AL14" s="1190"/>
      <c r="AM14" s="1190"/>
      <c r="AN14" s="1191"/>
      <c r="AO14" s="317">
        <v>42949</v>
      </c>
      <c r="AP14" s="317">
        <v>75748</v>
      </c>
      <c r="AQ14" s="318">
        <v>5092</v>
      </c>
      <c r="AR14" s="319">
        <v>1387.6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507</v>
      </c>
      <c r="AL15" s="1193"/>
      <c r="AM15" s="1193"/>
      <c r="AN15" s="1194"/>
      <c r="AO15" s="317">
        <v>-37247</v>
      </c>
      <c r="AP15" s="317">
        <v>-65691</v>
      </c>
      <c r="AQ15" s="318">
        <v>-15881</v>
      </c>
      <c r="AR15" s="319">
        <v>313.60000000000002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355188</v>
      </c>
      <c r="AP16" s="317">
        <v>626434</v>
      </c>
      <c r="AQ16" s="318">
        <v>224486</v>
      </c>
      <c r="AR16" s="319">
        <v>179.1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512</v>
      </c>
      <c r="AL21" s="1196"/>
      <c r="AM21" s="1196"/>
      <c r="AN21" s="1197"/>
      <c r="AO21" s="330">
        <v>65.260000000000005</v>
      </c>
      <c r="AP21" s="331">
        <v>20.23</v>
      </c>
      <c r="AQ21" s="332">
        <v>45.03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513</v>
      </c>
      <c r="AL22" s="1196"/>
      <c r="AM22" s="1196"/>
      <c r="AN22" s="1197"/>
      <c r="AO22" s="335">
        <v>90.3</v>
      </c>
      <c r="AP22" s="336">
        <v>95.4</v>
      </c>
      <c r="AQ22" s="337">
        <v>-5.0999999999999996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495</v>
      </c>
      <c r="AP30" s="305"/>
      <c r="AQ30" s="306" t="s">
        <v>496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497</v>
      </c>
      <c r="AQ31" s="312" t="s">
        <v>498</v>
      </c>
      <c r="AR31" s="313" t="s">
        <v>499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517</v>
      </c>
      <c r="AL32" s="1179"/>
      <c r="AM32" s="1179"/>
      <c r="AN32" s="1180"/>
      <c r="AO32" s="345">
        <v>307421</v>
      </c>
      <c r="AP32" s="345">
        <v>542189</v>
      </c>
      <c r="AQ32" s="346">
        <v>117380</v>
      </c>
      <c r="AR32" s="347">
        <v>361.9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518</v>
      </c>
      <c r="AL33" s="1179"/>
      <c r="AM33" s="1179"/>
      <c r="AN33" s="1180"/>
      <c r="AO33" s="345" t="s">
        <v>503</v>
      </c>
      <c r="AP33" s="345" t="s">
        <v>503</v>
      </c>
      <c r="AQ33" s="346" t="s">
        <v>503</v>
      </c>
      <c r="AR33" s="347" t="s">
        <v>503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519</v>
      </c>
      <c r="AL34" s="1179"/>
      <c r="AM34" s="1179"/>
      <c r="AN34" s="1180"/>
      <c r="AO34" s="345" t="s">
        <v>503</v>
      </c>
      <c r="AP34" s="345" t="s">
        <v>503</v>
      </c>
      <c r="AQ34" s="346" t="s">
        <v>503</v>
      </c>
      <c r="AR34" s="347" t="s">
        <v>503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520</v>
      </c>
      <c r="AL35" s="1179"/>
      <c r="AM35" s="1179"/>
      <c r="AN35" s="1180"/>
      <c r="AO35" s="345">
        <v>4170</v>
      </c>
      <c r="AP35" s="345">
        <v>7354</v>
      </c>
      <c r="AQ35" s="346">
        <v>31875</v>
      </c>
      <c r="AR35" s="347">
        <v>-76.900000000000006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521</v>
      </c>
      <c r="AL36" s="1179"/>
      <c r="AM36" s="1179"/>
      <c r="AN36" s="1180"/>
      <c r="AO36" s="345">
        <v>403</v>
      </c>
      <c r="AP36" s="345">
        <v>711</v>
      </c>
      <c r="AQ36" s="346">
        <v>2465</v>
      </c>
      <c r="AR36" s="347">
        <v>-71.2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522</v>
      </c>
      <c r="AL37" s="1179"/>
      <c r="AM37" s="1179"/>
      <c r="AN37" s="1180"/>
      <c r="AO37" s="345" t="s">
        <v>503</v>
      </c>
      <c r="AP37" s="345" t="s">
        <v>503</v>
      </c>
      <c r="AQ37" s="346">
        <v>285</v>
      </c>
      <c r="AR37" s="347" t="s">
        <v>503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523</v>
      </c>
      <c r="AL38" s="1176"/>
      <c r="AM38" s="1176"/>
      <c r="AN38" s="1177"/>
      <c r="AO38" s="348" t="s">
        <v>503</v>
      </c>
      <c r="AP38" s="348" t="s">
        <v>503</v>
      </c>
      <c r="AQ38" s="349">
        <v>17</v>
      </c>
      <c r="AR38" s="337" t="s">
        <v>503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524</v>
      </c>
      <c r="AL39" s="1176"/>
      <c r="AM39" s="1176"/>
      <c r="AN39" s="1177"/>
      <c r="AO39" s="345">
        <v>-18858</v>
      </c>
      <c r="AP39" s="345">
        <v>-33259</v>
      </c>
      <c r="AQ39" s="346">
        <v>-3552</v>
      </c>
      <c r="AR39" s="347">
        <v>836.3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525</v>
      </c>
      <c r="AL40" s="1179"/>
      <c r="AM40" s="1179"/>
      <c r="AN40" s="1180"/>
      <c r="AO40" s="345">
        <v>-242066</v>
      </c>
      <c r="AP40" s="345">
        <v>-426924</v>
      </c>
      <c r="AQ40" s="346">
        <v>-113436</v>
      </c>
      <c r="AR40" s="347">
        <v>276.39999999999998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51070</v>
      </c>
      <c r="AP41" s="345">
        <v>90071</v>
      </c>
      <c r="AQ41" s="346">
        <v>35033</v>
      </c>
      <c r="AR41" s="347">
        <v>157.1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495</v>
      </c>
      <c r="AN49" s="1186" t="s">
        <v>529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530</v>
      </c>
      <c r="AO50" s="362" t="s">
        <v>531</v>
      </c>
      <c r="AP50" s="363" t="s">
        <v>532</v>
      </c>
      <c r="AQ50" s="364" t="s">
        <v>533</v>
      </c>
      <c r="AR50" s="365" t="s">
        <v>534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1431935</v>
      </c>
      <c r="AN51" s="367">
        <v>2468853</v>
      </c>
      <c r="AO51" s="368">
        <v>9.4</v>
      </c>
      <c r="AP51" s="369">
        <v>237994</v>
      </c>
      <c r="AQ51" s="370">
        <v>-2.9</v>
      </c>
      <c r="AR51" s="371">
        <v>12.3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295814</v>
      </c>
      <c r="AN52" s="375">
        <v>510024</v>
      </c>
      <c r="AO52" s="376">
        <v>68.2</v>
      </c>
      <c r="AP52" s="377">
        <v>110361</v>
      </c>
      <c r="AQ52" s="378">
        <v>1.3</v>
      </c>
      <c r="AR52" s="379">
        <v>66.900000000000006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1395259</v>
      </c>
      <c r="AN53" s="367">
        <v>2439264</v>
      </c>
      <c r="AO53" s="368">
        <v>-1.2</v>
      </c>
      <c r="AP53" s="369">
        <v>267911</v>
      </c>
      <c r="AQ53" s="370">
        <v>12.6</v>
      </c>
      <c r="AR53" s="371">
        <v>-13.8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80653</v>
      </c>
      <c r="AN54" s="375">
        <v>141002</v>
      </c>
      <c r="AO54" s="376">
        <v>-72.400000000000006</v>
      </c>
      <c r="AP54" s="377">
        <v>106425</v>
      </c>
      <c r="AQ54" s="378">
        <v>-3.6</v>
      </c>
      <c r="AR54" s="379">
        <v>-68.8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1136037</v>
      </c>
      <c r="AN55" s="367">
        <v>1922228</v>
      </c>
      <c r="AO55" s="368">
        <v>-21.2</v>
      </c>
      <c r="AP55" s="369">
        <v>228215</v>
      </c>
      <c r="AQ55" s="370">
        <v>-14.8</v>
      </c>
      <c r="AR55" s="371">
        <v>-6.4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93237</v>
      </c>
      <c r="AN56" s="375">
        <v>157761</v>
      </c>
      <c r="AO56" s="376">
        <v>11.9</v>
      </c>
      <c r="AP56" s="377">
        <v>117571</v>
      </c>
      <c r="AQ56" s="378">
        <v>10.5</v>
      </c>
      <c r="AR56" s="379">
        <v>1.4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1129052</v>
      </c>
      <c r="AN57" s="367">
        <v>1916896</v>
      </c>
      <c r="AO57" s="368">
        <v>-0.3</v>
      </c>
      <c r="AP57" s="369">
        <v>264232</v>
      </c>
      <c r="AQ57" s="370">
        <v>15.8</v>
      </c>
      <c r="AR57" s="371">
        <v>-16.100000000000001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10890</v>
      </c>
      <c r="AN58" s="375">
        <v>18489</v>
      </c>
      <c r="AO58" s="376">
        <v>-88.3</v>
      </c>
      <c r="AP58" s="377">
        <v>133959</v>
      </c>
      <c r="AQ58" s="378">
        <v>13.9</v>
      </c>
      <c r="AR58" s="379">
        <v>-102.2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2003749</v>
      </c>
      <c r="AN59" s="367">
        <v>3533949</v>
      </c>
      <c r="AO59" s="368">
        <v>84.4</v>
      </c>
      <c r="AP59" s="369">
        <v>263613</v>
      </c>
      <c r="AQ59" s="370">
        <v>-0.2</v>
      </c>
      <c r="AR59" s="371">
        <v>84.6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268726</v>
      </c>
      <c r="AN60" s="375">
        <v>473944</v>
      </c>
      <c r="AO60" s="376">
        <v>2463.4</v>
      </c>
      <c r="AP60" s="377">
        <v>128823</v>
      </c>
      <c r="AQ60" s="378">
        <v>-3.8</v>
      </c>
      <c r="AR60" s="379">
        <v>2467.1999999999998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1419206</v>
      </c>
      <c r="AN61" s="382">
        <v>2456238</v>
      </c>
      <c r="AO61" s="383">
        <v>14.2</v>
      </c>
      <c r="AP61" s="384">
        <v>252393</v>
      </c>
      <c r="AQ61" s="385">
        <v>2.1</v>
      </c>
      <c r="AR61" s="371">
        <v>12.1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149864</v>
      </c>
      <c r="AN62" s="375">
        <v>260244</v>
      </c>
      <c r="AO62" s="376">
        <v>476.6</v>
      </c>
      <c r="AP62" s="377">
        <v>119428</v>
      </c>
      <c r="AQ62" s="378">
        <v>3.7</v>
      </c>
      <c r="AR62" s="379">
        <v>472.9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zT5/7k+5k/C6fFt5SfoYVO4x9637UCq+b2R58bJSEZoLeK5GLvakltO+mUE4Vuj4bYmTj4mlPFkszaBXZ8oTg==" saltValue="5ATY9If2HDP55qnYi/KZ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60" zoomScaleNormal="60"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row r="121" spans="125:125" ht="13.5" hidden="1" customHeight="1" x14ac:dyDescent="0.15">
      <c r="DU121" s="292"/>
    </row>
  </sheetData>
  <sheetProtection algorithmName="SHA-512" hashValue="jzLHfWXs2mxAW4WKlvqEF4OxGaoCMy/VfPYJZsMojUsMj6O2zxp9J3hQRsDijHvbVXxELY2j92aZSOhUXiK0Aw==" saltValue="RRyIQCPYXCKJP6JUv/h5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60" zoomScaleNormal="60"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544</v>
      </c>
    </row>
  </sheetData>
  <sheetProtection algorithmName="SHA-512" hashValue="ZAQApjR4tM/fKnJwdPuiDlsrjMIS6XsjcQQd5vqQkuaR+2Rg/nQ66QubSnB5W/Gr+3W8AXlBIERzMaQgZn7Psg==" saltValue="8bj+ngW8VKNpBh/4plWI7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zoomScale="60" zoomScaleNormal="6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00" t="s">
        <v>3</v>
      </c>
      <c r="D47" s="1200"/>
      <c r="E47" s="1201"/>
      <c r="F47" s="11">
        <v>67.760000000000005</v>
      </c>
      <c r="G47" s="12">
        <v>47.41</v>
      </c>
      <c r="H47" s="12">
        <v>29.78</v>
      </c>
      <c r="I47" s="12">
        <v>29.65</v>
      </c>
      <c r="J47" s="13">
        <v>26.99</v>
      </c>
    </row>
    <row r="48" spans="2:10" ht="57.75" customHeight="1" x14ac:dyDescent="0.15">
      <c r="B48" s="14"/>
      <c r="C48" s="1202" t="s">
        <v>4</v>
      </c>
      <c r="D48" s="1202"/>
      <c r="E48" s="1203"/>
      <c r="F48" s="15">
        <v>9.92</v>
      </c>
      <c r="G48" s="16">
        <v>2.4300000000000002</v>
      </c>
      <c r="H48" s="16">
        <v>3.44</v>
      </c>
      <c r="I48" s="16">
        <v>17.82</v>
      </c>
      <c r="J48" s="17">
        <v>3.67</v>
      </c>
    </row>
    <row r="49" spans="2:10" ht="57.75" customHeight="1" thickBot="1" x14ac:dyDescent="0.2">
      <c r="B49" s="18"/>
      <c r="C49" s="1204" t="s">
        <v>5</v>
      </c>
      <c r="D49" s="1204"/>
      <c r="E49" s="1205"/>
      <c r="F49" s="19" t="s">
        <v>550</v>
      </c>
      <c r="G49" s="20" t="s">
        <v>551</v>
      </c>
      <c r="H49" s="20" t="s">
        <v>552</v>
      </c>
      <c r="I49" s="20">
        <v>15.62</v>
      </c>
      <c r="J49" s="21" t="s">
        <v>553</v>
      </c>
    </row>
    <row r="50" spans="2:10" ht="13.5" customHeight="1" x14ac:dyDescent="0.15"/>
  </sheetData>
  <sheetProtection algorithmName="SHA-512" hashValue="HS5tVn8l+sjCfWry5LNQVkr2PRAyYsW5qDRpTxyp+Y1e4CwNK+qcrhfnIP+XVE/FHh+RW6plvhzuAb3/52aNbw==" saltValue="APRKZHM8xqVX493pX4mW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2022-02-02T07:51:08Z</dcterms:created>
  <dcterms:modified xsi:type="dcterms:W3CDTF">2022-10-03T23:55:22Z</dcterms:modified>
  <cp:category/>
</cp:coreProperties>
</file>