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FSVNAS01\share\保健医療部\保健医療総務課\★課共有サーバ★\03 予算統計班\厚生統計Ⅰ\08-衛生統計年報\衛生統計年報（衛生統計編）\R02衛生統計編\（ＨＰ用）R02年報（衛生統計編）\R02-02医療施設調査\"/>
    </mc:Choice>
  </mc:AlternateContent>
  <bookViews>
    <workbookView xWindow="0" yWindow="0" windowWidth="6120" windowHeight="4350" tabRatio="801"/>
  </bookViews>
  <sheets>
    <sheet name="表1" sheetId="22" r:id="rId1"/>
    <sheet name="表2-3" sheetId="27" r:id="rId2"/>
    <sheet name="表4" sheetId="23" r:id="rId3"/>
    <sheet name="表5-7" sheetId="19" r:id="rId4"/>
    <sheet name="表8" sheetId="20" r:id="rId5"/>
    <sheet name="従事者" sheetId="29" r:id="rId6"/>
    <sheet name="表10" sheetId="30" r:id="rId7"/>
  </sheets>
  <definedNames>
    <definedName name="_xlnm.Print_Area" localSheetId="5">従事者!$A$1:$J$41</definedName>
    <definedName name="_xlnm.Print_Area" localSheetId="0">表1!$A$1:$K$33</definedName>
    <definedName name="_xlnm.Print_Area" localSheetId="6">表10!$A$1:$I$49</definedName>
    <definedName name="_xlnm.Print_Area" localSheetId="1">'表2-3'!$A$1:$K$48</definedName>
    <definedName name="_xlnm.Print_Area" localSheetId="2">表4!$A$1:$J$34</definedName>
    <definedName name="_xlnm.Print_Area" localSheetId="3">'表5-7'!$A$1:$J$49</definedName>
    <definedName name="_xlnm.Print_Area" localSheetId="4">表8!$A$1:$U$38</definedName>
  </definedNames>
  <calcPr calcId="162913"/>
</workbook>
</file>

<file path=xl/calcChain.xml><?xml version="1.0" encoding="utf-8"?>
<calcChain xmlns="http://schemas.openxmlformats.org/spreadsheetml/2006/main">
  <c r="I30" i="22" l="1"/>
  <c r="I13" i="23" l="1"/>
  <c r="G42" i="19" l="1"/>
  <c r="H16" i="19"/>
  <c r="G16" i="19"/>
  <c r="J13" i="23"/>
  <c r="I20" i="22" l="1"/>
  <c r="H20" i="22"/>
  <c r="E21" i="22" l="1"/>
  <c r="F23" i="22"/>
  <c r="F24" i="22"/>
  <c r="G24" i="22" s="1"/>
  <c r="F27" i="22"/>
  <c r="G27" i="22" s="1"/>
  <c r="F32" i="22"/>
  <c r="G32" i="22" s="1"/>
  <c r="F33" i="22"/>
  <c r="G33" i="22" s="1"/>
  <c r="I23" i="22"/>
  <c r="I24" i="22"/>
  <c r="H23" i="22"/>
  <c r="H24" i="22"/>
  <c r="I28" i="22"/>
  <c r="H28" i="22"/>
  <c r="H30" i="22"/>
  <c r="H32" i="22"/>
  <c r="H33" i="22"/>
  <c r="I32" i="22"/>
  <c r="I33" i="22"/>
  <c r="F26" i="22"/>
  <c r="G26" i="22" s="1"/>
  <c r="K23" i="22"/>
  <c r="K24" i="22"/>
  <c r="K26" i="22"/>
  <c r="K25" i="22"/>
  <c r="K28" i="22"/>
  <c r="K30" i="22"/>
  <c r="K29" i="22"/>
  <c r="K32" i="22"/>
  <c r="K33" i="22"/>
  <c r="J21" i="22"/>
  <c r="F30" i="22"/>
  <c r="G30" i="22" s="1"/>
  <c r="F29" i="22"/>
  <c r="G29" i="22" s="1"/>
  <c r="F28" i="22"/>
  <c r="G28" i="22" s="1"/>
  <c r="F25" i="22"/>
  <c r="G25" i="22" s="1"/>
  <c r="I29" i="22"/>
  <c r="I25" i="22"/>
  <c r="I26" i="22"/>
  <c r="H29" i="22"/>
  <c r="H25" i="22"/>
  <c r="H26" i="22"/>
  <c r="H22" i="22" l="1"/>
  <c r="I22" i="22"/>
  <c r="G23" i="22"/>
  <c r="F22" i="22"/>
  <c r="G22" i="22" s="1"/>
  <c r="K22" i="22"/>
  <c r="K27" i="22"/>
  <c r="I27" i="22"/>
  <c r="H31" i="22"/>
  <c r="I31" i="22"/>
  <c r="K31" i="22"/>
  <c r="H27" i="22"/>
  <c r="F31" i="22"/>
  <c r="G31" i="22" s="1"/>
  <c r="F21" i="22" l="1"/>
  <c r="G21" i="22" s="1"/>
</calcChain>
</file>

<file path=xl/sharedStrings.xml><?xml version="1.0" encoding="utf-8"?>
<sst xmlns="http://schemas.openxmlformats.org/spreadsheetml/2006/main" count="296" uniqueCount="192">
  <si>
    <t>構成割合（％）</t>
  </si>
  <si>
    <t>精神科病院</t>
    <rPh sb="0" eb="1">
      <t>セイ</t>
    </rPh>
    <rPh sb="1" eb="2">
      <t>カミ</t>
    </rPh>
    <rPh sb="2" eb="3">
      <t>カ</t>
    </rPh>
    <rPh sb="3" eb="4">
      <t>ビョウ</t>
    </rPh>
    <rPh sb="4" eb="5">
      <t>イン</t>
    </rPh>
    <phoneticPr fontId="1"/>
  </si>
  <si>
    <t>有床</t>
    <rPh sb="0" eb="1">
      <t>ユウショウ</t>
    </rPh>
    <rPh sb="1" eb="2">
      <t>ショウ</t>
    </rPh>
    <phoneticPr fontId="1"/>
  </si>
  <si>
    <t>無床</t>
    <rPh sb="0" eb="1">
      <t>ム</t>
    </rPh>
    <rPh sb="1" eb="2">
      <t>ショウ</t>
    </rPh>
    <phoneticPr fontId="1"/>
  </si>
  <si>
    <t>表３　人口10万対施設数</t>
    <rPh sb="0" eb="1">
      <t>ヒョウ</t>
    </rPh>
    <rPh sb="7" eb="8">
      <t>マン</t>
    </rPh>
    <rPh sb="8" eb="9">
      <t>タイ</t>
    </rPh>
    <phoneticPr fontId="1"/>
  </si>
  <si>
    <t>構成割合（％）</t>
    <rPh sb="0" eb="2">
      <t>コウセイ</t>
    </rPh>
    <rPh sb="2" eb="4">
      <t>ワリアイ</t>
    </rPh>
    <phoneticPr fontId="1"/>
  </si>
  <si>
    <t>対前年</t>
    <rPh sb="0" eb="1">
      <t>タイ</t>
    </rPh>
    <rPh sb="1" eb="3">
      <t>ゼンネン</t>
    </rPh>
    <phoneticPr fontId="1"/>
  </si>
  <si>
    <t>種別等
の変更</t>
    <rPh sb="0" eb="2">
      <t>シュベツ</t>
    </rPh>
    <rPh sb="2" eb="3">
      <t>トウ</t>
    </rPh>
    <rPh sb="5" eb="7">
      <t>ヘンコウ</t>
    </rPh>
    <phoneticPr fontId="1"/>
  </si>
  <si>
    <t>増</t>
    <rPh sb="0" eb="1">
      <t>ゾウ</t>
    </rPh>
    <phoneticPr fontId="1"/>
  </si>
  <si>
    <t>減</t>
    <rPh sb="0" eb="1">
      <t>ゲン</t>
    </rPh>
    <phoneticPr fontId="1"/>
  </si>
  <si>
    <t>病床数</t>
    <rPh sb="0" eb="3">
      <t>ビョウショウスウ</t>
    </rPh>
    <phoneticPr fontId="1"/>
  </si>
  <si>
    <t>精神病床</t>
    <rPh sb="2" eb="3">
      <t>ビョウイン</t>
    </rPh>
    <rPh sb="3" eb="4">
      <t>ショウ</t>
    </rPh>
    <phoneticPr fontId="1"/>
  </si>
  <si>
    <t>療養病床</t>
    <rPh sb="0" eb="1">
      <t>リョウ</t>
    </rPh>
    <rPh sb="1" eb="2">
      <t>オサム</t>
    </rPh>
    <rPh sb="2" eb="3">
      <t>ビョウ</t>
    </rPh>
    <rPh sb="3" eb="4">
      <t>ユカ</t>
    </rPh>
    <phoneticPr fontId="1"/>
  </si>
  <si>
    <t>一般病床</t>
    <rPh sb="0" eb="1">
      <t>イチ</t>
    </rPh>
    <rPh sb="1" eb="2">
      <t>パン</t>
    </rPh>
    <rPh sb="2" eb="3">
      <t>ビョウ</t>
    </rPh>
    <rPh sb="3" eb="4">
      <t>ユカ</t>
    </rPh>
    <phoneticPr fontId="1"/>
  </si>
  <si>
    <t>一般病院</t>
    <rPh sb="0" eb="1">
      <t>イチ</t>
    </rPh>
    <rPh sb="1" eb="2">
      <t>パン</t>
    </rPh>
    <rPh sb="2" eb="3">
      <t>ビョウ</t>
    </rPh>
    <rPh sb="3" eb="4">
      <t>イン</t>
    </rPh>
    <phoneticPr fontId="1"/>
  </si>
  <si>
    <t>精神病床</t>
    <rPh sb="3" eb="4">
      <t>ショウ</t>
    </rPh>
    <phoneticPr fontId="1"/>
  </si>
  <si>
    <t>構成割合(%)</t>
    <rPh sb="0" eb="2">
      <t>コウセイ</t>
    </rPh>
    <rPh sb="2" eb="4">
      <t>ワリアイ</t>
    </rPh>
    <phoneticPr fontId="1"/>
  </si>
  <si>
    <t>増減数</t>
    <rPh sb="0" eb="2">
      <t>ゾウゲン</t>
    </rPh>
    <rPh sb="2" eb="3">
      <t>スウ</t>
    </rPh>
    <phoneticPr fontId="1"/>
  </si>
  <si>
    <t>増減率（%）</t>
    <rPh sb="0" eb="3">
      <t>ゾウゲンリツ</t>
    </rPh>
    <phoneticPr fontId="1"/>
  </si>
  <si>
    <t>一般診療所</t>
  </si>
  <si>
    <t>歯科診療所</t>
  </si>
  <si>
    <t>総数</t>
    <rPh sb="0" eb="2">
      <t>ソウスウ</t>
    </rPh>
    <phoneticPr fontId="1"/>
  </si>
  <si>
    <t>病院</t>
    <rPh sb="0" eb="2">
      <t>ビョウイン</t>
    </rPh>
    <phoneticPr fontId="1"/>
  </si>
  <si>
    <t>一般診療所</t>
    <rPh sb="0" eb="2">
      <t>イッパン</t>
    </rPh>
    <rPh sb="2" eb="5">
      <t>シンリョウショ</t>
    </rPh>
    <phoneticPr fontId="1"/>
  </si>
  <si>
    <t>歯科診療所</t>
    <rPh sb="0" eb="2">
      <t>シカ</t>
    </rPh>
    <rPh sb="2" eb="5">
      <t>シンリョウショ</t>
    </rPh>
    <phoneticPr fontId="1"/>
  </si>
  <si>
    <t>施設数</t>
    <rPh sb="0" eb="3">
      <t>シセツスウ</t>
    </rPh>
    <phoneticPr fontId="1"/>
  </si>
  <si>
    <t>増減数</t>
    <rPh sb="0" eb="1">
      <t>ゾウ</t>
    </rPh>
    <rPh sb="1" eb="3">
      <t>ゲンスウ</t>
    </rPh>
    <phoneticPr fontId="1"/>
  </si>
  <si>
    <t>一 般 病 院</t>
    <rPh sb="0" eb="3">
      <t>イッパン</t>
    </rPh>
    <rPh sb="4" eb="7">
      <t>ビョウイン</t>
    </rPh>
    <phoneticPr fontId="1"/>
  </si>
  <si>
    <t>全国</t>
    <rPh sb="0" eb="2">
      <t>ゼンコク</t>
    </rPh>
    <phoneticPr fontId="1"/>
  </si>
  <si>
    <t>沖縄県</t>
    <rPh sb="0" eb="3">
      <t>オキナワケン</t>
    </rPh>
    <phoneticPr fontId="1"/>
  </si>
  <si>
    <t>国</t>
    <rPh sb="0" eb="1">
      <t>クニ</t>
    </rPh>
    <phoneticPr fontId="1"/>
  </si>
  <si>
    <t>公的医療機関</t>
    <rPh sb="0" eb="2">
      <t>コウテキ</t>
    </rPh>
    <rPh sb="2" eb="4">
      <t>イリョウ</t>
    </rPh>
    <rPh sb="4" eb="6">
      <t>キカン</t>
    </rPh>
    <phoneticPr fontId="1"/>
  </si>
  <si>
    <t>社会保険関係団体</t>
    <rPh sb="0" eb="2">
      <t>シャカイ</t>
    </rPh>
    <rPh sb="2" eb="4">
      <t>ホケン</t>
    </rPh>
    <rPh sb="4" eb="6">
      <t>カンケイ</t>
    </rPh>
    <rPh sb="6" eb="8">
      <t>ダンタイ</t>
    </rPh>
    <phoneticPr fontId="1"/>
  </si>
  <si>
    <t>医療法人</t>
    <rPh sb="0" eb="2">
      <t>イリョウ</t>
    </rPh>
    <rPh sb="2" eb="4">
      <t>ホウジン</t>
    </rPh>
    <phoneticPr fontId="1"/>
  </si>
  <si>
    <t>個人</t>
    <rPh sb="0" eb="2">
      <t>コジン</t>
    </rPh>
    <phoneticPr fontId="1"/>
  </si>
  <si>
    <t>その他</t>
    <rPh sb="2" eb="3">
      <t>タ</t>
    </rPh>
    <phoneticPr fontId="1"/>
  </si>
  <si>
    <t>感染症病床</t>
    <rPh sb="0" eb="3">
      <t>カンセンショウ</t>
    </rPh>
    <rPh sb="4" eb="5">
      <t>ショウ</t>
    </rPh>
    <phoneticPr fontId="1"/>
  </si>
  <si>
    <t>一般診療所(有床)</t>
    <rPh sb="0" eb="2">
      <t>イッパン</t>
    </rPh>
    <rPh sb="2" eb="5">
      <t>シンリョウショ</t>
    </rPh>
    <rPh sb="6" eb="7">
      <t>ユウ</t>
    </rPh>
    <rPh sb="7" eb="8">
      <t>ショウ</t>
    </rPh>
    <phoneticPr fontId="1"/>
  </si>
  <si>
    <t>感染症病床</t>
    <rPh sb="0" eb="3">
      <t>カンセンショウ</t>
    </rPh>
    <rPh sb="3" eb="5">
      <t>ビョウショウ</t>
    </rPh>
    <phoneticPr fontId="1"/>
  </si>
  <si>
    <t>病床総数</t>
    <rPh sb="0" eb="2">
      <t>ビョウショウ</t>
    </rPh>
    <rPh sb="2" eb="4">
      <t>ソウスウ</t>
    </rPh>
    <phoneticPr fontId="1"/>
  </si>
  <si>
    <t>精神科病院</t>
    <rPh sb="0" eb="2">
      <t>セイシン</t>
    </rPh>
    <rPh sb="2" eb="3">
      <t>カ</t>
    </rPh>
    <rPh sb="3" eb="5">
      <t>ビョウイン</t>
    </rPh>
    <phoneticPr fontId="1"/>
  </si>
  <si>
    <t>各年10月１日現在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</si>
  <si>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歯科
診療所</t>
    <rPh sb="0" eb="2">
      <t>シカ</t>
    </rPh>
    <rPh sb="3" eb="6">
      <t>シンリョウジョ</t>
    </rPh>
    <phoneticPr fontId="1"/>
  </si>
  <si>
    <t>一般
診療所</t>
    <rPh sb="0" eb="2">
      <t>イッパン</t>
    </rPh>
    <rPh sb="3" eb="6">
      <t>シンリョウジョ</t>
    </rPh>
    <phoneticPr fontId="1"/>
  </si>
  <si>
    <t>結核病床</t>
    <phoneticPr fontId="1"/>
  </si>
  <si>
    <t>増減数</t>
    <phoneticPr fontId="1"/>
  </si>
  <si>
    <t>増減率(%)</t>
    <rPh sb="0" eb="2">
      <t>ゾウゲン</t>
    </rPh>
    <rPh sb="2" eb="3">
      <t>リツ</t>
    </rPh>
    <phoneticPr fontId="1"/>
  </si>
  <si>
    <t>増減率(%)</t>
    <rPh sb="0" eb="3">
      <t>ゾウゲンリツ</t>
    </rPh>
    <phoneticPr fontId="1"/>
  </si>
  <si>
    <t>・</t>
    <phoneticPr fontId="1"/>
  </si>
  <si>
    <t>病床数</t>
    <phoneticPr fontId="1"/>
  </si>
  <si>
    <t>総数</t>
    <phoneticPr fontId="1"/>
  </si>
  <si>
    <t>病院</t>
    <phoneticPr fontId="1"/>
  </si>
  <si>
    <t>結核病床</t>
    <phoneticPr fontId="1"/>
  </si>
  <si>
    <t>・</t>
    <phoneticPr fontId="1"/>
  </si>
  <si>
    <t>一般病院</t>
    <phoneticPr fontId="1"/>
  </si>
  <si>
    <t>表8　病床の種類別に見た病床数の年次推移</t>
    <rPh sb="0" eb="1">
      <t>ヒョウ</t>
    </rPh>
    <rPh sb="10" eb="11">
      <t>ミ</t>
    </rPh>
    <phoneticPr fontId="1"/>
  </si>
  <si>
    <t>表6　施設別にみた１施設当たり病床数</t>
    <rPh sb="0" eb="1">
      <t>ヒョウ</t>
    </rPh>
    <rPh sb="5" eb="6">
      <t>ベツ</t>
    </rPh>
    <rPh sb="12" eb="13">
      <t>ア</t>
    </rPh>
    <phoneticPr fontId="1"/>
  </si>
  <si>
    <t>表7　人口10万対病床数</t>
    <rPh sb="0" eb="1">
      <t>ヒョウ</t>
    </rPh>
    <rPh sb="7" eb="8">
      <t>マン</t>
    </rPh>
    <rPh sb="8" eb="9">
      <t>タイ</t>
    </rPh>
    <phoneticPr fontId="1"/>
  </si>
  <si>
    <t>表4　開設者別にみた施設数</t>
    <rPh sb="0" eb="1">
      <t>ヒョウ</t>
    </rPh>
    <rPh sb="6" eb="7">
      <t>シュルイベツ</t>
    </rPh>
    <rPh sb="12" eb="13">
      <t>ビョウショウスウ</t>
    </rPh>
    <phoneticPr fontId="1"/>
  </si>
  <si>
    <t>人口10万対施設数</t>
    <phoneticPr fontId="1"/>
  </si>
  <si>
    <t>療養病床を有する一般診療所（再掲）</t>
    <rPh sb="0" eb="2">
      <t>リョウヨウ</t>
    </rPh>
    <rPh sb="2" eb="4">
      <t>ビョウショウ</t>
    </rPh>
    <rPh sb="5" eb="6">
      <t>ユウ</t>
    </rPh>
    <rPh sb="8" eb="10">
      <t>イッパン</t>
    </rPh>
    <rPh sb="10" eb="13">
      <t>シンリョウショ</t>
    </rPh>
    <rPh sb="14" eb="16">
      <t>サイケイ</t>
    </rPh>
    <phoneticPr fontId="1"/>
  </si>
  <si>
    <t>地域医療支援病院（再掲）</t>
    <rPh sb="0" eb="2">
      <t>チイキ</t>
    </rPh>
    <rPh sb="2" eb="4">
      <t>イリョウ</t>
    </rPh>
    <rPh sb="4" eb="6">
      <t>シエン</t>
    </rPh>
    <rPh sb="6" eb="8">
      <t>ビョウイン</t>
    </rPh>
    <rPh sb="9" eb="11">
      <t>サイケイ</t>
    </rPh>
    <phoneticPr fontId="1"/>
  </si>
  <si>
    <t>療養病床を有する病院（再掲）</t>
    <rPh sb="0" eb="2">
      <t>リョウヨウ</t>
    </rPh>
    <rPh sb="2" eb="4">
      <t>ビョウショウ</t>
    </rPh>
    <rPh sb="5" eb="6">
      <t>ユウ</t>
    </rPh>
    <rPh sb="8" eb="10">
      <t>ビョウイン</t>
    </rPh>
    <rPh sb="11" eb="13">
      <t>サイケイ</t>
    </rPh>
    <phoneticPr fontId="1"/>
  </si>
  <si>
    <t>…</t>
    <phoneticPr fontId="1"/>
  </si>
  <si>
    <t>一般病院</t>
    <rPh sb="0" eb="2">
      <t>イッパン</t>
    </rPh>
    <rPh sb="2" eb="4">
      <t>ビョウイン</t>
    </rPh>
    <phoneticPr fontId="1"/>
  </si>
  <si>
    <t>精神科病院</t>
    <rPh sb="2" eb="3">
      <t>カ</t>
    </rPh>
    <rPh sb="3" eb="5">
      <t>ビョウイン</t>
    </rPh>
    <phoneticPr fontId="1"/>
  </si>
  <si>
    <t>施設の種類別施設数</t>
    <phoneticPr fontId="1"/>
  </si>
  <si>
    <t>精神病床</t>
    <phoneticPr fontId="1"/>
  </si>
  <si>
    <t>結核病床</t>
    <phoneticPr fontId="1"/>
  </si>
  <si>
    <t>開設</t>
    <rPh sb="0" eb="2">
      <t>カイセツ</t>
    </rPh>
    <phoneticPr fontId="1"/>
  </si>
  <si>
    <t>再開</t>
    <rPh sb="0" eb="2">
      <t>サイカイ</t>
    </rPh>
    <phoneticPr fontId="1"/>
  </si>
  <si>
    <t>廃止</t>
    <rPh sb="0" eb="2">
      <t>ハイシ</t>
    </rPh>
    <phoneticPr fontId="1"/>
  </si>
  <si>
    <t>休止</t>
    <rPh sb="0" eb="2">
      <t>キュウシ</t>
    </rPh>
    <phoneticPr fontId="1"/>
  </si>
  <si>
    <t>表1　施設の種類別にみた施設数</t>
    <rPh sb="0" eb="1">
      <t>ヒョウ</t>
    </rPh>
    <phoneticPr fontId="1"/>
  </si>
  <si>
    <t>表２　施設の種類別にみた施設数の動態状況</t>
    <rPh sb="0" eb="1">
      <t>ヒョウ</t>
    </rPh>
    <phoneticPr fontId="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</si>
  <si>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</si>
  <si>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(再掲)療養病床</t>
    <rPh sb="1" eb="3">
      <t>サイケイ</t>
    </rPh>
    <rPh sb="4" eb="6">
      <t>リョウヨウ</t>
    </rPh>
    <rPh sb="6" eb="8">
      <t>ビョウショウ</t>
    </rPh>
    <phoneticPr fontId="1"/>
  </si>
  <si>
    <t>有床</t>
    <rPh sb="0" eb="2">
      <t>ユウショウ</t>
    </rPh>
    <phoneticPr fontId="1"/>
  </si>
  <si>
    <t>一般病院</t>
    <rPh sb="0" eb="2">
      <t>イッパン</t>
    </rPh>
    <rPh sb="2" eb="4">
      <t>ビョウイン</t>
    </rPh>
    <phoneticPr fontId="1"/>
  </si>
  <si>
    <t>表5　病床の種類別にみた病床数</t>
    <rPh sb="0" eb="1">
      <t>ヒョウ</t>
    </rPh>
    <rPh sb="3" eb="5">
      <t>ビョウショウ</t>
    </rPh>
    <phoneticPr fontId="1"/>
  </si>
  <si>
    <t>（再掲）療養病床</t>
    <rPh sb="1" eb="3">
      <t>サイケイ</t>
    </rPh>
    <rPh sb="4" eb="5">
      <t>リョウ</t>
    </rPh>
    <rPh sb="5" eb="6">
      <t>オサム</t>
    </rPh>
    <rPh sb="6" eb="7">
      <t>ビョウ</t>
    </rPh>
    <rPh sb="7" eb="8">
      <t>ユカ</t>
    </rPh>
    <phoneticPr fontId="1"/>
  </si>
  <si>
    <t>従事者数</t>
  </si>
  <si>
    <t>100床当たり従事者数</t>
  </si>
  <si>
    <t>増減数</t>
    <rPh sb="1" eb="2">
      <t>ゲン</t>
    </rPh>
    <phoneticPr fontId="1"/>
  </si>
  <si>
    <t>増減率（％）</t>
    <rPh sb="1" eb="2">
      <t>ゲン</t>
    </rPh>
    <phoneticPr fontId="1"/>
  </si>
  <si>
    <t>沖縄県</t>
  </si>
  <si>
    <t>全国</t>
  </si>
  <si>
    <t>常勤換算</t>
    <rPh sb="0" eb="2">
      <t>ジョウキン</t>
    </rPh>
    <rPh sb="2" eb="4">
      <t>カンサン</t>
    </rPh>
    <phoneticPr fontId="1"/>
  </si>
  <si>
    <t>総数　</t>
    <phoneticPr fontId="1"/>
  </si>
  <si>
    <t>医師</t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</si>
  <si>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</si>
  <si>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</si>
  <si>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歯科医師</t>
    <phoneticPr fontId="1"/>
  </si>
  <si>
    <t>薬剤師</t>
  </si>
  <si>
    <t>保健師</t>
  </si>
  <si>
    <t>助産師</t>
  </si>
  <si>
    <t>看護師</t>
  </si>
  <si>
    <t>准看護師</t>
  </si>
  <si>
    <t>看護業務補助者</t>
    <phoneticPr fontId="1"/>
  </si>
  <si>
    <t>理学療法士  (ＰＴ)</t>
    <phoneticPr fontId="1"/>
  </si>
  <si>
    <t>作業療法士  (ＯＴ)</t>
    <phoneticPr fontId="1"/>
  </si>
  <si>
    <t>視能訓練士</t>
    <phoneticPr fontId="1"/>
  </si>
  <si>
    <t>言語聴覚士</t>
    <phoneticPr fontId="1"/>
  </si>
  <si>
    <t>義肢装具士</t>
    <rPh sb="2" eb="4">
      <t>ソウグ</t>
    </rPh>
    <phoneticPr fontId="1"/>
  </si>
  <si>
    <t>歯科衛生士</t>
    <phoneticPr fontId="1"/>
  </si>
  <si>
    <t>歯科技工士</t>
    <phoneticPr fontId="1"/>
  </si>
  <si>
    <t>診療放射線技師</t>
    <phoneticPr fontId="1"/>
  </si>
  <si>
    <t>診療エックス線技師</t>
    <phoneticPr fontId="1"/>
  </si>
  <si>
    <t>臨床検査技師</t>
    <phoneticPr fontId="1"/>
  </si>
  <si>
    <t>衛生検査技師</t>
    <phoneticPr fontId="1"/>
  </si>
  <si>
    <t>臨床工学技士</t>
    <phoneticPr fontId="1"/>
  </si>
  <si>
    <t>あん摩マッサージ指圧師</t>
    <rPh sb="2" eb="3">
      <t>マ</t>
    </rPh>
    <rPh sb="10" eb="11">
      <t>シ</t>
    </rPh>
    <phoneticPr fontId="1"/>
  </si>
  <si>
    <t>柔道整復師</t>
    <phoneticPr fontId="1"/>
  </si>
  <si>
    <t>管理栄養士</t>
    <phoneticPr fontId="1"/>
  </si>
  <si>
    <t>栄養士</t>
    <phoneticPr fontId="1"/>
  </si>
  <si>
    <t>精神保健福祉士</t>
    <phoneticPr fontId="1"/>
  </si>
  <si>
    <t>社会福祉士</t>
    <phoneticPr fontId="1"/>
  </si>
  <si>
    <t>介護福祉士</t>
    <phoneticPr fontId="1"/>
  </si>
  <si>
    <t>その他の技術員</t>
    <phoneticPr fontId="1"/>
  </si>
  <si>
    <t>医療社会事業従事者</t>
    <rPh sb="7" eb="8">
      <t>ジ</t>
    </rPh>
    <phoneticPr fontId="1"/>
  </si>
  <si>
    <t>事務職員</t>
    <phoneticPr fontId="1"/>
  </si>
  <si>
    <t>その他の職員</t>
    <phoneticPr fontId="1"/>
  </si>
  <si>
    <t>実人員</t>
    <rPh sb="0" eb="1">
      <t>ジツ</t>
    </rPh>
    <rPh sb="1" eb="3">
      <t>ジンイン</t>
    </rPh>
    <phoneticPr fontId="1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</si>
  <si>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1"/>
  </si>
  <si>
    <t>各年10月1日現在</t>
    <rPh sb="0" eb="1">
      <t>カク</t>
    </rPh>
    <phoneticPr fontId="1"/>
  </si>
  <si>
    <t>図1-1　医療施設数の年次推移</t>
    <rPh sb="0" eb="1">
      <t>ズ</t>
    </rPh>
    <rPh sb="5" eb="7">
      <t>イリョウ</t>
    </rPh>
    <rPh sb="7" eb="10">
      <t>シセツスウ</t>
    </rPh>
    <rPh sb="11" eb="13">
      <t>ネンジ</t>
    </rPh>
    <rPh sb="13" eb="15">
      <t>スイイ</t>
    </rPh>
    <phoneticPr fontId="1"/>
  </si>
  <si>
    <t>図1-2　病床の種類別にみた病床数の年次推移</t>
    <rPh sb="0" eb="1">
      <t>ズ</t>
    </rPh>
    <rPh sb="5" eb="6">
      <t>ビョウ</t>
    </rPh>
    <rPh sb="6" eb="7">
      <t>ビョウショウ</t>
    </rPh>
    <phoneticPr fontId="1"/>
  </si>
  <si>
    <t>（単位：人）</t>
    <rPh sb="1" eb="3">
      <t>タンイ</t>
    </rPh>
    <rPh sb="4" eb="5">
      <t>ヒト</t>
    </rPh>
    <phoneticPr fontId="1"/>
  </si>
  <si>
    <t>医師</t>
    <rPh sb="0" eb="2">
      <t>イシ</t>
    </rPh>
    <phoneticPr fontId="1"/>
  </si>
  <si>
    <t>歯科医師</t>
    <rPh sb="0" eb="4">
      <t>シカイシ</t>
    </rPh>
    <phoneticPr fontId="1"/>
  </si>
  <si>
    <t>薬剤師</t>
    <rPh sb="0" eb="3">
      <t>ヤクザイシ</t>
    </rPh>
    <phoneticPr fontId="1"/>
  </si>
  <si>
    <t>看護師</t>
    <rPh sb="0" eb="3">
      <t>カンゴシ</t>
    </rPh>
    <phoneticPr fontId="1"/>
  </si>
  <si>
    <t>准看護師</t>
    <rPh sb="0" eb="4">
      <t>ジュンカンゴシ</t>
    </rPh>
    <phoneticPr fontId="1"/>
  </si>
  <si>
    <t>看護業務補助者</t>
    <rPh sb="0" eb="2">
      <t>カンゴ</t>
    </rPh>
    <rPh sb="2" eb="4">
      <t>ギョウム</t>
    </rPh>
    <rPh sb="4" eb="7">
      <t>ホジョシャ</t>
    </rPh>
    <phoneticPr fontId="1"/>
  </si>
  <si>
    <t>歯科衛生士</t>
    <rPh sb="0" eb="2">
      <t>シカ</t>
    </rPh>
    <rPh sb="2" eb="5">
      <t>エイセイシ</t>
    </rPh>
    <phoneticPr fontId="1"/>
  </si>
  <si>
    <t>歯科技工士</t>
    <rPh sb="0" eb="2">
      <t>シカ</t>
    </rPh>
    <rPh sb="2" eb="5">
      <t>ギコウシ</t>
    </rPh>
    <phoneticPr fontId="1"/>
  </si>
  <si>
    <t>歯科業務補助者</t>
    <rPh sb="0" eb="2">
      <t>シカ</t>
    </rPh>
    <rPh sb="2" eb="4">
      <t>ギョウム</t>
    </rPh>
    <rPh sb="4" eb="7">
      <t>ホジョシャ</t>
    </rPh>
    <phoneticPr fontId="1"/>
  </si>
  <si>
    <t>総数</t>
    <rPh sb="0" eb="2">
      <t>ソウスウ</t>
    </rPh>
    <phoneticPr fontId="1"/>
  </si>
  <si>
    <t>一般診療所</t>
    <rPh sb="0" eb="2">
      <t>イッパン</t>
    </rPh>
    <rPh sb="2" eb="5">
      <t>シンリョウジョ</t>
    </rPh>
    <phoneticPr fontId="1"/>
  </si>
  <si>
    <t>歯科診療所</t>
    <rPh sb="0" eb="2">
      <t>シカ</t>
    </rPh>
    <rPh sb="2" eb="5">
      <t>シンリョウジョ</t>
    </rPh>
    <phoneticPr fontId="1"/>
  </si>
  <si>
    <t>表9　主な職種別にみた診療所の常勤換算従事者数</t>
    <rPh sb="0" eb="1">
      <t>ヒョウ</t>
    </rPh>
    <rPh sb="3" eb="4">
      <t>オモ</t>
    </rPh>
    <rPh sb="5" eb="8">
      <t>ショクシュベツ</t>
    </rPh>
    <rPh sb="11" eb="14">
      <t>シンリョウジョ</t>
    </rPh>
    <rPh sb="15" eb="17">
      <t>ジョウキン</t>
    </rPh>
    <rPh sb="17" eb="19">
      <t>カンサン</t>
    </rPh>
    <rPh sb="19" eb="22">
      <t>ジュウジシャ</t>
    </rPh>
    <rPh sb="22" eb="23">
      <t>スウ</t>
    </rPh>
    <phoneticPr fontId="1"/>
  </si>
  <si>
    <t>増減数</t>
    <rPh sb="0" eb="2">
      <t>ゾウゲン</t>
    </rPh>
    <rPh sb="2" eb="3">
      <t>スウ</t>
    </rPh>
    <phoneticPr fontId="1"/>
  </si>
  <si>
    <t>…</t>
  </si>
  <si>
    <t>・</t>
    <phoneticPr fontId="1"/>
  </si>
  <si>
    <t>増減率(%)</t>
    <rPh sb="0" eb="3">
      <t>ゾウゲンリツ</t>
    </rPh>
    <phoneticPr fontId="1"/>
  </si>
  <si>
    <t xml:space="preserve">表10　　職種別にみた病院の常勤換算従事者数及び100床当たり従事者数   </t>
    <rPh sb="0" eb="1">
      <t>ヒョウ</t>
    </rPh>
    <rPh sb="5" eb="7">
      <t>ショクシュ</t>
    </rPh>
    <rPh sb="11" eb="13">
      <t>ビョウイン</t>
    </rPh>
    <phoneticPr fontId="1"/>
  </si>
  <si>
    <t>各年10月１日現在</t>
    <rPh sb="0" eb="1">
      <t>カク</t>
    </rPh>
    <phoneticPr fontId="1"/>
  </si>
  <si>
    <t>-</t>
  </si>
  <si>
    <t>平成29年</t>
    <rPh sb="0" eb="2">
      <t>ヘイセイ</t>
    </rPh>
    <rPh sb="4" eb="5">
      <t>ネン</t>
    </rPh>
    <phoneticPr fontId="1"/>
  </si>
  <si>
    <t>保育士</t>
    <rPh sb="0" eb="2">
      <t>ホイク</t>
    </rPh>
    <rPh sb="2" eb="3">
      <t>シ</t>
    </rPh>
    <phoneticPr fontId="1"/>
  </si>
  <si>
    <t>-</t>
    <phoneticPr fontId="1"/>
  </si>
  <si>
    <t>-</t>
    <phoneticPr fontId="1"/>
  </si>
  <si>
    <t>-</t>
    <phoneticPr fontId="1"/>
  </si>
  <si>
    <t>平成29年</t>
    <phoneticPr fontId="1"/>
  </si>
  <si>
    <t>　平成28年以前については、病院の従事者数については病院報告の結果を用い、一般診療所・歯科診療所については医療施設静態調査の結果を用いた。なお、病院報告（従事者票）は平成29年から、調査事項を3年毎の10月1日現在で調査を行う医療施設静態調査に移行している。</t>
    <rPh sb="14" eb="16">
      <t>ビョウイン</t>
    </rPh>
    <rPh sb="17" eb="20">
      <t>ジュウジシャ</t>
    </rPh>
    <rPh sb="20" eb="21">
      <t>スウ</t>
    </rPh>
    <rPh sb="26" eb="28">
      <t>ビョウイン</t>
    </rPh>
    <rPh sb="28" eb="30">
      <t>ホウコク</t>
    </rPh>
    <rPh sb="31" eb="33">
      <t>ケッカ</t>
    </rPh>
    <rPh sb="34" eb="35">
      <t>モチ</t>
    </rPh>
    <rPh sb="37" eb="39">
      <t>イッパン</t>
    </rPh>
    <rPh sb="39" eb="42">
      <t>シンリョウジョ</t>
    </rPh>
    <rPh sb="43" eb="45">
      <t>シカ</t>
    </rPh>
    <rPh sb="45" eb="47">
      <t>シンリョウ</t>
    </rPh>
    <rPh sb="47" eb="48">
      <t>ジョ</t>
    </rPh>
    <rPh sb="53" eb="55">
      <t>イリョウ</t>
    </rPh>
    <rPh sb="55" eb="57">
      <t>シセツ</t>
    </rPh>
    <rPh sb="57" eb="59">
      <t>セイタイ</t>
    </rPh>
    <rPh sb="59" eb="61">
      <t>チョウサ</t>
    </rPh>
    <rPh sb="62" eb="64">
      <t>ケッカ</t>
    </rPh>
    <rPh sb="65" eb="66">
      <t>モチ</t>
    </rPh>
    <rPh sb="72" eb="74">
      <t>ビョウイン</t>
    </rPh>
    <rPh sb="74" eb="76">
      <t>ホウコク</t>
    </rPh>
    <rPh sb="77" eb="80">
      <t>ジュウジシャ</t>
    </rPh>
    <rPh sb="80" eb="81">
      <t>ヒョウ</t>
    </rPh>
    <rPh sb="83" eb="85">
      <t>ヘイセイ</t>
    </rPh>
    <rPh sb="87" eb="88">
      <t>ネン</t>
    </rPh>
    <rPh sb="102" eb="103">
      <t>ガツ</t>
    </rPh>
    <rPh sb="104" eb="105">
      <t>ニチ</t>
    </rPh>
    <rPh sb="105" eb="107">
      <t>ゲンザイ</t>
    </rPh>
    <rPh sb="108" eb="110">
      <t>チョウサ</t>
    </rPh>
    <rPh sb="111" eb="112">
      <t>オコナ</t>
    </rPh>
    <phoneticPr fontId="1"/>
  </si>
  <si>
    <t>１　調査の概要</t>
    <rPh sb="2" eb="4">
      <t>チョウサ</t>
    </rPh>
    <rPh sb="5" eb="7">
      <t>ガイヨウ</t>
    </rPh>
    <phoneticPr fontId="1"/>
  </si>
  <si>
    <t>(1)　施設数</t>
    <rPh sb="4" eb="7">
      <t>シセツスウ</t>
    </rPh>
    <phoneticPr fontId="1"/>
  </si>
  <si>
    <t>(2)　開設者別にみた施設数</t>
    <rPh sb="4" eb="6">
      <t>カイセツ</t>
    </rPh>
    <rPh sb="6" eb="7">
      <t>シャ</t>
    </rPh>
    <rPh sb="7" eb="8">
      <t>ベツ</t>
    </rPh>
    <rPh sb="11" eb="14">
      <t>シセツスウ</t>
    </rPh>
    <phoneticPr fontId="1"/>
  </si>
  <si>
    <t>(3)　病床数</t>
    <rPh sb="4" eb="7">
      <t>ビョウショウスウ</t>
    </rPh>
    <phoneticPr fontId="1"/>
  </si>
  <si>
    <t>(4)　従事者数の状況</t>
    <rPh sb="4" eb="7">
      <t>ジュウジシャ</t>
    </rPh>
    <rPh sb="7" eb="8">
      <t>スウ</t>
    </rPh>
    <rPh sb="9" eb="11">
      <t>ジョウキョウ</t>
    </rPh>
    <phoneticPr fontId="1"/>
  </si>
  <si>
    <t>①　病院の常勤換算従事者数（病院報告）</t>
    <rPh sb="2" eb="4">
      <t>ビョウイン</t>
    </rPh>
    <rPh sb="5" eb="7">
      <t>ジョウキン</t>
    </rPh>
    <rPh sb="7" eb="9">
      <t>カンサン</t>
    </rPh>
    <rPh sb="9" eb="12">
      <t>ジュウジシャ</t>
    </rPh>
    <rPh sb="12" eb="13">
      <t>スウ</t>
    </rPh>
    <rPh sb="14" eb="16">
      <t>ビョウイン</t>
    </rPh>
    <rPh sb="16" eb="18">
      <t>ホウコク</t>
    </rPh>
    <phoneticPr fontId="1"/>
  </si>
  <si>
    <t>②　一般診療所の常勤換算従事者数</t>
    <rPh sb="2" eb="4">
      <t>イッパン</t>
    </rPh>
    <rPh sb="4" eb="7">
      <t>シンリョウジョ</t>
    </rPh>
    <rPh sb="8" eb="10">
      <t>ジョウキン</t>
    </rPh>
    <rPh sb="10" eb="12">
      <t>カンサン</t>
    </rPh>
    <rPh sb="12" eb="15">
      <t>ジュウジシャ</t>
    </rPh>
    <rPh sb="15" eb="16">
      <t>スウ</t>
    </rPh>
    <phoneticPr fontId="1"/>
  </si>
  <si>
    <t>③　歯科診療所の常勤換算従事者数</t>
    <rPh sb="2" eb="4">
      <t>シカ</t>
    </rPh>
    <rPh sb="4" eb="7">
      <t>シンリョウジョ</t>
    </rPh>
    <rPh sb="8" eb="10">
      <t>ジョウキン</t>
    </rPh>
    <rPh sb="10" eb="12">
      <t>カンサン</t>
    </rPh>
    <rPh sb="12" eb="15">
      <t>ジュウジシャ</t>
    </rPh>
    <rPh sb="15" eb="16">
      <t>スウ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</si>
  <si>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</si>
  <si>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1"/>
  </si>
  <si>
    <t>令和元年
10月１日
現在</t>
    <rPh sb="0" eb="2">
      <t>レイワ</t>
    </rPh>
    <rPh sb="2" eb="4">
      <t>ガンネン</t>
    </rPh>
    <rPh sb="4" eb="5">
      <t>ヘイネン</t>
    </rPh>
    <rPh sb="7" eb="8">
      <t>ガツ</t>
    </rPh>
    <rPh sb="9" eb="10">
      <t>ニチ</t>
    </rPh>
    <rPh sb="11" eb="13">
      <t>ゲンザイ</t>
    </rPh>
    <phoneticPr fontId="1"/>
  </si>
  <si>
    <t>・</t>
    <phoneticPr fontId="1"/>
  </si>
  <si>
    <t>・</t>
    <phoneticPr fontId="1"/>
  </si>
  <si>
    <t>・</t>
    <phoneticPr fontId="1"/>
  </si>
  <si>
    <t>令和元年</t>
    <rPh sb="0" eb="2">
      <t>レイワ</t>
    </rPh>
    <rPh sb="2" eb="3">
      <t>モト</t>
    </rPh>
    <rPh sb="3" eb="4">
      <t>ネン</t>
    </rPh>
    <phoneticPr fontId="1"/>
  </si>
  <si>
    <t>令和元年</t>
    <rPh sb="0" eb="2">
      <t>レイワ</t>
    </rPh>
    <rPh sb="2" eb="3">
      <t>モト</t>
    </rPh>
    <phoneticPr fontId="1"/>
  </si>
  <si>
    <t>令和２年　 医療施設調査の概要</t>
    <rPh sb="0" eb="2">
      <t>レイワ</t>
    </rPh>
    <rPh sb="3" eb="4">
      <t>ネン</t>
    </rPh>
    <rPh sb="6" eb="7">
      <t>イ</t>
    </rPh>
    <rPh sb="7" eb="8">
      <t>リョウ</t>
    </rPh>
    <rPh sb="8" eb="9">
      <t>シ</t>
    </rPh>
    <rPh sb="9" eb="10">
      <t>セツ</t>
    </rPh>
    <rPh sb="10" eb="12">
      <t>チョウサ</t>
    </rPh>
    <rPh sb="13" eb="15">
      <t>ガイヨウ</t>
    </rPh>
    <phoneticPr fontId="1"/>
  </si>
  <si>
    <t>　令和２年10月1日現在における沖縄県の医療施設のうち、「休止・1年以上休診中」の施設を除いた「活動中の施設」について取りまとめたものである。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rPh sb="16" eb="19">
      <t>オキナワケン</t>
    </rPh>
    <rPh sb="20" eb="22">
      <t>イリョウ</t>
    </rPh>
    <rPh sb="22" eb="24">
      <t>シセツ</t>
    </rPh>
    <rPh sb="29" eb="31">
      <t>キュウシ</t>
    </rPh>
    <rPh sb="33" eb="34">
      <t>ネン</t>
    </rPh>
    <rPh sb="34" eb="36">
      <t>イジョウ</t>
    </rPh>
    <rPh sb="36" eb="39">
      <t>キュウシンチュウ</t>
    </rPh>
    <rPh sb="41" eb="43">
      <t>シセツ</t>
    </rPh>
    <rPh sb="44" eb="45">
      <t>ノゾ</t>
    </rPh>
    <rPh sb="48" eb="51">
      <t>カツドウチュウ</t>
    </rPh>
    <rPh sb="52" eb="54">
      <t>シセツ</t>
    </rPh>
    <rPh sb="59" eb="60">
      <t>ト</t>
    </rPh>
    <phoneticPr fontId="1"/>
  </si>
  <si>
    <t>令和２年</t>
    <rPh sb="0" eb="2">
      <t>レイワ</t>
    </rPh>
    <rPh sb="3" eb="4">
      <t>ネン</t>
    </rPh>
    <phoneticPr fontId="1"/>
  </si>
  <si>
    <t>全国（令和２年）</t>
    <rPh sb="0" eb="2">
      <t>ゼンコク</t>
    </rPh>
    <rPh sb="3" eb="5">
      <t>レイワ</t>
    </rPh>
    <rPh sb="6" eb="7">
      <t>ネン</t>
    </rPh>
    <rPh sb="7" eb="8">
      <t>ヘイネン</t>
    </rPh>
    <phoneticPr fontId="1"/>
  </si>
  <si>
    <t>令和２年
10月１日
現在</t>
    <rPh sb="0" eb="2">
      <t>レイワ</t>
    </rPh>
    <rPh sb="3" eb="4">
      <t>ネン</t>
    </rPh>
    <rPh sb="4" eb="5">
      <t>ヘイネン</t>
    </rPh>
    <rPh sb="7" eb="8">
      <t>ガツ</t>
    </rPh>
    <rPh sb="9" eb="10">
      <t>ニチ</t>
    </rPh>
    <rPh sb="11" eb="13">
      <t>ゲンザイ</t>
    </rPh>
    <phoneticPr fontId="1"/>
  </si>
  <si>
    <t>（令和元年10月～令和２年9月）</t>
    <rPh sb="1" eb="3">
      <t>レイワ</t>
    </rPh>
    <rPh sb="3" eb="4">
      <t>モト</t>
    </rPh>
    <rPh sb="9" eb="11">
      <t>レイワ</t>
    </rPh>
    <phoneticPr fontId="1"/>
  </si>
  <si>
    <t>令和２年</t>
    <rPh sb="0" eb="2">
      <t>レイワ</t>
    </rPh>
    <phoneticPr fontId="1"/>
  </si>
  <si>
    <t>平成14年</t>
    <rPh sb="0" eb="2">
      <t>ヘイセイ</t>
    </rPh>
    <rPh sb="4" eb="5">
      <t>ネン</t>
    </rPh>
    <phoneticPr fontId="1"/>
  </si>
  <si>
    <t>　令和２年10月１日現在における沖縄県の医療施設数は1,587施設で、前年に比べ18施設減少している。
　「病院」は90施設で、前年に比べ１施設減少、「一般診療所」は890施設で、前年に比べ11施設減少、「歯科診療所」は607施設で、前年に比べ６施設減少している。
　一般病院のうち「療養病床を有する病院」は39施設（病院総数の43.3％）で、前年と同数である。
　一般診療所は「有床」が69施設（一般診療所総数の7.8％）で、前年に比べ1施設減少し、このうち「療養病床を有する一般診療所」は7施設で前年に比べ増減はない。「無床」は821施設（同92.2％）で前年に比べ10施設減少している。（表1、2）
　また、人口10万対施設数でみると、「病院」6.1施設、「一般診療所」60.6施設、「歯科診療所」41.4施設となっている。(表3)</t>
    <rPh sb="1" eb="3">
      <t>レイワ</t>
    </rPh>
    <rPh sb="16" eb="18">
      <t>オキナワ</t>
    </rPh>
    <rPh sb="44" eb="46">
      <t>ゲンショウ</t>
    </rPh>
    <rPh sb="70" eb="72">
      <t>シセツ</t>
    </rPh>
    <rPh sb="72" eb="74">
      <t>ゲンショウ</t>
    </rPh>
    <rPh sb="90" eb="92">
      <t>ゼンネン</t>
    </rPh>
    <rPh sb="93" eb="94">
      <t>クラ</t>
    </rPh>
    <rPh sb="99" eb="101">
      <t>ゲンショウ</t>
    </rPh>
    <rPh sb="117" eb="119">
      <t>ゼンネン</t>
    </rPh>
    <rPh sb="120" eb="121">
      <t>クラ</t>
    </rPh>
    <rPh sb="123" eb="125">
      <t>シセツ</t>
    </rPh>
    <rPh sb="125" eb="127">
      <t>ゲンショウ</t>
    </rPh>
    <rPh sb="175" eb="177">
      <t>ドウスウ</t>
    </rPh>
    <rPh sb="250" eb="252">
      <t>ゼンネン</t>
    </rPh>
    <rPh sb="253" eb="254">
      <t>クラ</t>
    </rPh>
    <rPh sb="255" eb="257">
      <t>ゾウゲン</t>
    </rPh>
    <rPh sb="289" eb="291">
      <t>ゲンショウ</t>
    </rPh>
    <phoneticPr fontId="1"/>
  </si>
  <si>
    <t>令和２年10月１日現在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1"/>
  </si>
  <si>
    <t>　施設数を開設者別にみると、病院は「医療法人」が65施設（病院総数の72.2％）と最も多く、次いで「公的医療機関」が9施設(同10.0%)となっている。一般診療所は「医療法人」が387施設（一般診療所総数の43.5%）と最も多く、次いで「個人」が344施設（同38.7％）となっている。歯科診療所は「個人」が462施設（歯科診療所総数の76.1%）と最も多くなっている。
　前年と比べると、病院は「医療法人」が１施設減少した。一般診療所は「国」が１施設、「公的医療機関」が１施設、「その他」が４施設増加したが、「医療法人」が３施設、「個人」が14施設減少した。歯科診療所は「医療法人」が３施設増加したが、「個人」が９施設減少している。（表4）</t>
    <rPh sb="1" eb="4">
      <t>シセツスウ</t>
    </rPh>
    <rPh sb="5" eb="8">
      <t>カイセツシャ</t>
    </rPh>
    <rPh sb="8" eb="9">
      <t>ベツ</t>
    </rPh>
    <rPh sb="15" eb="16">
      <t>イン</t>
    </rPh>
    <rPh sb="18" eb="20">
      <t>イリョウ</t>
    </rPh>
    <rPh sb="20" eb="22">
      <t>ホウジン</t>
    </rPh>
    <rPh sb="26" eb="28">
      <t>シセツ</t>
    </rPh>
    <rPh sb="41" eb="42">
      <t>モット</t>
    </rPh>
    <rPh sb="43" eb="44">
      <t>オオ</t>
    </rPh>
    <rPh sb="46" eb="47">
      <t>ツ</t>
    </rPh>
    <rPh sb="50" eb="52">
      <t>コウテキ</t>
    </rPh>
    <rPh sb="52" eb="54">
      <t>イリョウ</t>
    </rPh>
    <rPh sb="54" eb="56">
      <t>キカン</t>
    </rPh>
    <rPh sb="62" eb="63">
      <t>ドウ</t>
    </rPh>
    <rPh sb="83" eb="85">
      <t>イリョウ</t>
    </rPh>
    <rPh sb="85" eb="87">
      <t>ホウジン</t>
    </rPh>
    <rPh sb="100" eb="101">
      <t>ソウ</t>
    </rPh>
    <rPh sb="115" eb="116">
      <t>ツ</t>
    </rPh>
    <rPh sb="119" eb="121">
      <t>コジン</t>
    </rPh>
    <rPh sb="126" eb="128">
      <t>シセツ</t>
    </rPh>
    <rPh sb="129" eb="130">
      <t>ドウ</t>
    </rPh>
    <rPh sb="165" eb="166">
      <t>ソウ</t>
    </rPh>
    <rPh sb="187" eb="189">
      <t>ゼンネン</t>
    </rPh>
    <rPh sb="190" eb="191">
      <t>クラ</t>
    </rPh>
    <rPh sb="195" eb="197">
      <t>ビョウイン</t>
    </rPh>
    <rPh sb="199" eb="201">
      <t>イリョウ</t>
    </rPh>
    <rPh sb="201" eb="203">
      <t>ホウジン</t>
    </rPh>
    <rPh sb="206" eb="208">
      <t>シセツ</t>
    </rPh>
    <rPh sb="208" eb="210">
      <t>ゲンショウ</t>
    </rPh>
    <rPh sb="213" eb="215">
      <t>イッパン</t>
    </rPh>
    <rPh sb="215" eb="218">
      <t>シンリョウジョ</t>
    </rPh>
    <rPh sb="220" eb="221">
      <t>クニ</t>
    </rPh>
    <rPh sb="224" eb="226">
      <t>シセツ</t>
    </rPh>
    <rPh sb="228" eb="230">
      <t>コウテキ</t>
    </rPh>
    <rPh sb="230" eb="232">
      <t>イリョウ</t>
    </rPh>
    <rPh sb="232" eb="234">
      <t>キカン</t>
    </rPh>
    <rPh sb="237" eb="239">
      <t>シセツ</t>
    </rPh>
    <rPh sb="243" eb="244">
      <t>ホカ</t>
    </rPh>
    <rPh sb="247" eb="249">
      <t>シセツ</t>
    </rPh>
    <rPh sb="249" eb="251">
      <t>ゾウカ</t>
    </rPh>
    <rPh sb="256" eb="258">
      <t>イリョウ</t>
    </rPh>
    <rPh sb="258" eb="260">
      <t>ホウジン</t>
    </rPh>
    <rPh sb="263" eb="265">
      <t>シセツ</t>
    </rPh>
    <rPh sb="267" eb="269">
      <t>コジン</t>
    </rPh>
    <rPh sb="273" eb="275">
      <t>シセツ</t>
    </rPh>
    <rPh sb="275" eb="277">
      <t>ゲンショウ</t>
    </rPh>
    <rPh sb="280" eb="282">
      <t>シカ</t>
    </rPh>
    <rPh sb="282" eb="285">
      <t>シンリョウジョ</t>
    </rPh>
    <rPh sb="287" eb="289">
      <t>イリョウ</t>
    </rPh>
    <rPh sb="289" eb="291">
      <t>ホウジン</t>
    </rPh>
    <rPh sb="294" eb="296">
      <t>シセツ</t>
    </rPh>
    <rPh sb="296" eb="298">
      <t>ゾウカ</t>
    </rPh>
    <rPh sb="303" eb="305">
      <t>コジン</t>
    </rPh>
    <rPh sb="308" eb="310">
      <t>シセツ</t>
    </rPh>
    <rPh sb="310" eb="312">
      <t>ゲンショウ</t>
    </rPh>
    <rPh sb="318" eb="319">
      <t>ヒョウ</t>
    </rPh>
    <phoneticPr fontId="1"/>
  </si>
  <si>
    <t>　医療施設の病床数をみると、全病床数は19,495床で、前年に比べ７床増加している。
　病院は18,602床で、前年に比べ33床増加しており、一般診療所は888床で、前年に比べ26床減少、歯科診療所は5床で、前年に比べ増減はない。
　病院の病床を病床の種類別にみると、「一般病床」は9,493床（病院の全病床数の51.0％）で、前年に比べ120床増加、「療養病床」は3,749床（同20.2％）で、前年に比べ20床減少している。「精神病床」は減少しているが、「結核病床」及び「感染病床」に増減はない。
　一般診療所の「療養病床」は77床で、前年に比べ６床減少している。（表5）
　病院１施設当たりの平均病床数は、病院は206.7床で、前年に比べ2.6床増加している。有床一般診療所は12.9床で、前年に比べ0.2床減少している。（表6）
　人口10万対病床数でみると、病院が1,267.6床で 一般診療所が60.5床となっている。（表7）</t>
    <rPh sb="1" eb="3">
      <t>イリョウ</t>
    </rPh>
    <rPh sb="3" eb="5">
      <t>シセツ</t>
    </rPh>
    <rPh sb="6" eb="9">
      <t>ビョウショウスウ</t>
    </rPh>
    <rPh sb="14" eb="15">
      <t>ゼン</t>
    </rPh>
    <rPh sb="25" eb="26">
      <t>ショウ</t>
    </rPh>
    <rPh sb="28" eb="30">
      <t>ゼンネン</t>
    </rPh>
    <rPh sb="31" eb="32">
      <t>クラ</t>
    </rPh>
    <rPh sb="34" eb="35">
      <t>ショウ</t>
    </rPh>
    <rPh sb="35" eb="37">
      <t>ゾウカ</t>
    </rPh>
    <rPh sb="64" eb="66">
      <t>ゾウカ</t>
    </rPh>
    <rPh sb="83" eb="85">
      <t>ゼンネン</t>
    </rPh>
    <rPh sb="86" eb="87">
      <t>クラ</t>
    </rPh>
    <rPh sb="94" eb="96">
      <t>シカ</t>
    </rPh>
    <rPh sb="96" eb="99">
      <t>シンリョウジョ</t>
    </rPh>
    <rPh sb="101" eb="102">
      <t>ユカ</t>
    </rPh>
    <rPh sb="104" eb="106">
      <t>ゼンネン</t>
    </rPh>
    <rPh sb="107" eb="108">
      <t>クラ</t>
    </rPh>
    <rPh sb="109" eb="111">
      <t>ゾウゲン</t>
    </rPh>
    <rPh sb="117" eb="119">
      <t>ビョウイン</t>
    </rPh>
    <rPh sb="120" eb="122">
      <t>ビョウショウ</t>
    </rPh>
    <rPh sb="123" eb="125">
      <t>ビョウショウ</t>
    </rPh>
    <rPh sb="126" eb="129">
      <t>シュルイベツ</t>
    </rPh>
    <rPh sb="148" eb="150">
      <t>ビョウイン</t>
    </rPh>
    <rPh sb="151" eb="152">
      <t>ゼン</t>
    </rPh>
    <rPh sb="152" eb="155">
      <t>ビョウショウスウ</t>
    </rPh>
    <rPh sb="173" eb="175">
      <t>ゾウカ</t>
    </rPh>
    <rPh sb="177" eb="179">
      <t>リョウヨウ</t>
    </rPh>
    <rPh sb="179" eb="181">
      <t>ビョウショウ</t>
    </rPh>
    <rPh sb="188" eb="189">
      <t>ショウ</t>
    </rPh>
    <rPh sb="190" eb="191">
      <t>ドウ</t>
    </rPh>
    <rPh sb="199" eb="201">
      <t>ゼンネン</t>
    </rPh>
    <rPh sb="202" eb="203">
      <t>クラ</t>
    </rPh>
    <rPh sb="215" eb="217">
      <t>セイシン</t>
    </rPh>
    <rPh sb="217" eb="219">
      <t>ビョウショウ</t>
    </rPh>
    <rPh sb="221" eb="223">
      <t>ゲンショウ</t>
    </rPh>
    <rPh sb="230" eb="232">
      <t>ケッカク</t>
    </rPh>
    <rPh sb="232" eb="234">
      <t>ビョウショウ</t>
    </rPh>
    <rPh sb="235" eb="236">
      <t>オヨ</t>
    </rPh>
    <rPh sb="238" eb="240">
      <t>カンセン</t>
    </rPh>
    <rPh sb="240" eb="242">
      <t>ビョウショウ</t>
    </rPh>
    <rPh sb="244" eb="246">
      <t>ゾウゲン</t>
    </rPh>
    <rPh sb="259" eb="261">
      <t>リョウヨウ</t>
    </rPh>
    <rPh sb="261" eb="263">
      <t>ビョウショウ</t>
    </rPh>
    <rPh sb="267" eb="268">
      <t>ユカ</t>
    </rPh>
    <rPh sb="270" eb="272">
      <t>ゼンネン</t>
    </rPh>
    <rPh sb="273" eb="274">
      <t>クラ</t>
    </rPh>
    <rPh sb="276" eb="277">
      <t>ショウ</t>
    </rPh>
    <rPh sb="277" eb="279">
      <t>ゲンショウ</t>
    </rPh>
    <rPh sb="285" eb="286">
      <t>ヒョウ</t>
    </rPh>
    <rPh sb="290" eb="292">
      <t>ビョウイン</t>
    </rPh>
    <rPh sb="325" eb="326">
      <t>ショウ</t>
    </rPh>
    <rPh sb="326" eb="328">
      <t>ゾウカ</t>
    </rPh>
    <rPh sb="348" eb="350">
      <t>ゼンネン</t>
    </rPh>
    <rPh sb="351" eb="352">
      <t>クラ</t>
    </rPh>
    <rPh sb="356" eb="357">
      <t>ショウ</t>
    </rPh>
    <rPh sb="357" eb="359">
      <t>ゲンショウ</t>
    </rPh>
    <rPh sb="365" eb="366">
      <t>ヒョウ</t>
    </rPh>
    <phoneticPr fontId="1"/>
  </si>
  <si>
    <t>平成29年</t>
  </si>
  <si>
    <t>公認心理師</t>
    <phoneticPr fontId="1"/>
  </si>
  <si>
    <t>・</t>
    <phoneticPr fontId="1"/>
  </si>
  <si>
    <t>　　　　　　　　　　（医療施設調査）</t>
    <rPh sb="11" eb="13">
      <t>イリョウ</t>
    </rPh>
    <rPh sb="13" eb="15">
      <t>シセツ</t>
    </rPh>
    <rPh sb="15" eb="17">
      <t>チョウサ</t>
    </rPh>
    <phoneticPr fontId="1"/>
  </si>
  <si>
    <t>注：１）「医師」及び「歯科医師」の「常勤」は実人員である。</t>
    <phoneticPr fontId="1"/>
  </si>
  <si>
    <t>　　２）従事者数不詳を除く。</t>
    <phoneticPr fontId="1"/>
  </si>
  <si>
    <t>　令和２年10月1日現在、病院の常勤換算従事者総数は30,600.3人で、平成29年に比べ347.7人、1.1％増加している。
　常勤換算従事者数を職種別にみると、「医師」は2,917.9人で、平成29年に比べ244.7人、9.2％増加している。このうち「医師（常勤）」は2,558人で、前年に比べ170人、7.1％増加し、「医師（非常勤）」は359.9人で、前年に比べ74.7人、26.2％増加している。
　「歯科医師」は94.4人で、平成29年に比べ18.8人、24.9％増加し、「薬剤師」は602.4人で、前年に比べ51.5人、9.3％増加している。「看護師」、「准看護師」と「看護業務補助者」をあわせた看護業務従事者は14,866.2人で、前年に比べ793.6人、5.1％減少している。
　100床当たり従事者は「医師」が15.7人、「歯科医師」が0.5人、「薬剤師」が3.2人、「看護業務従事者」が80.0人と なっている。（表10、第10表）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ビョウイン</t>
    </rPh>
    <rPh sb="16" eb="18">
      <t>ジョウキン</t>
    </rPh>
    <rPh sb="18" eb="20">
      <t>カンサン</t>
    </rPh>
    <rPh sb="37" eb="39">
      <t>ヘイセイ</t>
    </rPh>
    <rPh sb="41" eb="42">
      <t>ネン</t>
    </rPh>
    <rPh sb="56" eb="58">
      <t>ゾウカ</t>
    </rPh>
    <rPh sb="65" eb="67">
      <t>ジョウキン</t>
    </rPh>
    <rPh sb="67" eb="69">
      <t>カンサン</t>
    </rPh>
    <rPh sb="69" eb="72">
      <t>ジュウジシャ</t>
    </rPh>
    <rPh sb="72" eb="73">
      <t>スウ</t>
    </rPh>
    <rPh sb="74" eb="77">
      <t>ショクシュベツ</t>
    </rPh>
    <rPh sb="97" eb="99">
      <t>ヘイセイ</t>
    </rPh>
    <rPh sb="101" eb="102">
      <t>ネン</t>
    </rPh>
    <rPh sb="103" eb="104">
      <t>クラ</t>
    </rPh>
    <rPh sb="116" eb="118">
      <t>ゾウカ</t>
    </rPh>
    <rPh sb="128" eb="130">
      <t>イシ</t>
    </rPh>
    <rPh sb="131" eb="133">
      <t>ジョウキン</t>
    </rPh>
    <rPh sb="141" eb="142">
      <t>ニン</t>
    </rPh>
    <rPh sb="144" eb="146">
      <t>ゼンネン</t>
    </rPh>
    <rPh sb="147" eb="148">
      <t>クラ</t>
    </rPh>
    <rPh sb="152" eb="153">
      <t>ニン</t>
    </rPh>
    <rPh sb="158" eb="160">
      <t>ゾウカ</t>
    </rPh>
    <rPh sb="163" eb="165">
      <t>イシ</t>
    </rPh>
    <rPh sb="166" eb="169">
      <t>ヒジョウキン</t>
    </rPh>
    <rPh sb="177" eb="178">
      <t>ニン</t>
    </rPh>
    <rPh sb="180" eb="182">
      <t>ゼンネン</t>
    </rPh>
    <rPh sb="183" eb="184">
      <t>クラ</t>
    </rPh>
    <rPh sb="189" eb="190">
      <t>ニン</t>
    </rPh>
    <rPh sb="196" eb="198">
      <t>ゾウカ</t>
    </rPh>
    <rPh sb="219" eb="221">
      <t>ヘイセイ</t>
    </rPh>
    <rPh sb="223" eb="224">
      <t>ネン</t>
    </rPh>
    <rPh sb="225" eb="226">
      <t>クラ</t>
    </rPh>
    <rPh sb="231" eb="232">
      <t>ニン</t>
    </rPh>
    <rPh sb="238" eb="240">
      <t>ゾウカ</t>
    </rPh>
    <rPh sb="243" eb="246">
      <t>ヤクザイシ</t>
    </rPh>
    <rPh sb="253" eb="254">
      <t>ニン</t>
    </rPh>
    <rPh sb="256" eb="258">
      <t>ゼンネン</t>
    </rPh>
    <rPh sb="259" eb="260">
      <t>クラ</t>
    </rPh>
    <rPh sb="271" eb="273">
      <t>ゾウカ</t>
    </rPh>
    <rPh sb="324" eb="326">
      <t>ゼンネン</t>
    </rPh>
    <rPh sb="327" eb="328">
      <t>クラ</t>
    </rPh>
    <rPh sb="340" eb="342">
      <t>ゲンショウ</t>
    </rPh>
    <rPh sb="418" eb="419">
      <t>ヒョウ</t>
    </rPh>
    <rPh sb="422" eb="423">
      <t>ダイ</t>
    </rPh>
    <rPh sb="425" eb="426">
      <t>ヒョウ</t>
    </rPh>
    <phoneticPr fontId="1"/>
  </si>
  <si>
    <t>　令和２年10月1日現在、一般診療所の常勤換算従事者総数は9,177.5人で、職種別にみると、「医師」は1,220.0人、「看護師」、「准看護師」と「看護業務補助者」をあわせた看護業務従事者は3,129.5人となっている。（表9、第11表）</t>
    <rPh sb="1" eb="3">
      <t>レイワ</t>
    </rPh>
    <rPh sb="13" eb="15">
      <t>イッパン</t>
    </rPh>
    <rPh sb="15" eb="18">
      <t>シンリョウジョ</t>
    </rPh>
    <rPh sb="112" eb="113">
      <t>ヒョウ</t>
    </rPh>
    <rPh sb="115" eb="116">
      <t>ダイ</t>
    </rPh>
    <rPh sb="118" eb="119">
      <t>ヒョウ</t>
    </rPh>
    <phoneticPr fontId="1"/>
  </si>
  <si>
    <t>　令和２年10月1日現在、歯科診療所の常勤換算従事者総数は3,449.8人で、職種別にみると、「歯科医師」は804.7人、「歯科衛生士」は1,189.3人、「歯科技工士」は91.9人、「歯科業務補助者」は843.4人となっている。（表9、第12表）</t>
    <rPh sb="1" eb="3">
      <t>レイワ</t>
    </rPh>
    <rPh sb="13" eb="15">
      <t>シカ</t>
    </rPh>
    <rPh sb="15" eb="18">
      <t>シンリョウジョ</t>
    </rPh>
    <rPh sb="48" eb="50">
      <t>シカ</t>
    </rPh>
    <rPh sb="62" eb="64">
      <t>シカ</t>
    </rPh>
    <rPh sb="64" eb="67">
      <t>エイセイシ</t>
    </rPh>
    <rPh sb="76" eb="77">
      <t>ニン</t>
    </rPh>
    <rPh sb="79" eb="81">
      <t>シカ</t>
    </rPh>
    <rPh sb="81" eb="84">
      <t>ギコウシ</t>
    </rPh>
    <rPh sb="90" eb="91">
      <t>ニン</t>
    </rPh>
    <rPh sb="93" eb="95">
      <t>シカ</t>
    </rPh>
    <rPh sb="95" eb="97">
      <t>ギョウム</t>
    </rPh>
    <rPh sb="97" eb="100">
      <t>ホジョシャ</t>
    </rPh>
    <rPh sb="107" eb="108">
      <t>ニン</t>
    </rPh>
    <rPh sb="116" eb="117">
      <t>ヒョウ</t>
    </rPh>
    <rPh sb="119" eb="120">
      <t>ダイ</t>
    </rPh>
    <rPh sb="122" eb="12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</si>
</sst>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 * #,##0_ ;_ * \-#,##0_ ;_ * &quot;-&quot;_ ;_ @_ "/>
    <numFmt numFmtId="176" formatCode="_ * #,##0.0_ ;_ * \-#,##0.0_ ;_ * &quot;-&quot;_ ;_ @_ "/>
    <numFmt numFmtId="177" formatCode="_ * #,##0.0_ ;_ * \-#,##0.0_ ;_ * &quot;-&quot;?_ ;_ @_ "/>
    <numFmt numFmtId="178" formatCode="#,##0;&quot;△ &quot;#,##0"/>
    <numFmt numFmtId="179" formatCode="#,##0.0;&quot;△ &quot;#,##0.0"/>
    <numFmt numFmtId="180" formatCode="#,##0_);\(#,##0\)"/>
    <numFmt numFmtId="181" formatCode="0.0_ "/>
    <numFmt numFmtId="182" formatCode="#,##0.0;&quot;△&quot;#,##0.0;\-"/>
    <numFmt numFmtId="183" formatCode="#,##0\ ;&quot;△&quot;#,##0\ ;\-\ "/>
    <numFmt numFmtId="184" formatCode="#,##0.0\ ;&quot;△&quot;#,##0.0\ ;\-\ "/>
    <numFmt numFmtId="185" formatCode="#,##0.0\ ;&quot;△ &quot;#,##0.0\ "/>
    <numFmt numFmtId="186" formatCode="#,##0\ ;&quot;△ &quot;#,##0\ ;\-\ "/>
    <numFmt numFmtId="187" formatCode="#,##0.0\ ;&quot;△ &quot;#,##0.0\ ;\-\ "/>
    <numFmt numFmtId="188" formatCode="_ * #,##0.0_ ;_ * \-#,##0.0_ ;_ * &quot;-&quot;??_ ;_ @_ "/>
    <numFmt numFmtId="189" formatCode="#,##0.0;\-#,##0.0;&quot;-&quot;"/>
    <numFmt numFmtId="190" formatCode="#,##0\ \ \ ;&quot;△ &quot;#,##0\ \ \ ;\-\ "/>
    <numFmt numFmtId="191" formatCode="#,##0.0_);[Red]\(#,##0.0\)"/>
    <numFmt numFmtId="192" formatCode="#,##0\ \ \ ;&quot;△ &quot;#,##0\ \ ;\-\ \ "/>
    <numFmt numFmtId="193" formatCode="#,##0\ \ \ ;&quot;△&quot;#,##0;\-"/>
    <numFmt numFmtId="194" formatCode="0.0;&quot;△ &quot;0.0"/>
    <numFmt numFmtId="195" formatCode="#,##0.0;[Red]\-#,##0.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407">
    <xf numFmtId="0" fontId="0" fillId="0" borderId="0" xfId="0"/>
    <xf numFmtId="0" fontId="2" fillId="0" borderId="0" xfId="0" applyFont="1" applyFill="1" applyBorder="1"/>
    <xf numFmtId="0" fontId="4" fillId="0" borderId="0" xfId="0" applyFont="1" applyFill="1" applyAlignment="1">
      <alignment vertical="distributed" wrapText="1"/>
    </xf>
    <xf numFmtId="0" fontId="2" fillId="0" borderId="0" xfId="0" applyFont="1" applyFill="1" applyAlignment="1">
      <alignment vertical="top"/>
    </xf>
    <xf numFmtId="0" fontId="2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/>
    </xf>
    <xf numFmtId="180" fontId="2" fillId="0" borderId="0" xfId="0" applyNumberFormat="1" applyFont="1" applyFill="1" applyBorder="1" applyAlignment="1">
      <alignment vertical="center"/>
    </xf>
    <xf numFmtId="0" fontId="8" fillId="0" borderId="0" xfId="0" applyFont="1" applyFill="1"/>
    <xf numFmtId="0" fontId="3" fillId="0" borderId="0" xfId="0" applyFont="1" applyFill="1"/>
    <xf numFmtId="0" fontId="2" fillId="0" borderId="0" xfId="0" applyFont="1" applyFill="1" applyAlignment="1"/>
    <xf numFmtId="0" fontId="4" fillId="0" borderId="0" xfId="0" applyFont="1" applyFill="1" applyBorder="1" applyAlignment="1">
      <alignment horizontal="distributed" vertical="center" justifyLastLine="1"/>
    </xf>
    <xf numFmtId="176" fontId="6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0" fontId="11" fillId="0" borderId="0" xfId="0" applyFont="1" applyFill="1"/>
    <xf numFmtId="0" fontId="11" fillId="0" borderId="0" xfId="0" applyFont="1" applyFill="1" applyBorder="1"/>
    <xf numFmtId="183" fontId="11" fillId="0" borderId="6" xfId="0" applyNumberFormat="1" applyFont="1" applyFill="1" applyBorder="1" applyAlignment="1">
      <alignment vertical="center"/>
    </xf>
    <xf numFmtId="183" fontId="11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41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83" fontId="11" fillId="0" borderId="8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184" fontId="11" fillId="0" borderId="0" xfId="0" applyNumberFormat="1" applyFont="1" applyFill="1" applyBorder="1" applyAlignment="1">
      <alignment horizontal="right" vertical="center"/>
    </xf>
    <xf numFmtId="41" fontId="11" fillId="0" borderId="6" xfId="0" applyNumberFormat="1" applyFont="1" applyFill="1" applyBorder="1" applyAlignment="1">
      <alignment horizontal="right" vertical="center"/>
    </xf>
    <xf numFmtId="184" fontId="11" fillId="0" borderId="0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right" vertical="center"/>
    </xf>
    <xf numFmtId="41" fontId="2" fillId="0" borderId="0" xfId="0" applyNumberFormat="1" applyFont="1" applyFill="1"/>
    <xf numFmtId="185" fontId="11" fillId="0" borderId="0" xfId="0" applyNumberFormat="1" applyFont="1" applyFill="1" applyBorder="1" applyAlignment="1">
      <alignment horizontal="right" vertical="center"/>
    </xf>
    <xf numFmtId="183" fontId="11" fillId="0" borderId="7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83" fontId="11" fillId="0" borderId="1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38" fontId="12" fillId="0" borderId="0" xfId="1" applyFont="1" applyFill="1" applyBorder="1"/>
    <xf numFmtId="0" fontId="11" fillId="0" borderId="0" xfId="0" applyFont="1" applyFill="1" applyBorder="1" applyAlignment="1">
      <alignment horizontal="right" vertical="center"/>
    </xf>
    <xf numFmtId="183" fontId="11" fillId="0" borderId="1" xfId="0" applyNumberFormat="1" applyFont="1" applyFill="1" applyBorder="1" applyAlignment="1">
      <alignment vertical="center"/>
    </xf>
    <xf numFmtId="183" fontId="11" fillId="0" borderId="7" xfId="0" applyNumberFormat="1" applyFont="1" applyFill="1" applyBorder="1" applyAlignment="1">
      <alignment horizontal="right" vertical="center"/>
    </xf>
    <xf numFmtId="41" fontId="11" fillId="0" borderId="1" xfId="0" applyNumberFormat="1" applyFont="1" applyFill="1" applyBorder="1" applyAlignment="1">
      <alignment vertical="center"/>
    </xf>
    <xf numFmtId="41" fontId="11" fillId="0" borderId="7" xfId="0" applyNumberFormat="1" applyFont="1" applyFill="1" applyBorder="1" applyAlignment="1">
      <alignment vertical="center"/>
    </xf>
    <xf numFmtId="41" fontId="11" fillId="0" borderId="1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shrinkToFit="1"/>
    </xf>
    <xf numFmtId="185" fontId="11" fillId="0" borderId="7" xfId="0" applyNumberFormat="1" applyFont="1" applyFill="1" applyBorder="1" applyAlignment="1">
      <alignment horizontal="right" vertical="center"/>
    </xf>
    <xf numFmtId="41" fontId="11" fillId="0" borderId="12" xfId="0" applyNumberFormat="1" applyFont="1" applyFill="1" applyBorder="1" applyAlignment="1">
      <alignment horizontal="right" vertical="center"/>
    </xf>
    <xf numFmtId="41" fontId="11" fillId="0" borderId="8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185" fontId="11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top"/>
    </xf>
    <xf numFmtId="0" fontId="2" fillId="0" borderId="0" xfId="0" applyFont="1" applyFill="1" applyAlignment="1">
      <alignment vertical="distributed" wrapText="1"/>
    </xf>
    <xf numFmtId="0" fontId="10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49" fontId="3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188" fontId="11" fillId="0" borderId="0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89" fontId="3" fillId="0" borderId="3" xfId="0" applyNumberFormat="1" applyFont="1" applyFill="1" applyBorder="1" applyAlignment="1" applyProtection="1">
      <alignment vertical="center"/>
      <protection locked="0"/>
    </xf>
    <xf numFmtId="187" fontId="11" fillId="0" borderId="1" xfId="0" applyNumberFormat="1" applyFont="1" applyFill="1" applyBorder="1" applyAlignment="1" applyProtection="1">
      <alignment vertical="center"/>
      <protection locked="0"/>
    </xf>
    <xf numFmtId="187" fontId="11" fillId="0" borderId="1" xfId="1" applyNumberFormat="1" applyFont="1" applyFill="1" applyBorder="1" applyAlignment="1">
      <alignment vertical="center"/>
    </xf>
    <xf numFmtId="187" fontId="11" fillId="0" borderId="9" xfId="0" applyNumberFormat="1" applyFont="1" applyFill="1" applyBorder="1" applyAlignment="1" applyProtection="1">
      <alignment vertical="center"/>
      <protection locked="0"/>
    </xf>
    <xf numFmtId="187" fontId="11" fillId="0" borderId="9" xfId="1" applyNumberFormat="1" applyFont="1" applyFill="1" applyBorder="1" applyAlignment="1">
      <alignment vertical="center"/>
    </xf>
    <xf numFmtId="190" fontId="11" fillId="0" borderId="7" xfId="0" applyNumberFormat="1" applyFont="1" applyFill="1" applyBorder="1" applyAlignment="1" applyProtection="1">
      <alignment vertical="center"/>
      <protection locked="0"/>
    </xf>
    <xf numFmtId="187" fontId="11" fillId="0" borderId="7" xfId="1" applyNumberFormat="1" applyFont="1" applyFill="1" applyBorder="1" applyAlignment="1">
      <alignment vertical="center"/>
    </xf>
    <xf numFmtId="187" fontId="11" fillId="0" borderId="10" xfId="0" applyNumberFormat="1" applyFont="1" applyFill="1" applyBorder="1" applyAlignment="1" applyProtection="1">
      <alignment vertical="center"/>
      <protection locked="0"/>
    </xf>
    <xf numFmtId="187" fontId="11" fillId="0" borderId="10" xfId="1" applyNumberFormat="1" applyFont="1" applyFill="1" applyBorder="1" applyAlignment="1">
      <alignment vertical="center"/>
    </xf>
    <xf numFmtId="187" fontId="11" fillId="0" borderId="7" xfId="0" applyNumberFormat="1" applyFont="1" applyFill="1" applyBorder="1" applyAlignment="1" applyProtection="1">
      <alignment vertical="center"/>
      <protection locked="0"/>
    </xf>
    <xf numFmtId="191" fontId="2" fillId="0" borderId="0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193" fontId="11" fillId="0" borderId="9" xfId="0" applyNumberFormat="1" applyFont="1" applyFill="1" applyBorder="1" applyAlignment="1" applyProtection="1">
      <alignment vertical="center"/>
      <protection locked="0"/>
    </xf>
    <xf numFmtId="193" fontId="11" fillId="0" borderId="7" xfId="0" applyNumberFormat="1" applyFont="1" applyFill="1" applyBorder="1" applyAlignment="1" applyProtection="1">
      <alignment vertical="center"/>
      <protection locked="0"/>
    </xf>
    <xf numFmtId="193" fontId="11" fillId="0" borderId="1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94" fontId="11" fillId="0" borderId="0" xfId="1" applyNumberFormat="1" applyFont="1" applyFill="1" applyBorder="1" applyAlignment="1">
      <alignment vertical="center"/>
    </xf>
    <xf numFmtId="0" fontId="11" fillId="0" borderId="0" xfId="1" applyNumberFormat="1" applyFont="1" applyFill="1" applyBorder="1" applyAlignment="1">
      <alignment horizontal="right" vertical="center"/>
    </xf>
    <xf numFmtId="195" fontId="2" fillId="0" borderId="0" xfId="1" applyNumberFormat="1" applyFont="1" applyFill="1" applyBorder="1" applyAlignment="1">
      <alignment vertical="center"/>
    </xf>
    <xf numFmtId="187" fontId="11" fillId="0" borderId="9" xfId="1" applyNumberFormat="1" applyFont="1" applyFill="1" applyBorder="1" applyAlignment="1">
      <alignment horizontal="right" vertical="center"/>
    </xf>
    <xf numFmtId="187" fontId="11" fillId="0" borderId="7" xfId="1" applyNumberFormat="1" applyFont="1" applyFill="1" applyBorder="1" applyAlignment="1">
      <alignment horizontal="right" vertical="center"/>
    </xf>
    <xf numFmtId="187" fontId="11" fillId="0" borderId="7" xfId="0" applyNumberFormat="1" applyFont="1" applyFill="1" applyBorder="1" applyAlignment="1">
      <alignment vertical="center"/>
    </xf>
    <xf numFmtId="187" fontId="11" fillId="0" borderId="10" xfId="0" applyNumberFormat="1" applyFont="1" applyFill="1" applyBorder="1" applyAlignment="1">
      <alignment vertical="center"/>
    </xf>
    <xf numFmtId="187" fontId="11" fillId="0" borderId="9" xfId="0" applyNumberFormat="1" applyFont="1" applyFill="1" applyBorder="1" applyAlignment="1">
      <alignment vertical="center"/>
    </xf>
    <xf numFmtId="187" fontId="11" fillId="0" borderId="10" xfId="1" applyNumberFormat="1" applyFont="1" applyFill="1" applyBorder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177" fontId="11" fillId="0" borderId="1" xfId="0" applyNumberFormat="1" applyFont="1" applyFill="1" applyBorder="1" applyAlignment="1">
      <alignment vertical="center" shrinkToFit="1"/>
    </xf>
    <xf numFmtId="177" fontId="11" fillId="0" borderId="9" xfId="0" applyNumberFormat="1" applyFont="1" applyFill="1" applyBorder="1" applyAlignment="1">
      <alignment vertical="center" shrinkToFit="1"/>
    </xf>
    <xf numFmtId="177" fontId="11" fillId="0" borderId="7" xfId="0" applyNumberFormat="1" applyFont="1" applyFill="1" applyBorder="1" applyAlignment="1">
      <alignment vertical="center" shrinkToFit="1"/>
    </xf>
    <xf numFmtId="177" fontId="11" fillId="0" borderId="10" xfId="0" applyNumberFormat="1" applyFont="1" applyFill="1" applyBorder="1" applyAlignment="1">
      <alignment vertical="center" shrinkToFit="1"/>
    </xf>
    <xf numFmtId="177" fontId="11" fillId="0" borderId="10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78" fontId="2" fillId="4" borderId="0" xfId="0" applyNumberFormat="1" applyFont="1" applyFill="1" applyBorder="1" applyAlignment="1">
      <alignment vertical="center"/>
    </xf>
    <xf numFmtId="41" fontId="2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187" fontId="11" fillId="0" borderId="7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Alignment="1">
      <alignment vertical="top"/>
    </xf>
    <xf numFmtId="0" fontId="11" fillId="6" borderId="2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186" fontId="11" fillId="6" borderId="1" xfId="0" applyNumberFormat="1" applyFont="1" applyFill="1" applyBorder="1" applyAlignment="1">
      <alignment vertical="center"/>
    </xf>
    <xf numFmtId="186" fontId="11" fillId="6" borderId="2" xfId="0" applyNumberFormat="1" applyFont="1" applyFill="1" applyBorder="1" applyAlignment="1">
      <alignment vertical="center"/>
    </xf>
    <xf numFmtId="186" fontId="11" fillId="6" borderId="4" xfId="0" applyNumberFormat="1" applyFont="1" applyFill="1" applyBorder="1" applyAlignment="1">
      <alignment vertical="center"/>
    </xf>
    <xf numFmtId="186" fontId="11" fillId="6" borderId="7" xfId="0" applyNumberFormat="1" applyFont="1" applyFill="1" applyBorder="1" applyAlignment="1">
      <alignment vertical="center"/>
    </xf>
    <xf numFmtId="186" fontId="11" fillId="6" borderId="13" xfId="0" applyNumberFormat="1" applyFont="1" applyFill="1" applyBorder="1" applyAlignment="1">
      <alignment vertical="center"/>
    </xf>
    <xf numFmtId="186" fontId="11" fillId="6" borderId="0" xfId="0" applyNumberFormat="1" applyFont="1" applyFill="1" applyBorder="1" applyAlignment="1">
      <alignment vertical="center"/>
    </xf>
    <xf numFmtId="186" fontId="11" fillId="6" borderId="7" xfId="0" applyNumberFormat="1" applyFont="1" applyFill="1" applyBorder="1" applyAlignment="1">
      <alignment horizontal="right" vertical="center"/>
    </xf>
    <xf numFmtId="186" fontId="11" fillId="6" borderId="10" xfId="0" applyNumberFormat="1" applyFont="1" applyFill="1" applyBorder="1" applyAlignment="1">
      <alignment vertical="center"/>
    </xf>
    <xf numFmtId="186" fontId="11" fillId="6" borderId="14" xfId="0" applyNumberFormat="1" applyFont="1" applyFill="1" applyBorder="1" applyAlignment="1">
      <alignment vertical="center"/>
    </xf>
    <xf numFmtId="186" fontId="11" fillId="6" borderId="3" xfId="0" applyNumberFormat="1" applyFont="1" applyFill="1" applyBorder="1" applyAlignment="1">
      <alignment vertical="center"/>
    </xf>
    <xf numFmtId="0" fontId="11" fillId="6" borderId="4" xfId="0" applyFont="1" applyFill="1" applyBorder="1" applyAlignment="1"/>
    <xf numFmtId="0" fontId="11" fillId="6" borderId="2" xfId="0" applyFont="1" applyFill="1" applyBorder="1" applyAlignment="1"/>
    <xf numFmtId="0" fontId="11" fillId="6" borderId="2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shrinkToFit="1"/>
    </xf>
    <xf numFmtId="0" fontId="11" fillId="6" borderId="2" xfId="0" applyFont="1" applyFill="1" applyBorder="1" applyAlignment="1">
      <alignment horizontal="center" vertical="center" shrinkToFit="1"/>
    </xf>
    <xf numFmtId="0" fontId="11" fillId="6" borderId="1" xfId="0" applyFont="1" applyFill="1" applyBorder="1" applyAlignment="1">
      <alignment horizontal="center" vertical="center" wrapText="1"/>
    </xf>
    <xf numFmtId="41" fontId="11" fillId="6" borderId="12" xfId="0" applyNumberFormat="1" applyFont="1" applyFill="1" applyBorder="1" applyAlignment="1">
      <alignment vertical="center"/>
    </xf>
    <xf numFmtId="41" fontId="11" fillId="6" borderId="9" xfId="0" applyNumberFormat="1" applyFont="1" applyFill="1" applyBorder="1" applyAlignment="1">
      <alignment vertical="center"/>
    </xf>
    <xf numFmtId="41" fontId="11" fillId="6" borderId="5" xfId="0" applyNumberFormat="1" applyFont="1" applyFill="1" applyBorder="1" applyAlignment="1">
      <alignment vertical="center"/>
    </xf>
    <xf numFmtId="41" fontId="11" fillId="6" borderId="15" xfId="0" applyNumberFormat="1" applyFont="1" applyFill="1" applyBorder="1" applyAlignment="1">
      <alignment vertical="center"/>
    </xf>
    <xf numFmtId="41" fontId="11" fillId="6" borderId="8" xfId="0" applyNumberFormat="1" applyFont="1" applyFill="1" applyBorder="1" applyAlignment="1">
      <alignment vertical="center"/>
    </xf>
    <xf numFmtId="41" fontId="11" fillId="6" borderId="10" xfId="0" applyNumberFormat="1" applyFont="1" applyFill="1" applyBorder="1" applyAlignment="1">
      <alignment vertical="center"/>
    </xf>
    <xf numFmtId="41" fontId="11" fillId="6" borderId="3" xfId="0" applyNumberFormat="1" applyFont="1" applyFill="1" applyBorder="1" applyAlignment="1">
      <alignment vertical="center"/>
    </xf>
    <xf numFmtId="41" fontId="11" fillId="6" borderId="14" xfId="0" applyNumberFormat="1" applyFont="1" applyFill="1" applyBorder="1" applyAlignment="1">
      <alignment vertical="center"/>
    </xf>
    <xf numFmtId="177" fontId="11" fillId="6" borderId="9" xfId="0" applyNumberFormat="1" applyFont="1" applyFill="1" applyBorder="1" applyAlignment="1">
      <alignment vertical="center"/>
    </xf>
    <xf numFmtId="177" fontId="11" fillId="6" borderId="15" xfId="0" applyNumberFormat="1" applyFont="1" applyFill="1" applyBorder="1" applyAlignment="1">
      <alignment vertical="center"/>
    </xf>
    <xf numFmtId="177" fontId="11" fillId="6" borderId="10" xfId="0" applyNumberFormat="1" applyFont="1" applyFill="1" applyBorder="1" applyAlignment="1">
      <alignment vertical="center"/>
    </xf>
    <xf numFmtId="177" fontId="11" fillId="6" borderId="14" xfId="0" applyNumberFormat="1" applyFont="1" applyFill="1" applyBorder="1" applyAlignment="1">
      <alignment vertical="center"/>
    </xf>
    <xf numFmtId="183" fontId="11" fillId="6" borderId="11" xfId="0" applyNumberFormat="1" applyFont="1" applyFill="1" applyBorder="1" applyAlignment="1">
      <alignment vertical="center" shrinkToFit="1"/>
    </xf>
    <xf numFmtId="183" fontId="11" fillId="6" borderId="4" xfId="0" applyNumberFormat="1" applyFont="1" applyFill="1" applyBorder="1" applyAlignment="1">
      <alignment vertical="center" shrinkToFit="1"/>
    </xf>
    <xf numFmtId="183" fontId="11" fillId="6" borderId="2" xfId="0" applyNumberFormat="1" applyFont="1" applyFill="1" applyBorder="1" applyAlignment="1">
      <alignment vertical="center" shrinkToFit="1"/>
    </xf>
    <xf numFmtId="183" fontId="11" fillId="6" borderId="12" xfId="0" applyNumberFormat="1" applyFont="1" applyFill="1" applyBorder="1" applyAlignment="1">
      <alignment vertical="center" shrinkToFit="1"/>
    </xf>
    <xf numFmtId="183" fontId="11" fillId="6" borderId="5" xfId="0" applyNumberFormat="1" applyFont="1" applyFill="1" applyBorder="1" applyAlignment="1">
      <alignment vertical="center" shrinkToFit="1"/>
    </xf>
    <xf numFmtId="183" fontId="11" fillId="6" borderId="15" xfId="0" applyNumberFormat="1" applyFont="1" applyFill="1" applyBorder="1" applyAlignment="1">
      <alignment vertical="center" shrinkToFit="1"/>
    </xf>
    <xf numFmtId="0" fontId="11" fillId="6" borderId="6" xfId="0" applyFont="1" applyFill="1" applyBorder="1" applyAlignment="1">
      <alignment horizontal="left" vertical="distributed" textRotation="255" wrapText="1"/>
    </xf>
    <xf numFmtId="0" fontId="11" fillId="6" borderId="0" xfId="0" applyNumberFormat="1" applyFont="1" applyFill="1" applyBorder="1" applyAlignment="1">
      <alignment horizontal="left" vertical="center"/>
    </xf>
    <xf numFmtId="183" fontId="11" fillId="6" borderId="6" xfId="0" applyNumberFormat="1" applyFont="1" applyFill="1" applyBorder="1" applyAlignment="1">
      <alignment vertical="center" shrinkToFit="1"/>
    </xf>
    <xf numFmtId="183" fontId="11" fillId="6" borderId="0" xfId="0" applyNumberFormat="1" applyFont="1" applyFill="1" applyBorder="1" applyAlignment="1">
      <alignment vertical="center" shrinkToFit="1"/>
    </xf>
    <xf numFmtId="183" fontId="11" fillId="6" borderId="13" xfId="0" applyNumberFormat="1" applyFont="1" applyFill="1" applyBorder="1" applyAlignment="1">
      <alignment vertical="center" shrinkToFit="1"/>
    </xf>
    <xf numFmtId="0" fontId="11" fillId="6" borderId="8" xfId="0" applyFont="1" applyFill="1" applyBorder="1" applyAlignment="1">
      <alignment horizontal="left" vertical="distributed" textRotation="255" wrapText="1"/>
    </xf>
    <xf numFmtId="183" fontId="11" fillId="6" borderId="8" xfId="0" applyNumberFormat="1" applyFont="1" applyFill="1" applyBorder="1" applyAlignment="1">
      <alignment vertical="center" shrinkToFit="1"/>
    </xf>
    <xf numFmtId="183" fontId="11" fillId="6" borderId="3" xfId="0" applyNumberFormat="1" applyFont="1" applyFill="1" applyBorder="1" applyAlignment="1">
      <alignment vertical="center" shrinkToFit="1"/>
    </xf>
    <xf numFmtId="183" fontId="11" fillId="6" borderId="14" xfId="0" applyNumberFormat="1" applyFont="1" applyFill="1" applyBorder="1" applyAlignment="1">
      <alignment vertical="center" shrinkToFit="1"/>
    </xf>
    <xf numFmtId="0" fontId="11" fillId="6" borderId="8" xfId="0" applyFont="1" applyFill="1" applyBorder="1" applyAlignment="1">
      <alignment horizontal="left"/>
    </xf>
    <xf numFmtId="0" fontId="11" fillId="6" borderId="14" xfId="0" applyFont="1" applyFill="1" applyBorder="1" applyAlignment="1">
      <alignment horizontal="left" vertical="center"/>
    </xf>
    <xf numFmtId="0" fontId="11" fillId="6" borderId="13" xfId="0" applyNumberFormat="1" applyFont="1" applyFill="1" applyBorder="1" applyAlignment="1">
      <alignment horizontal="left" vertical="center"/>
    </xf>
    <xf numFmtId="0" fontId="11" fillId="6" borderId="14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distributed" wrapText="1" indent="1"/>
    </xf>
    <xf numFmtId="0" fontId="10" fillId="0" borderId="0" xfId="0" applyFont="1" applyFill="1" applyAlignment="1">
      <alignment horizontal="center" vertical="top"/>
    </xf>
    <xf numFmtId="0" fontId="11" fillId="0" borderId="3" xfId="0" applyFont="1" applyFill="1" applyBorder="1" applyAlignment="1">
      <alignment horizontal="right" vertical="center"/>
    </xf>
    <xf numFmtId="0" fontId="11" fillId="0" borderId="9" xfId="0" applyFont="1" applyFill="1" applyBorder="1" applyAlignment="1">
      <alignment horizontal="center" vertical="center" shrinkToFit="1"/>
    </xf>
    <xf numFmtId="186" fontId="11" fillId="0" borderId="1" xfId="0" applyNumberFormat="1" applyFont="1" applyFill="1" applyBorder="1" applyAlignment="1">
      <alignment vertical="center"/>
    </xf>
    <xf numFmtId="187" fontId="11" fillId="0" borderId="1" xfId="0" applyNumberFormat="1" applyFont="1" applyFill="1" applyBorder="1" applyAlignment="1">
      <alignment vertical="center"/>
    </xf>
    <xf numFmtId="182" fontId="11" fillId="0" borderId="11" xfId="0" applyNumberFormat="1" applyFont="1" applyFill="1" applyBorder="1" applyAlignment="1">
      <alignment horizontal="right" vertical="center"/>
    </xf>
    <xf numFmtId="182" fontId="11" fillId="0" borderId="1" xfId="0" applyNumberFormat="1" applyFont="1" applyFill="1" applyBorder="1" applyAlignment="1">
      <alignment horizontal="right" vertical="center"/>
    </xf>
    <xf numFmtId="184" fontId="11" fillId="0" borderId="11" xfId="0" applyNumberFormat="1" applyFont="1" applyFill="1" applyBorder="1" applyAlignment="1">
      <alignment horizontal="right" vertical="center"/>
    </xf>
    <xf numFmtId="184" fontId="11" fillId="0" borderId="1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left"/>
    </xf>
    <xf numFmtId="186" fontId="11" fillId="0" borderId="7" xfId="0" applyNumberFormat="1" applyFont="1" applyFill="1" applyBorder="1" applyAlignment="1">
      <alignment vertical="center"/>
    </xf>
    <xf numFmtId="184" fontId="11" fillId="0" borderId="6" xfId="0" applyNumberFormat="1" applyFont="1" applyFill="1" applyBorder="1" applyAlignment="1">
      <alignment horizontal="right" vertical="center"/>
    </xf>
    <xf numFmtId="184" fontId="11" fillId="0" borderId="7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vertical="center" textRotation="255"/>
    </xf>
    <xf numFmtId="0" fontId="11" fillId="0" borderId="0" xfId="0" applyFont="1" applyFill="1" applyBorder="1" applyAlignment="1">
      <alignment vertical="center" textRotation="255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186" fontId="11" fillId="0" borderId="10" xfId="0" applyNumberFormat="1" applyFont="1" applyFill="1" applyBorder="1" applyAlignment="1">
      <alignment vertical="center"/>
    </xf>
    <xf numFmtId="184" fontId="11" fillId="0" borderId="8" xfId="0" applyNumberFormat="1" applyFont="1" applyFill="1" applyBorder="1" applyAlignment="1">
      <alignment horizontal="right" vertical="center"/>
    </xf>
    <xf numFmtId="184" fontId="11" fillId="0" borderId="10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distributed" wrapText="1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1" fillId="0" borderId="3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11" fillId="0" borderId="9" xfId="0" applyFont="1" applyFill="1" applyBorder="1" applyAlignment="1">
      <alignment horizontal="centerContinuous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textRotation="255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left" vertical="center" indent="1"/>
    </xf>
    <xf numFmtId="0" fontId="11" fillId="0" borderId="8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left" vertical="center" indent="1"/>
    </xf>
    <xf numFmtId="0" fontId="11" fillId="0" borderId="13" xfId="0" applyNumberFormat="1" applyFont="1" applyFill="1" applyBorder="1" applyAlignment="1">
      <alignment horizontal="left" vertical="center"/>
    </xf>
    <xf numFmtId="0" fontId="11" fillId="0" borderId="14" xfId="0" applyNumberFormat="1" applyFont="1" applyFill="1" applyBorder="1" applyAlignment="1">
      <alignment horizontal="left" vertical="center"/>
    </xf>
    <xf numFmtId="0" fontId="11" fillId="0" borderId="13" xfId="0" applyNumberFormat="1" applyFont="1" applyFill="1" applyBorder="1" applyAlignment="1" applyProtection="1">
      <alignment horizontal="left" vertical="center"/>
      <protection locked="0"/>
    </xf>
    <xf numFmtId="0" fontId="11" fillId="0" borderId="5" xfId="0" applyNumberFormat="1" applyFont="1" applyFill="1" applyBorder="1" applyAlignment="1">
      <alignment horizontal="left" vertical="center"/>
    </xf>
    <xf numFmtId="0" fontId="11" fillId="0" borderId="7" xfId="1" applyNumberFormat="1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center" vertical="center" textRotation="255"/>
    </xf>
    <xf numFmtId="192" fontId="11" fillId="0" borderId="9" xfId="0" applyNumberFormat="1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>
      <alignment horizontal="center" vertical="center" textRotation="255"/>
    </xf>
    <xf numFmtId="192" fontId="11" fillId="0" borderId="7" xfId="0" applyNumberFormat="1" applyFont="1" applyFill="1" applyBorder="1" applyAlignment="1" applyProtection="1">
      <alignment vertical="center"/>
      <protection locked="0"/>
    </xf>
    <xf numFmtId="0" fontId="11" fillId="0" borderId="8" xfId="0" applyFont="1" applyFill="1" applyBorder="1" applyAlignment="1">
      <alignment horizontal="center" vertical="center" textRotation="255"/>
    </xf>
    <xf numFmtId="192" fontId="11" fillId="0" borderId="10" xfId="0" applyNumberFormat="1" applyFont="1" applyFill="1" applyBorder="1" applyAlignment="1" applyProtection="1">
      <alignment vertical="center"/>
      <protection locked="0"/>
    </xf>
    <xf numFmtId="180" fontId="11" fillId="0" borderId="12" xfId="0" applyNumberFormat="1" applyFont="1" applyFill="1" applyBorder="1" applyAlignment="1">
      <alignment horizontal="center" vertical="center" wrapText="1" justifyLastLine="1"/>
    </xf>
    <xf numFmtId="180" fontId="11" fillId="0" borderId="9" xfId="0" applyNumberFormat="1" applyFont="1" applyFill="1" applyBorder="1" applyAlignment="1">
      <alignment horizontal="center" vertical="center" wrapText="1" justifyLastLine="1"/>
    </xf>
    <xf numFmtId="180" fontId="11" fillId="0" borderId="9" xfId="0" applyNumberFormat="1" applyFont="1" applyFill="1" applyBorder="1" applyAlignment="1">
      <alignment horizontal="center" vertical="center" justifyLastLine="1"/>
    </xf>
    <xf numFmtId="179" fontId="11" fillId="0" borderId="9" xfId="0" applyNumberFormat="1" applyFont="1" applyFill="1" applyBorder="1" applyAlignment="1">
      <alignment horizontal="center" vertical="center" wrapText="1" justifyLastLine="1"/>
    </xf>
    <xf numFmtId="183" fontId="11" fillId="0" borderId="11" xfId="0" applyNumberFormat="1" applyFont="1" applyFill="1" applyBorder="1" applyAlignment="1">
      <alignment vertical="center"/>
    </xf>
    <xf numFmtId="184" fontId="11" fillId="0" borderId="2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indent="1"/>
    </xf>
    <xf numFmtId="184" fontId="11" fillId="0" borderId="13" xfId="0" applyNumberFormat="1" applyFont="1" applyFill="1" applyBorder="1" applyAlignment="1">
      <alignment vertical="center"/>
    </xf>
    <xf numFmtId="187" fontId="11" fillId="0" borderId="7" xfId="0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indent="1"/>
    </xf>
    <xf numFmtId="184" fontId="11" fillId="0" borderId="14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1" fontId="11" fillId="0" borderId="9" xfId="0" applyNumberFormat="1" applyFont="1" applyFill="1" applyBorder="1" applyAlignment="1">
      <alignment vertical="center"/>
    </xf>
    <xf numFmtId="186" fontId="11" fillId="0" borderId="9" xfId="0" applyNumberFormat="1" applyFont="1" applyFill="1" applyBorder="1" applyAlignment="1">
      <alignment horizontal="right" vertical="center"/>
    </xf>
    <xf numFmtId="187" fontId="11" fillId="0" borderId="9" xfId="0" applyNumberFormat="1" applyFont="1" applyFill="1" applyBorder="1" applyAlignment="1">
      <alignment horizontal="right" vertical="center"/>
    </xf>
    <xf numFmtId="177" fontId="11" fillId="0" borderId="9" xfId="0" applyNumberFormat="1" applyFont="1" applyFill="1" applyBorder="1" applyAlignment="1">
      <alignment horizontal="right" vertical="center"/>
    </xf>
    <xf numFmtId="177" fontId="11" fillId="0" borderId="12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left" vertical="center"/>
    </xf>
    <xf numFmtId="41" fontId="11" fillId="0" borderId="6" xfId="0" applyNumberFormat="1" applyFont="1" applyFill="1" applyBorder="1" applyAlignment="1">
      <alignment vertical="center"/>
    </xf>
    <xf numFmtId="186" fontId="11" fillId="0" borderId="7" xfId="0" applyNumberFormat="1" applyFont="1" applyFill="1" applyBorder="1" applyAlignment="1">
      <alignment horizontal="right" vertical="center"/>
    </xf>
    <xf numFmtId="177" fontId="11" fillId="0" borderId="7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indent="1" shrinkToFit="1"/>
    </xf>
    <xf numFmtId="177" fontId="11" fillId="0" borderId="6" xfId="0" applyNumberFormat="1" applyFont="1" applyFill="1" applyBorder="1" applyAlignment="1">
      <alignment horizontal="right" vertical="center"/>
    </xf>
    <xf numFmtId="177" fontId="11" fillId="0" borderId="10" xfId="0" applyNumberFormat="1" applyFont="1" applyFill="1" applyBorder="1" applyAlignment="1">
      <alignment horizontal="right" vertical="center"/>
    </xf>
    <xf numFmtId="41" fontId="11" fillId="0" borderId="12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/>
    </xf>
    <xf numFmtId="41" fontId="11" fillId="0" borderId="8" xfId="0" applyNumberFormat="1" applyFont="1" applyFill="1" applyBorder="1" applyAlignment="1">
      <alignment vertical="center"/>
    </xf>
    <xf numFmtId="186" fontId="11" fillId="0" borderId="10" xfId="0" applyNumberFormat="1" applyFont="1" applyFill="1" applyBorder="1" applyAlignment="1">
      <alignment horizontal="right" vertical="center"/>
    </xf>
    <xf numFmtId="187" fontId="11" fillId="0" borderId="10" xfId="0" applyNumberFormat="1" applyFont="1" applyFill="1" applyBorder="1" applyAlignment="1">
      <alignment horizontal="right" vertical="center"/>
    </xf>
    <xf numFmtId="177" fontId="11" fillId="0" borderId="8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184" fontId="11" fillId="0" borderId="12" xfId="0" applyNumberFormat="1" applyFont="1" applyFill="1" applyBorder="1" applyAlignment="1">
      <alignment horizontal="right" vertical="center"/>
    </xf>
    <xf numFmtId="187" fontId="11" fillId="0" borderId="12" xfId="0" applyNumberFormat="1" applyFont="1" applyFill="1" applyBorder="1" applyAlignment="1">
      <alignment horizontal="right" vertical="center"/>
    </xf>
    <xf numFmtId="184" fontId="11" fillId="0" borderId="15" xfId="0" applyNumberFormat="1" applyFont="1" applyFill="1" applyBorder="1" applyAlignment="1">
      <alignment horizontal="right" vertical="center"/>
    </xf>
    <xf numFmtId="187" fontId="11" fillId="0" borderId="6" xfId="0" applyNumberFormat="1" applyFont="1" applyFill="1" applyBorder="1" applyAlignment="1">
      <alignment horizontal="right" vertical="center"/>
    </xf>
    <xf numFmtId="184" fontId="11" fillId="0" borderId="13" xfId="0" applyNumberFormat="1" applyFont="1" applyFill="1" applyBorder="1" applyAlignment="1">
      <alignment horizontal="right" vertical="center"/>
    </xf>
    <xf numFmtId="184" fontId="11" fillId="0" borderId="6" xfId="0" applyNumberFormat="1" applyFont="1" applyFill="1" applyBorder="1" applyAlignment="1">
      <alignment vertical="center"/>
    </xf>
    <xf numFmtId="187" fontId="11" fillId="0" borderId="6" xfId="0" applyNumberFormat="1" applyFont="1" applyFill="1" applyBorder="1" applyAlignment="1">
      <alignment vertical="center"/>
    </xf>
    <xf numFmtId="184" fontId="11" fillId="0" borderId="11" xfId="0" applyNumberFormat="1" applyFont="1" applyFill="1" applyBorder="1" applyAlignment="1">
      <alignment vertical="center"/>
    </xf>
    <xf numFmtId="187" fontId="11" fillId="0" borderId="11" xfId="0" applyNumberFormat="1" applyFont="1" applyFill="1" applyBorder="1" applyAlignment="1">
      <alignment vertical="center"/>
    </xf>
    <xf numFmtId="187" fontId="11" fillId="0" borderId="0" xfId="0" applyNumberFormat="1" applyFont="1" applyFill="1" applyBorder="1" applyAlignment="1">
      <alignment horizontal="right" vertical="center"/>
    </xf>
    <xf numFmtId="187" fontId="11" fillId="0" borderId="1" xfId="0" applyNumberFormat="1" applyFont="1" applyFill="1" applyBorder="1" applyAlignment="1">
      <alignment horizontal="right" vertical="center"/>
    </xf>
    <xf numFmtId="187" fontId="11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7" fontId="11" fillId="0" borderId="4" xfId="0" applyNumberFormat="1" applyFont="1" applyFill="1" applyBorder="1" applyAlignment="1">
      <alignment vertical="center" shrinkToFit="1"/>
    </xf>
    <xf numFmtId="187" fontId="11" fillId="0" borderId="4" xfId="1" applyNumberFormat="1" applyFont="1" applyFill="1" applyBorder="1" applyAlignment="1">
      <alignment vertical="center" shrinkToFit="1"/>
    </xf>
    <xf numFmtId="187" fontId="11" fillId="0" borderId="1" xfId="1" applyNumberFormat="1" applyFont="1" applyFill="1" applyBorder="1" applyAlignment="1">
      <alignment vertical="center" shrinkToFit="1"/>
    </xf>
    <xf numFmtId="177" fontId="11" fillId="0" borderId="5" xfId="0" applyNumberFormat="1" applyFont="1" applyFill="1" applyBorder="1" applyAlignment="1">
      <alignment vertical="center" shrinkToFit="1"/>
    </xf>
    <xf numFmtId="187" fontId="11" fillId="0" borderId="5" xfId="1" applyNumberFormat="1" applyFont="1" applyFill="1" applyBorder="1" applyAlignment="1">
      <alignment vertical="center" shrinkToFit="1"/>
    </xf>
    <xf numFmtId="187" fontId="11" fillId="0" borderId="9" xfId="1" applyNumberFormat="1" applyFont="1" applyFill="1" applyBorder="1" applyAlignment="1">
      <alignment vertical="center" shrinkToFit="1"/>
    </xf>
    <xf numFmtId="187" fontId="11" fillId="0" borderId="9" xfId="1" applyNumberFormat="1" applyFont="1" applyFill="1" applyBorder="1" applyAlignment="1">
      <alignment horizontal="right" vertical="center" shrinkToFit="1"/>
    </xf>
    <xf numFmtId="177" fontId="11" fillId="0" borderId="0" xfId="0" applyNumberFormat="1" applyFont="1" applyFill="1" applyBorder="1" applyAlignment="1">
      <alignment vertical="center" shrinkToFit="1"/>
    </xf>
    <xf numFmtId="187" fontId="11" fillId="0" borderId="0" xfId="1" applyNumberFormat="1" applyFont="1" applyFill="1" applyBorder="1" applyAlignment="1">
      <alignment vertical="center" shrinkToFit="1"/>
    </xf>
    <xf numFmtId="187" fontId="11" fillId="0" borderId="7" xfId="1" applyNumberFormat="1" applyFont="1" applyFill="1" applyBorder="1" applyAlignment="1">
      <alignment vertical="center" shrinkToFit="1"/>
    </xf>
    <xf numFmtId="177" fontId="11" fillId="0" borderId="3" xfId="0" applyNumberFormat="1" applyFont="1" applyFill="1" applyBorder="1" applyAlignment="1">
      <alignment vertical="center" shrinkToFit="1"/>
    </xf>
    <xf numFmtId="187" fontId="11" fillId="0" borderId="3" xfId="1" applyNumberFormat="1" applyFont="1" applyFill="1" applyBorder="1" applyAlignment="1">
      <alignment vertical="center" shrinkToFit="1"/>
    </xf>
    <xf numFmtId="187" fontId="11" fillId="0" borderId="10" xfId="1" applyNumberFormat="1" applyFont="1" applyFill="1" applyBorder="1" applyAlignment="1">
      <alignment vertical="center" shrinkToFit="1"/>
    </xf>
    <xf numFmtId="187" fontId="11" fillId="0" borderId="10" xfId="1" applyNumberFormat="1" applyFont="1" applyFill="1" applyBorder="1" applyAlignment="1">
      <alignment horizontal="right" vertical="center" shrinkToFit="1"/>
    </xf>
    <xf numFmtId="177" fontId="11" fillId="0" borderId="3" xfId="0" applyNumberFormat="1" applyFont="1" applyFill="1" applyBorder="1" applyAlignment="1">
      <alignment horizontal="right" vertical="center" shrinkToFit="1"/>
    </xf>
    <xf numFmtId="187" fontId="11" fillId="0" borderId="3" xfId="1" applyNumberFormat="1" applyFont="1" applyFill="1" applyBorder="1" applyAlignment="1">
      <alignment horizontal="right" vertical="center" shrinkToFit="1"/>
    </xf>
    <xf numFmtId="0" fontId="11" fillId="0" borderId="10" xfId="0" applyFont="1" applyFill="1" applyBorder="1" applyAlignment="1">
      <alignment horizontal="right" vertical="center" shrinkToFit="1"/>
    </xf>
    <xf numFmtId="0" fontId="11" fillId="0" borderId="1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justifyLastLine="1"/>
    </xf>
    <xf numFmtId="0" fontId="2" fillId="0" borderId="0" xfId="0" applyFont="1" applyFill="1" applyAlignment="1">
      <alignment horizontal="left" vertical="distributed" wrapText="1"/>
    </xf>
    <xf numFmtId="0" fontId="2" fillId="0" borderId="0" xfId="0" applyFont="1" applyFill="1" applyAlignment="1">
      <alignment horizontal="left" vertical="distributed" wrapText="1" indent="1"/>
    </xf>
    <xf numFmtId="0" fontId="10" fillId="0" borderId="0" xfId="0" applyFont="1" applyFill="1" applyAlignment="1">
      <alignment horizontal="center" vertical="top"/>
    </xf>
    <xf numFmtId="0" fontId="11" fillId="0" borderId="0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 justifyLastLine="1"/>
    </xf>
    <xf numFmtId="0" fontId="11" fillId="0" borderId="2" xfId="0" applyFont="1" applyFill="1" applyBorder="1" applyAlignment="1">
      <alignment horizontal="center" vertical="center" justifyLastLine="1"/>
    </xf>
    <xf numFmtId="0" fontId="2" fillId="0" borderId="0" xfId="0" applyFont="1" applyFill="1" applyAlignment="1">
      <alignment horizontal="center" vertical="center"/>
    </xf>
    <xf numFmtId="0" fontId="11" fillId="6" borderId="6" xfId="0" applyFont="1" applyFill="1" applyBorder="1" applyAlignment="1">
      <alignment horizontal="left" vertical="center" indent="1"/>
    </xf>
    <xf numFmtId="0" fontId="11" fillId="6" borderId="0" xfId="0" applyFont="1" applyFill="1" applyBorder="1" applyAlignment="1">
      <alignment horizontal="left" vertical="center" indent="1"/>
    </xf>
    <xf numFmtId="0" fontId="11" fillId="6" borderId="8" xfId="0" applyFont="1" applyFill="1" applyBorder="1" applyAlignment="1">
      <alignment horizontal="left" vertical="center" indent="1"/>
    </xf>
    <xf numFmtId="0" fontId="11" fillId="6" borderId="3" xfId="0" applyFont="1" applyFill="1" applyBorder="1" applyAlignment="1">
      <alignment horizontal="left" vertical="center" indent="1"/>
    </xf>
    <xf numFmtId="0" fontId="11" fillId="6" borderId="12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4" fillId="6" borderId="12" xfId="0" applyFont="1" applyFill="1" applyBorder="1"/>
    <xf numFmtId="0" fontId="4" fillId="6" borderId="5" xfId="0" applyFont="1" applyFill="1" applyBorder="1"/>
    <xf numFmtId="0" fontId="4" fillId="6" borderId="15" xfId="0" applyFont="1" applyFill="1" applyBorder="1"/>
    <xf numFmtId="0" fontId="4" fillId="6" borderId="8" xfId="0" applyFont="1" applyFill="1" applyBorder="1"/>
    <xf numFmtId="0" fontId="4" fillId="6" borderId="3" xfId="0" applyFont="1" applyFill="1" applyBorder="1"/>
    <xf numFmtId="0" fontId="4" fillId="6" borderId="14" xfId="0" applyFont="1" applyFill="1" applyBorder="1"/>
    <xf numFmtId="0" fontId="2" fillId="0" borderId="0" xfId="0" applyFont="1" applyFill="1" applyBorder="1" applyAlignment="1">
      <alignment horizontal="center" vertical="distributed"/>
    </xf>
    <xf numFmtId="0" fontId="11" fillId="6" borderId="7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left" vertical="center" indent="2"/>
    </xf>
    <xf numFmtId="0" fontId="11" fillId="6" borderId="0" xfId="0" applyFont="1" applyFill="1" applyBorder="1" applyAlignment="1">
      <alignment horizontal="left" vertical="center" indent="2"/>
    </xf>
    <xf numFmtId="0" fontId="11" fillId="6" borderId="13" xfId="0" applyFont="1" applyFill="1" applyBorder="1" applyAlignment="1">
      <alignment horizontal="left" vertical="center" indent="2"/>
    </xf>
    <xf numFmtId="0" fontId="2" fillId="0" borderId="0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justifyLastLine="1"/>
    </xf>
    <xf numFmtId="0" fontId="11" fillId="6" borderId="7" xfId="0" applyFont="1" applyFill="1" applyBorder="1" applyAlignment="1">
      <alignment horizontal="center" vertical="center" justifyLastLine="1"/>
    </xf>
    <xf numFmtId="0" fontId="11" fillId="6" borderId="10" xfId="0" applyFont="1" applyFill="1" applyBorder="1" applyAlignment="1">
      <alignment horizontal="center" vertical="center" justifyLastLine="1"/>
    </xf>
    <xf numFmtId="0" fontId="11" fillId="0" borderId="11" xfId="0" applyFont="1" applyFill="1" applyBorder="1" applyAlignment="1">
      <alignment horizontal="left" vertical="center" indent="1"/>
    </xf>
    <xf numFmtId="0" fontId="11" fillId="0" borderId="4" xfId="0" applyFont="1" applyFill="1" applyBorder="1" applyAlignment="1">
      <alignment horizontal="left" vertical="center" indent="1"/>
    </xf>
    <xf numFmtId="0" fontId="11" fillId="0" borderId="4" xfId="0" applyFont="1" applyFill="1" applyBorder="1" applyAlignment="1">
      <alignment horizontal="center" vertical="center" justifyLastLine="1"/>
    </xf>
    <xf numFmtId="0" fontId="11" fillId="0" borderId="3" xfId="0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12" xfId="0" applyFont="1" applyFill="1" applyBorder="1"/>
    <xf numFmtId="0" fontId="11" fillId="0" borderId="5" xfId="0" applyFont="1" applyFill="1" applyBorder="1"/>
    <xf numFmtId="0" fontId="11" fillId="0" borderId="8" xfId="0" applyFont="1" applyFill="1" applyBorder="1"/>
    <xf numFmtId="0" fontId="11" fillId="0" borderId="3" xfId="0" applyFont="1" applyFill="1" applyBorder="1"/>
    <xf numFmtId="0" fontId="11" fillId="0" borderId="1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11" fillId="6" borderId="8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/>
    </xf>
    <xf numFmtId="0" fontId="11" fillId="6" borderId="11" xfId="0" applyNumberFormat="1" applyFont="1" applyFill="1" applyBorder="1" applyAlignment="1">
      <alignment horizontal="center" vertical="center" justifyLastLine="1"/>
    </xf>
    <xf numFmtId="0" fontId="11" fillId="6" borderId="2" xfId="0" applyNumberFormat="1" applyFont="1" applyFill="1" applyBorder="1" applyAlignment="1">
      <alignment horizontal="center" vertical="center" justifyLastLine="1"/>
    </xf>
    <xf numFmtId="0" fontId="11" fillId="6" borderId="12" xfId="0" applyFont="1" applyFill="1" applyBorder="1" applyAlignment="1">
      <alignment horizontal="left" vertical="center"/>
    </xf>
    <xf numFmtId="0" fontId="11" fillId="6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distributed"/>
    </xf>
    <xf numFmtId="0" fontId="5" fillId="0" borderId="8" xfId="0" applyFont="1" applyFill="1" applyBorder="1" applyAlignment="1">
      <alignment horizontal="left" vertical="center" indent="1"/>
    </xf>
    <xf numFmtId="0" fontId="5" fillId="0" borderId="14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horizontal="left" vertical="center" indent="1"/>
    </xf>
    <xf numFmtId="0" fontId="5" fillId="0" borderId="13" xfId="0" applyFont="1" applyFill="1" applyBorder="1" applyAlignment="1">
      <alignment horizontal="left" vertical="center" indent="1"/>
    </xf>
    <xf numFmtId="0" fontId="5" fillId="0" borderId="12" xfId="0" applyFont="1" applyFill="1" applyBorder="1" applyAlignment="1">
      <alignment horizontal="left" vertical="center" indent="1"/>
    </xf>
    <xf numFmtId="0" fontId="5" fillId="0" borderId="15" xfId="0" applyFont="1" applyFill="1" applyBorder="1" applyAlignment="1">
      <alignment horizontal="left" vertical="center" indent="1"/>
    </xf>
    <xf numFmtId="0" fontId="5" fillId="0" borderId="1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textRotation="255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E556-4365-8AD3-8AC6BED3044A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5-E556-4365-8AD3-8AC6BED3044A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0-E556-4365-8AD3-8AC6BED3044A}"/>
            </c:ext>
          </c:extLst>
        </c:ser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B-E556-4365-8AD3-8AC6BED3044A}"/>
            </c:ext>
          </c:extLst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36-E556-4365-8AD3-8AC6BED30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98432"/>
        <c:axId val="104097280"/>
      </c:lineChart>
      <c:catAx>
        <c:axId val="104098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09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09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098432"/>
        <c:crosses val="autoZero"/>
        <c:crossBetween val="between"/>
        <c:majorUnit val="2000"/>
        <c:minorUnit val="500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89646</xdr:colOff>
      <xdr:row>2</xdr:row>
      <xdr:rowOff>33618</xdr:rowOff>
    </xdr:from>
    <xdr:to>
      <xdr:col>10</xdr:col>
      <xdr:colOff>597346</xdr:colOff>
      <xdr:row>27</xdr:row>
      <xdr:rowOff>143124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46" y="481853"/>
          <a:ext cx="6547671" cy="57124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9</xdr:row>
      <xdr:rowOff>0</xdr:rowOff>
    </xdr:from>
    <xdr:to>
      <xdr:col>10</xdr:col>
      <xdr:colOff>0</xdr:colOff>
      <xdr:row>9</xdr:row>
      <xdr:rowOff>0</xdr:rowOff>
    </xdr:to>
    <xdr:graphicFrame macro="">
      <xdr:nvGraphicFramePr>
        <xdr:cNvPr id="318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19050</xdr:rowOff>
    </xdr:from>
    <xdr:to>
      <xdr:col>20</xdr:col>
      <xdr:colOff>303940</xdr:colOff>
      <xdr:row>23</xdr:row>
      <xdr:rowOff>247031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95275"/>
          <a:ext cx="7657240" cy="6047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view="pageBreakPreview" zoomScaleNormal="100" zoomScaleSheetLayoutView="100" workbookViewId="0"/>
  </sheetViews>
  <sheetFormatPr defaultRowHeight="14.25" x14ac:dyDescent="0.15"/>
  <cols>
    <col min="1" max="1" width="1.875" style="23" customWidth="1"/>
    <col min="2" max="2" width="1.75" style="23" customWidth="1"/>
    <col min="3" max="3" width="13.875" style="23" customWidth="1"/>
    <col min="4" max="11" width="9.125" style="23" customWidth="1"/>
    <col min="12" max="12" width="5" style="23" customWidth="1"/>
    <col min="13" max="16" width="9.125" style="23" bestFit="1" customWidth="1"/>
    <col min="17" max="16384" width="9" style="23"/>
  </cols>
  <sheetData>
    <row r="1" spans="1:16" ht="30" customHeight="1" x14ac:dyDescent="0.15">
      <c r="A1" s="133" t="s">
        <v>155</v>
      </c>
    </row>
    <row r="2" spans="1:16" ht="50.1" customHeight="1" x14ac:dyDescent="0.15">
      <c r="A2" s="310" t="s">
        <v>171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75"/>
    </row>
    <row r="3" spans="1:16" ht="17.25" customHeight="1" x14ac:dyDescent="0.15">
      <c r="A3" s="308" t="s">
        <v>172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75"/>
    </row>
    <row r="4" spans="1:16" ht="17.25" customHeight="1" x14ac:dyDescent="0.15">
      <c r="A4" s="308"/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75"/>
    </row>
    <row r="5" spans="1:16" ht="18.75" customHeight="1" x14ac:dyDescent="0.15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75"/>
    </row>
    <row r="6" spans="1:16" ht="28.5" customHeight="1" x14ac:dyDescent="0.15">
      <c r="A6" s="76" t="s">
        <v>156</v>
      </c>
      <c r="B6" s="73"/>
      <c r="C6" s="73"/>
      <c r="D6" s="3"/>
      <c r="E6" s="3"/>
      <c r="F6" s="3"/>
      <c r="G6" s="3"/>
      <c r="H6" s="3"/>
      <c r="I6" s="3"/>
      <c r="J6" s="3"/>
      <c r="K6" s="3"/>
      <c r="L6" s="3"/>
    </row>
    <row r="7" spans="1:16" ht="20.25" customHeight="1" x14ac:dyDescent="0.15">
      <c r="A7" s="309" t="s">
        <v>179</v>
      </c>
      <c r="B7" s="309"/>
      <c r="C7" s="309"/>
      <c r="D7" s="309"/>
      <c r="E7" s="309"/>
      <c r="F7" s="309"/>
      <c r="G7" s="309"/>
      <c r="H7" s="309"/>
      <c r="I7" s="309"/>
      <c r="J7" s="309"/>
      <c r="K7" s="309"/>
      <c r="L7" s="74"/>
    </row>
    <row r="8" spans="1:16" ht="20.25" customHeight="1" x14ac:dyDescent="0.15">
      <c r="A8" s="309"/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74"/>
    </row>
    <row r="9" spans="1:16" ht="20.25" customHeight="1" x14ac:dyDescent="0.15">
      <c r="A9" s="309"/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74"/>
      <c r="O9" s="36"/>
      <c r="P9" s="36"/>
    </row>
    <row r="10" spans="1:16" ht="20.25" customHeight="1" x14ac:dyDescent="0.15">
      <c r="A10" s="309"/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74"/>
    </row>
    <row r="11" spans="1:16" ht="20.25" customHeight="1" x14ac:dyDescent="0.15">
      <c r="A11" s="309"/>
      <c r="B11" s="309"/>
      <c r="C11" s="309"/>
      <c r="D11" s="309"/>
      <c r="E11" s="309"/>
      <c r="F11" s="309"/>
      <c r="G11" s="309"/>
      <c r="H11" s="309"/>
      <c r="I11" s="309"/>
      <c r="J11" s="309"/>
      <c r="K11" s="309"/>
      <c r="L11" s="74"/>
    </row>
    <row r="12" spans="1:16" ht="20.25" customHeight="1" x14ac:dyDescent="0.15">
      <c r="A12" s="309"/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74"/>
    </row>
    <row r="13" spans="1:16" ht="20.25" customHeight="1" x14ac:dyDescent="0.15">
      <c r="A13" s="309"/>
      <c r="B13" s="309"/>
      <c r="C13" s="309"/>
      <c r="D13" s="309"/>
      <c r="E13" s="309"/>
      <c r="F13" s="309"/>
      <c r="G13" s="309"/>
      <c r="H13" s="309"/>
      <c r="I13" s="309"/>
      <c r="J13" s="309"/>
      <c r="K13" s="309"/>
      <c r="L13" s="74"/>
    </row>
    <row r="14" spans="1:16" ht="20.25" customHeight="1" x14ac:dyDescent="0.15">
      <c r="A14" s="309"/>
      <c r="B14" s="309"/>
      <c r="C14" s="309"/>
      <c r="D14" s="309"/>
      <c r="E14" s="309"/>
      <c r="F14" s="309"/>
      <c r="G14" s="309"/>
      <c r="H14" s="309"/>
      <c r="I14" s="309"/>
      <c r="J14" s="309"/>
      <c r="K14" s="309"/>
      <c r="L14" s="74"/>
    </row>
    <row r="15" spans="1:16" ht="20.25" customHeight="1" x14ac:dyDescent="0.15">
      <c r="A15" s="309"/>
      <c r="B15" s="309"/>
      <c r="C15" s="309"/>
      <c r="D15" s="309"/>
      <c r="E15" s="309"/>
      <c r="F15" s="309"/>
      <c r="G15" s="309"/>
      <c r="H15" s="309"/>
      <c r="I15" s="309"/>
      <c r="J15" s="309"/>
      <c r="K15" s="309"/>
    </row>
    <row r="16" spans="1:16" ht="31.5" customHeight="1" x14ac:dyDescent="0.15">
      <c r="A16" s="186"/>
      <c r="B16" s="186"/>
      <c r="C16" s="186"/>
      <c r="D16" s="186"/>
      <c r="E16" s="186"/>
      <c r="F16" s="186"/>
      <c r="G16" s="186"/>
      <c r="H16" s="186"/>
      <c r="I16" s="186"/>
      <c r="J16" s="186"/>
      <c r="K16" s="186"/>
    </row>
    <row r="17" spans="1:17" ht="27.75" customHeight="1" x14ac:dyDescent="0.15">
      <c r="A17" s="321" t="s">
        <v>73</v>
      </c>
      <c r="B17" s="321"/>
      <c r="C17" s="321"/>
      <c r="D17" s="321"/>
      <c r="E17" s="321"/>
      <c r="F17" s="321"/>
      <c r="G17" s="321"/>
      <c r="H17" s="321"/>
      <c r="I17" s="321"/>
      <c r="J17" s="321"/>
      <c r="K17" s="321"/>
      <c r="L17" s="27"/>
    </row>
    <row r="18" spans="1:17" ht="15" customHeight="1" x14ac:dyDescent="0.1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188" t="s">
        <v>123</v>
      </c>
    </row>
    <row r="19" spans="1:17" ht="27.75" customHeight="1" x14ac:dyDescent="0.15">
      <c r="A19" s="315"/>
      <c r="B19" s="316"/>
      <c r="C19" s="316"/>
      <c r="D19" s="319" t="s">
        <v>25</v>
      </c>
      <c r="E19" s="320"/>
      <c r="F19" s="307" t="s">
        <v>6</v>
      </c>
      <c r="G19" s="307"/>
      <c r="H19" s="304" t="s">
        <v>5</v>
      </c>
      <c r="I19" s="306"/>
      <c r="J19" s="304" t="s">
        <v>174</v>
      </c>
      <c r="K19" s="306"/>
      <c r="L19" s="20"/>
    </row>
    <row r="20" spans="1:17" ht="27.75" customHeight="1" x14ac:dyDescent="0.15">
      <c r="A20" s="317"/>
      <c r="B20" s="318"/>
      <c r="C20" s="318"/>
      <c r="D20" s="189" t="s">
        <v>164</v>
      </c>
      <c r="E20" s="189" t="s">
        <v>173</v>
      </c>
      <c r="F20" s="189" t="s">
        <v>17</v>
      </c>
      <c r="G20" s="189" t="s">
        <v>47</v>
      </c>
      <c r="H20" s="189" t="str">
        <f>+D20</f>
        <v>令和元年</v>
      </c>
      <c r="I20" s="189" t="str">
        <f>+E20</f>
        <v>令和２年</v>
      </c>
      <c r="J20" s="189" t="s">
        <v>25</v>
      </c>
      <c r="K20" s="189" t="s">
        <v>16</v>
      </c>
      <c r="L20" s="5"/>
    </row>
    <row r="21" spans="1:17" ht="27.75" customHeight="1" x14ac:dyDescent="0.15">
      <c r="A21" s="304" t="s">
        <v>21</v>
      </c>
      <c r="B21" s="305"/>
      <c r="C21" s="306"/>
      <c r="D21" s="57">
        <v>1605</v>
      </c>
      <c r="E21" s="57">
        <f>SUM(E22,E27,E31)</f>
        <v>1587</v>
      </c>
      <c r="F21" s="190">
        <f>SUM(F22,F27,F31)</f>
        <v>-18</v>
      </c>
      <c r="G21" s="191">
        <f>SUM(F21/D21)*100</f>
        <v>-1.1214953271028036</v>
      </c>
      <c r="H21" s="192" t="s">
        <v>53</v>
      </c>
      <c r="I21" s="192" t="s">
        <v>53</v>
      </c>
      <c r="J21" s="59">
        <f>SUM(J22,J27,J31)</f>
        <v>178724</v>
      </c>
      <c r="K21" s="193" t="s">
        <v>53</v>
      </c>
      <c r="L21" s="21"/>
    </row>
    <row r="22" spans="1:17" ht="27.75" customHeight="1" x14ac:dyDescent="0.15">
      <c r="A22" s="313" t="s">
        <v>22</v>
      </c>
      <c r="B22" s="314"/>
      <c r="C22" s="314"/>
      <c r="D22" s="57">
        <v>91</v>
      </c>
      <c r="E22" s="57">
        <v>90</v>
      </c>
      <c r="F22" s="190">
        <f>SUM(F23:F24)</f>
        <v>-1</v>
      </c>
      <c r="G22" s="191">
        <f>SUM(F22/D22)*100</f>
        <v>-1.098901098901099</v>
      </c>
      <c r="H22" s="194">
        <f>SUM(H23:H24)</f>
        <v>100</v>
      </c>
      <c r="I22" s="194">
        <f>SUM(I23:I24)</f>
        <v>100</v>
      </c>
      <c r="J22" s="59">
        <v>8238</v>
      </c>
      <c r="K22" s="195">
        <f>SUM(K23:K24)</f>
        <v>100.00000000000001</v>
      </c>
      <c r="L22" s="21"/>
      <c r="M22" s="5"/>
      <c r="N22" s="24"/>
    </row>
    <row r="23" spans="1:17" ht="27.75" customHeight="1" x14ac:dyDescent="0.15">
      <c r="A23" s="196"/>
      <c r="B23" s="311" t="s">
        <v>1</v>
      </c>
      <c r="C23" s="311"/>
      <c r="D23" s="49">
        <v>13</v>
      </c>
      <c r="E23" s="49">
        <v>13</v>
      </c>
      <c r="F23" s="197">
        <f t="shared" ref="F23:F30" si="0">SUM(E23-D23)</f>
        <v>0</v>
      </c>
      <c r="G23" s="111">
        <f>SUM(F23/D23)*100</f>
        <v>0</v>
      </c>
      <c r="H23" s="198">
        <f>SUM(D23/D22*100)</f>
        <v>14.285714285714285</v>
      </c>
      <c r="I23" s="198">
        <f>SUM(E23/E22*100)</f>
        <v>14.444444444444443</v>
      </c>
      <c r="J23" s="60">
        <v>1059</v>
      </c>
      <c r="K23" s="199">
        <f>SUM(J23/J22*100)</f>
        <v>12.855061908230153</v>
      </c>
      <c r="L23" s="22"/>
      <c r="M23" s="36"/>
      <c r="N23" s="36"/>
    </row>
    <row r="24" spans="1:17" ht="27.75" customHeight="1" x14ac:dyDescent="0.15">
      <c r="A24" s="196"/>
      <c r="B24" s="311" t="s">
        <v>54</v>
      </c>
      <c r="C24" s="311"/>
      <c r="D24" s="49">
        <v>78</v>
      </c>
      <c r="E24" s="58">
        <v>77</v>
      </c>
      <c r="F24" s="197">
        <f t="shared" si="0"/>
        <v>-1</v>
      </c>
      <c r="G24" s="111">
        <f t="shared" ref="G24:G33" si="1">SUM(F24/D24)*100</f>
        <v>-1.2820512820512819</v>
      </c>
      <c r="H24" s="198">
        <f>SUM(D24/D22*100)</f>
        <v>85.714285714285708</v>
      </c>
      <c r="I24" s="198">
        <f>SUM(E24/E22*100)</f>
        <v>85.555555555555557</v>
      </c>
      <c r="J24" s="60">
        <v>7179</v>
      </c>
      <c r="K24" s="199">
        <f>SUM(J24/J22*100)</f>
        <v>87.144938091769859</v>
      </c>
      <c r="L24" s="22"/>
      <c r="M24" s="36"/>
      <c r="N24" s="36"/>
    </row>
    <row r="25" spans="1:17" ht="27.75" customHeight="1" x14ac:dyDescent="0.15">
      <c r="A25" s="200"/>
      <c r="B25" s="201"/>
      <c r="C25" s="202" t="s">
        <v>62</v>
      </c>
      <c r="D25" s="49">
        <v>39</v>
      </c>
      <c r="E25" s="49">
        <v>39</v>
      </c>
      <c r="F25" s="197">
        <f>SUM(E25-D25)</f>
        <v>0</v>
      </c>
      <c r="G25" s="111">
        <f>SUM(F25/D25)*100</f>
        <v>0</v>
      </c>
      <c r="H25" s="198">
        <f>SUM(D25/D22*100)</f>
        <v>42.857142857142854</v>
      </c>
      <c r="I25" s="198">
        <f>SUM(E25/E22*100)</f>
        <v>43.333333333333336</v>
      </c>
      <c r="J25" s="60">
        <v>3554</v>
      </c>
      <c r="K25" s="199">
        <f>SUM(J25/J22*100)</f>
        <v>43.141539208545765</v>
      </c>
      <c r="L25" s="22"/>
      <c r="M25" s="36"/>
      <c r="O25" s="36"/>
      <c r="P25" s="36"/>
    </row>
    <row r="26" spans="1:17" ht="27.75" customHeight="1" x14ac:dyDescent="0.15">
      <c r="A26" s="200"/>
      <c r="B26" s="201"/>
      <c r="C26" s="202" t="s">
        <v>61</v>
      </c>
      <c r="D26" s="49">
        <v>9</v>
      </c>
      <c r="E26" s="49">
        <v>10</v>
      </c>
      <c r="F26" s="197">
        <f t="shared" si="0"/>
        <v>1</v>
      </c>
      <c r="G26" s="111">
        <f t="shared" si="1"/>
        <v>11.111111111111111</v>
      </c>
      <c r="H26" s="198">
        <f>SUM(D26/D22*100)</f>
        <v>9.8901098901098905</v>
      </c>
      <c r="I26" s="198">
        <f>SUM(E26/E22*100)</f>
        <v>11.111111111111111</v>
      </c>
      <c r="J26" s="60">
        <v>652</v>
      </c>
      <c r="K26" s="199">
        <f>SUM(J26/J22*100)</f>
        <v>7.9145423646516138</v>
      </c>
      <c r="L26" s="22"/>
      <c r="M26" s="36"/>
    </row>
    <row r="27" spans="1:17" ht="27.75" customHeight="1" x14ac:dyDescent="0.15">
      <c r="A27" s="313" t="s">
        <v>23</v>
      </c>
      <c r="B27" s="314"/>
      <c r="C27" s="314"/>
      <c r="D27" s="57">
        <v>901</v>
      </c>
      <c r="E27" s="57">
        <v>890</v>
      </c>
      <c r="F27" s="190">
        <f t="shared" si="0"/>
        <v>-11</v>
      </c>
      <c r="G27" s="191">
        <f t="shared" si="1"/>
        <v>-1.2208657047724751</v>
      </c>
      <c r="H27" s="194">
        <f>H28+H30</f>
        <v>100</v>
      </c>
      <c r="I27" s="194">
        <f>I28+I30</f>
        <v>100</v>
      </c>
      <c r="J27" s="59">
        <v>102612</v>
      </c>
      <c r="K27" s="195">
        <f>SUM(K28,K30)</f>
        <v>99.999999999999986</v>
      </c>
      <c r="L27" s="22"/>
      <c r="M27" s="36"/>
      <c r="O27" s="36"/>
    </row>
    <row r="28" spans="1:17" ht="27.75" customHeight="1" x14ac:dyDescent="0.15">
      <c r="A28" s="196"/>
      <c r="B28" s="311" t="s">
        <v>2</v>
      </c>
      <c r="C28" s="311"/>
      <c r="D28" s="49">
        <v>70</v>
      </c>
      <c r="E28" s="49">
        <v>69</v>
      </c>
      <c r="F28" s="197">
        <f t="shared" si="0"/>
        <v>-1</v>
      </c>
      <c r="G28" s="111">
        <f t="shared" si="1"/>
        <v>-1.4285714285714286</v>
      </c>
      <c r="H28" s="198">
        <f>SUM(D28/D27*100)</f>
        <v>7.7691453940066584</v>
      </c>
      <c r="I28" s="198">
        <f>SUM(E28/E27*100)</f>
        <v>7.7528089887640457</v>
      </c>
      <c r="J28" s="60">
        <v>6303</v>
      </c>
      <c r="K28" s="199">
        <f>SUM(J28/J27*100)</f>
        <v>6.1425564261489889</v>
      </c>
      <c r="L28" s="22"/>
      <c r="M28" s="36"/>
    </row>
    <row r="29" spans="1:17" ht="27.75" customHeight="1" x14ac:dyDescent="0.15">
      <c r="A29" s="196"/>
      <c r="B29" s="203"/>
      <c r="C29" s="202" t="s">
        <v>60</v>
      </c>
      <c r="D29" s="58">
        <v>7</v>
      </c>
      <c r="E29" s="49">
        <v>7</v>
      </c>
      <c r="F29" s="197">
        <f t="shared" si="0"/>
        <v>0</v>
      </c>
      <c r="G29" s="111">
        <f t="shared" si="1"/>
        <v>0</v>
      </c>
      <c r="H29" s="198">
        <f>SUM(D29/D27*100)</f>
        <v>0.77691453940066602</v>
      </c>
      <c r="I29" s="198">
        <f>SUM(E29/E27*100)</f>
        <v>0.7865168539325843</v>
      </c>
      <c r="J29" s="60">
        <v>699</v>
      </c>
      <c r="K29" s="199">
        <f>SUM(J29/J27*100)</f>
        <v>0.68120687638872646</v>
      </c>
      <c r="L29" s="22"/>
      <c r="M29" s="52"/>
    </row>
    <row r="30" spans="1:17" ht="27.75" customHeight="1" x14ac:dyDescent="0.15">
      <c r="A30" s="196"/>
      <c r="B30" s="311" t="s">
        <v>3</v>
      </c>
      <c r="C30" s="311"/>
      <c r="D30" s="58">
        <v>831</v>
      </c>
      <c r="E30" s="49">
        <v>821</v>
      </c>
      <c r="F30" s="197">
        <f t="shared" si="0"/>
        <v>-10</v>
      </c>
      <c r="G30" s="111">
        <f t="shared" si="1"/>
        <v>-1.2033694344163659</v>
      </c>
      <c r="H30" s="198">
        <f>SUM(D30/D27*100)</f>
        <v>92.230854605993343</v>
      </c>
      <c r="I30" s="198">
        <f>SUM(E30/E27*100)</f>
        <v>92.247191011235955</v>
      </c>
      <c r="J30" s="60">
        <v>96309</v>
      </c>
      <c r="K30" s="199">
        <f>SUM(J30/J27*100)</f>
        <v>93.857443573851</v>
      </c>
      <c r="L30" s="21"/>
      <c r="Q30" s="36"/>
    </row>
    <row r="31" spans="1:17" ht="27.75" customHeight="1" x14ac:dyDescent="0.15">
      <c r="A31" s="313" t="s">
        <v>24</v>
      </c>
      <c r="B31" s="314"/>
      <c r="C31" s="314"/>
      <c r="D31" s="57">
        <v>613</v>
      </c>
      <c r="E31" s="57">
        <v>607</v>
      </c>
      <c r="F31" s="190">
        <f>SUM(F32:F33)</f>
        <v>-6</v>
      </c>
      <c r="G31" s="191">
        <f t="shared" si="1"/>
        <v>-0.97879282218597052</v>
      </c>
      <c r="H31" s="194">
        <f>SUM(H32:H33)</f>
        <v>99.999999999999986</v>
      </c>
      <c r="I31" s="194">
        <f>SUM(I32:I33)</f>
        <v>100</v>
      </c>
      <c r="J31" s="59">
        <v>67874</v>
      </c>
      <c r="K31" s="195">
        <f>SUM(K32:K33)</f>
        <v>100</v>
      </c>
      <c r="L31" s="22"/>
    </row>
    <row r="32" spans="1:17" ht="27.75" customHeight="1" x14ac:dyDescent="0.15">
      <c r="A32" s="196"/>
      <c r="B32" s="311" t="s">
        <v>2</v>
      </c>
      <c r="C32" s="311"/>
      <c r="D32" s="58">
        <v>2</v>
      </c>
      <c r="E32" s="49">
        <v>2</v>
      </c>
      <c r="F32" s="197">
        <f>+E32-D32</f>
        <v>0</v>
      </c>
      <c r="G32" s="111">
        <f t="shared" si="1"/>
        <v>0</v>
      </c>
      <c r="H32" s="198">
        <f>SUM(D32/D31*100)</f>
        <v>0.32626427406199021</v>
      </c>
      <c r="I32" s="198">
        <f>SUM(E32/E31*100)</f>
        <v>0.32948929159802309</v>
      </c>
      <c r="J32" s="60">
        <v>21</v>
      </c>
      <c r="K32" s="199">
        <f>SUM(J32/J31*100)</f>
        <v>3.0939682352594512E-2</v>
      </c>
      <c r="L32" s="22"/>
    </row>
    <row r="33" spans="1:12" ht="27.75" customHeight="1" x14ac:dyDescent="0.15">
      <c r="A33" s="204"/>
      <c r="B33" s="312" t="s">
        <v>3</v>
      </c>
      <c r="C33" s="312"/>
      <c r="D33" s="51">
        <v>611</v>
      </c>
      <c r="E33" s="51">
        <v>605</v>
      </c>
      <c r="F33" s="205">
        <f>+E33-D33</f>
        <v>-6</v>
      </c>
      <c r="G33" s="112">
        <f t="shared" si="1"/>
        <v>-0.98199672667757776</v>
      </c>
      <c r="H33" s="206">
        <f>SUM(D33/D31*100)</f>
        <v>99.673735725938002</v>
      </c>
      <c r="I33" s="206">
        <f>SUM(E33/E31*100)</f>
        <v>99.670510708401977</v>
      </c>
      <c r="J33" s="61">
        <v>67853</v>
      </c>
      <c r="K33" s="207">
        <f>SUM(J33/J31*100)</f>
        <v>99.969060317647404</v>
      </c>
      <c r="L33" s="22"/>
    </row>
    <row r="34" spans="1:12" ht="20.25" customHeight="1" x14ac:dyDescent="0.15"/>
    <row r="35" spans="1:12" ht="20.25" customHeight="1" x14ac:dyDescent="0.15"/>
    <row r="36" spans="1:12" ht="20.25" customHeight="1" x14ac:dyDescent="0.15"/>
    <row r="37" spans="1:12" ht="20.25" customHeight="1" x14ac:dyDescent="0.15"/>
    <row r="38" spans="1:12" ht="15" customHeight="1" x14ac:dyDescent="0.15"/>
    <row r="39" spans="1:12" ht="18.75" customHeight="1" x14ac:dyDescent="0.15"/>
    <row r="40" spans="1:12" ht="18.75" customHeight="1" x14ac:dyDescent="0.15"/>
    <row r="41" spans="1:12" ht="18.75" customHeight="1" x14ac:dyDescent="0.15"/>
    <row r="42" spans="1:12" ht="18.75" customHeight="1" x14ac:dyDescent="0.15"/>
    <row r="43" spans="1:12" ht="18.75" customHeight="1" x14ac:dyDescent="0.15"/>
    <row r="44" spans="1:12" ht="18.75" customHeight="1" x14ac:dyDescent="0.15"/>
    <row r="45" spans="1:12" ht="22.5" customHeight="1" x14ac:dyDescent="0.15">
      <c r="A45" s="36"/>
      <c r="B45" s="36"/>
      <c r="C45" s="50"/>
      <c r="D45" s="36"/>
      <c r="E45" s="36"/>
      <c r="F45" s="25"/>
      <c r="G45" s="36"/>
      <c r="H45" s="53"/>
      <c r="I45" s="54"/>
      <c r="J45" s="55"/>
      <c r="K45" s="36"/>
    </row>
  </sheetData>
  <mergeCells count="19">
    <mergeCell ref="A2:K2"/>
    <mergeCell ref="B23:C23"/>
    <mergeCell ref="B33:C33"/>
    <mergeCell ref="A31:C31"/>
    <mergeCell ref="B28:C28"/>
    <mergeCell ref="A27:C27"/>
    <mergeCell ref="B32:C32"/>
    <mergeCell ref="B30:C30"/>
    <mergeCell ref="B24:C24"/>
    <mergeCell ref="A22:C22"/>
    <mergeCell ref="A19:C20"/>
    <mergeCell ref="D19:E19"/>
    <mergeCell ref="A17:K17"/>
    <mergeCell ref="H19:I19"/>
    <mergeCell ref="A21:C21"/>
    <mergeCell ref="F19:G19"/>
    <mergeCell ref="J19:K19"/>
    <mergeCell ref="A3:K4"/>
    <mergeCell ref="A7:K15"/>
  </mergeCells>
  <phoneticPr fontId="1"/>
  <printOptions horizontalCentered="1"/>
  <pageMargins left="0.6692913385826772" right="0.6692913385826772" top="0.78740157480314965" bottom="0.59055118110236227" header="0.51181102362204722" footer="0.51181102362204722"/>
  <pageSetup paperSize="9" scale="95" orientation="portrait" blackAndWhite="1" r:id="rId1"/>
  <headerFooter alignWithMargins="0"/>
  <ignoredErrors>
    <ignoredError sqref="G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zoomScale="85" zoomScaleNormal="100" zoomScaleSheetLayoutView="85" workbookViewId="0">
      <selection sqref="A1:K1"/>
    </sheetView>
  </sheetViews>
  <sheetFormatPr defaultRowHeight="14.25" x14ac:dyDescent="0.15"/>
  <cols>
    <col min="1" max="1" width="1.875" style="23" customWidth="1"/>
    <col min="2" max="2" width="1.75" style="23" customWidth="1"/>
    <col min="3" max="3" width="13.875" style="23" customWidth="1"/>
    <col min="4" max="11" width="8.875" style="23" customWidth="1"/>
    <col min="12" max="16384" width="9" style="23"/>
  </cols>
  <sheetData>
    <row r="1" spans="1:11" ht="18" customHeight="1" x14ac:dyDescent="0.15">
      <c r="A1" s="321" t="s">
        <v>125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ht="18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357" t="s">
        <v>75</v>
      </c>
      <c r="K2" s="357"/>
    </row>
    <row r="3" spans="1:11" ht="18" customHeight="1" x14ac:dyDescent="0.15"/>
    <row r="4" spans="1:11" ht="18" customHeight="1" x14ac:dyDescent="0.15"/>
    <row r="5" spans="1:11" ht="18" customHeight="1" x14ac:dyDescent="0.15"/>
    <row r="6" spans="1:11" ht="18" customHeight="1" x14ac:dyDescent="0.15"/>
    <row r="7" spans="1:11" ht="18" customHeight="1" x14ac:dyDescent="0.15"/>
    <row r="8" spans="1:11" ht="18" customHeight="1" x14ac:dyDescent="0.15"/>
    <row r="9" spans="1:11" ht="18" customHeight="1" x14ac:dyDescent="0.15"/>
    <row r="10" spans="1:11" ht="18" customHeight="1" x14ac:dyDescent="0.15"/>
    <row r="11" spans="1:11" ht="18" customHeight="1" x14ac:dyDescent="0.15"/>
    <row r="12" spans="1:11" ht="18" customHeight="1" x14ac:dyDescent="0.15"/>
    <row r="13" spans="1:11" ht="18" customHeight="1" x14ac:dyDescent="0.15"/>
    <row r="14" spans="1:11" ht="18" customHeight="1" x14ac:dyDescent="0.15"/>
    <row r="15" spans="1:11" ht="18" customHeight="1" x14ac:dyDescent="0.15"/>
    <row r="16" spans="1:11" ht="18" customHeight="1" x14ac:dyDescent="0.15"/>
    <row r="17" spans="1:11" ht="18" customHeight="1" x14ac:dyDescent="0.15"/>
    <row r="18" spans="1:11" ht="18" customHeight="1" x14ac:dyDescent="0.15"/>
    <row r="19" spans="1:11" ht="18" customHeight="1" x14ac:dyDescent="0.15"/>
    <row r="20" spans="1:11" ht="18" customHeight="1" x14ac:dyDescent="0.15"/>
    <row r="21" spans="1:11" ht="18" customHeight="1" x14ac:dyDescent="0.15"/>
    <row r="22" spans="1:11" ht="18" customHeight="1" x14ac:dyDescent="0.15"/>
    <row r="23" spans="1:11" ht="18" customHeight="1" x14ac:dyDescent="0.15"/>
    <row r="24" spans="1:11" ht="18" customHeight="1" x14ac:dyDescent="0.15"/>
    <row r="25" spans="1:11" ht="18" customHeight="1" x14ac:dyDescent="0.15"/>
    <row r="26" spans="1:11" ht="18" customHeight="1" x14ac:dyDescent="0.15"/>
    <row r="27" spans="1:11" ht="18" customHeight="1" x14ac:dyDescent="0.15"/>
    <row r="28" spans="1:11" ht="18" customHeight="1" x14ac:dyDescent="0.15"/>
    <row r="29" spans="1:11" ht="18" customHeight="1" x14ac:dyDescent="0.15">
      <c r="A29" s="353" t="s">
        <v>74</v>
      </c>
      <c r="B29" s="353"/>
      <c r="C29" s="353"/>
      <c r="D29" s="353"/>
      <c r="E29" s="353"/>
      <c r="F29" s="353"/>
      <c r="G29" s="353"/>
      <c r="H29" s="353"/>
      <c r="I29" s="353"/>
      <c r="J29" s="353"/>
      <c r="K29" s="353"/>
    </row>
    <row r="30" spans="1:11" ht="18" customHeight="1" x14ac:dyDescent="0.15">
      <c r="A30" s="38"/>
      <c r="B30" s="38"/>
      <c r="C30" s="38"/>
      <c r="D30" s="38"/>
      <c r="E30" s="38"/>
      <c r="F30" s="38"/>
      <c r="G30" s="38"/>
      <c r="J30" s="56"/>
      <c r="K30" s="7" t="s">
        <v>176</v>
      </c>
    </row>
    <row r="31" spans="1:11" ht="18" customHeight="1" x14ac:dyDescent="0.15">
      <c r="A31" s="326"/>
      <c r="B31" s="327"/>
      <c r="C31" s="327"/>
      <c r="D31" s="358" t="s">
        <v>165</v>
      </c>
      <c r="E31" s="360" t="s">
        <v>26</v>
      </c>
      <c r="F31" s="355"/>
      <c r="G31" s="355"/>
      <c r="H31" s="355"/>
      <c r="I31" s="355"/>
      <c r="J31" s="355"/>
      <c r="K31" s="358" t="s">
        <v>175</v>
      </c>
    </row>
    <row r="32" spans="1:11" ht="18" customHeight="1" x14ac:dyDescent="0.15">
      <c r="A32" s="328"/>
      <c r="B32" s="329"/>
      <c r="C32" s="329"/>
      <c r="D32" s="347"/>
      <c r="E32" s="361"/>
      <c r="F32" s="332" t="s">
        <v>8</v>
      </c>
      <c r="G32" s="333"/>
      <c r="H32" s="354" t="s">
        <v>9</v>
      </c>
      <c r="I32" s="356"/>
      <c r="J32" s="336" t="s">
        <v>7</v>
      </c>
      <c r="K32" s="347"/>
    </row>
    <row r="33" spans="1:11" ht="18" customHeight="1" x14ac:dyDescent="0.15">
      <c r="A33" s="330"/>
      <c r="B33" s="331"/>
      <c r="C33" s="331"/>
      <c r="D33" s="359"/>
      <c r="E33" s="362"/>
      <c r="F33" s="134" t="s">
        <v>69</v>
      </c>
      <c r="G33" s="134" t="s">
        <v>70</v>
      </c>
      <c r="H33" s="135" t="s">
        <v>71</v>
      </c>
      <c r="I33" s="136" t="s">
        <v>72</v>
      </c>
      <c r="J33" s="338"/>
      <c r="K33" s="359"/>
    </row>
    <row r="34" spans="1:11" ht="20.25" customHeight="1" x14ac:dyDescent="0.15">
      <c r="A34" s="354" t="s">
        <v>21</v>
      </c>
      <c r="B34" s="355"/>
      <c r="C34" s="356"/>
      <c r="D34" s="137">
        <v>1605</v>
      </c>
      <c r="E34" s="137">
        <v>-18</v>
      </c>
      <c r="F34" s="138">
        <v>67</v>
      </c>
      <c r="G34" s="138">
        <v>4</v>
      </c>
      <c r="H34" s="137">
        <v>77</v>
      </c>
      <c r="I34" s="139">
        <v>12</v>
      </c>
      <c r="J34" s="137">
        <v>0</v>
      </c>
      <c r="K34" s="137">
        <v>1587</v>
      </c>
    </row>
    <row r="35" spans="1:11" ht="20.25" customHeight="1" x14ac:dyDescent="0.15">
      <c r="A35" s="322" t="s">
        <v>22</v>
      </c>
      <c r="B35" s="323"/>
      <c r="C35" s="323"/>
      <c r="D35" s="140">
        <v>91</v>
      </c>
      <c r="E35" s="140">
        <v>-1</v>
      </c>
      <c r="F35" s="141">
        <v>4</v>
      </c>
      <c r="G35" s="141">
        <v>0</v>
      </c>
      <c r="H35" s="140">
        <v>4</v>
      </c>
      <c r="I35" s="142">
        <v>1</v>
      </c>
      <c r="J35" s="140">
        <v>0</v>
      </c>
      <c r="K35" s="140">
        <v>90</v>
      </c>
    </row>
    <row r="36" spans="1:11" ht="20.25" customHeight="1" x14ac:dyDescent="0.15">
      <c r="A36" s="350" t="s">
        <v>40</v>
      </c>
      <c r="B36" s="351"/>
      <c r="C36" s="352"/>
      <c r="D36" s="140">
        <v>13</v>
      </c>
      <c r="E36" s="140">
        <v>0</v>
      </c>
      <c r="F36" s="141">
        <v>0</v>
      </c>
      <c r="G36" s="141">
        <v>0</v>
      </c>
      <c r="H36" s="140">
        <v>0</v>
      </c>
      <c r="I36" s="142">
        <v>0</v>
      </c>
      <c r="J36" s="143">
        <v>0</v>
      </c>
      <c r="K36" s="140">
        <v>13</v>
      </c>
    </row>
    <row r="37" spans="1:11" ht="20.25" customHeight="1" x14ac:dyDescent="0.15">
      <c r="A37" s="350" t="s">
        <v>27</v>
      </c>
      <c r="B37" s="351"/>
      <c r="C37" s="352"/>
      <c r="D37" s="140">
        <v>78</v>
      </c>
      <c r="E37" s="140">
        <v>-1</v>
      </c>
      <c r="F37" s="141">
        <v>4</v>
      </c>
      <c r="G37" s="141">
        <v>0</v>
      </c>
      <c r="H37" s="140">
        <v>4</v>
      </c>
      <c r="I37" s="142">
        <v>1</v>
      </c>
      <c r="J37" s="143">
        <v>0</v>
      </c>
      <c r="K37" s="140">
        <v>77</v>
      </c>
    </row>
    <row r="38" spans="1:11" ht="20.25" customHeight="1" x14ac:dyDescent="0.15">
      <c r="A38" s="322" t="s">
        <v>23</v>
      </c>
      <c r="B38" s="323"/>
      <c r="C38" s="323"/>
      <c r="D38" s="140">
        <v>901</v>
      </c>
      <c r="E38" s="140">
        <v>-11</v>
      </c>
      <c r="F38" s="141">
        <v>47</v>
      </c>
      <c r="G38" s="141">
        <v>4</v>
      </c>
      <c r="H38" s="140">
        <v>52</v>
      </c>
      <c r="I38" s="142">
        <v>10</v>
      </c>
      <c r="J38" s="140">
        <v>0</v>
      </c>
      <c r="K38" s="140">
        <v>890</v>
      </c>
    </row>
    <row r="39" spans="1:11" ht="20.25" customHeight="1" x14ac:dyDescent="0.15">
      <c r="A39" s="324" t="s">
        <v>24</v>
      </c>
      <c r="B39" s="325"/>
      <c r="C39" s="325"/>
      <c r="D39" s="144">
        <v>613</v>
      </c>
      <c r="E39" s="144">
        <v>-6</v>
      </c>
      <c r="F39" s="145">
        <v>16</v>
      </c>
      <c r="G39" s="145">
        <v>0</v>
      </c>
      <c r="H39" s="144">
        <v>21</v>
      </c>
      <c r="I39" s="146">
        <v>1</v>
      </c>
      <c r="J39" s="144">
        <v>0</v>
      </c>
      <c r="K39" s="144">
        <v>607</v>
      </c>
    </row>
    <row r="41" spans="1:11" x14ac:dyDescent="0.15">
      <c r="A41" s="346" t="s">
        <v>4</v>
      </c>
      <c r="B41" s="346"/>
      <c r="C41" s="346"/>
      <c r="D41" s="346"/>
      <c r="E41" s="346"/>
      <c r="F41" s="346"/>
      <c r="G41" s="346"/>
      <c r="H41" s="346"/>
      <c r="I41" s="346"/>
      <c r="J41" s="346"/>
      <c r="K41" s="346"/>
    </row>
    <row r="42" spans="1:11" x14ac:dyDescent="0.15">
      <c r="A42" s="33"/>
      <c r="B42" s="33"/>
      <c r="C42" s="33"/>
      <c r="D42" s="33"/>
      <c r="E42" s="33"/>
      <c r="F42" s="33"/>
      <c r="G42" s="33"/>
      <c r="I42" s="33"/>
      <c r="K42" s="7" t="s">
        <v>180</v>
      </c>
    </row>
    <row r="43" spans="1:11" ht="18.75" customHeight="1" x14ac:dyDescent="0.15">
      <c r="A43" s="340"/>
      <c r="B43" s="341"/>
      <c r="C43" s="341"/>
      <c r="D43" s="341"/>
      <c r="E43" s="342"/>
      <c r="F43" s="332" t="s">
        <v>22</v>
      </c>
      <c r="G43" s="147"/>
      <c r="H43" s="148"/>
      <c r="I43" s="336" t="s">
        <v>43</v>
      </c>
      <c r="J43" s="149"/>
      <c r="K43" s="348" t="s">
        <v>42</v>
      </c>
    </row>
    <row r="44" spans="1:11" ht="18.75" customHeight="1" x14ac:dyDescent="0.15">
      <c r="A44" s="343"/>
      <c r="B44" s="344"/>
      <c r="C44" s="344"/>
      <c r="D44" s="344"/>
      <c r="E44" s="345"/>
      <c r="F44" s="334"/>
      <c r="G44" s="150" t="s">
        <v>65</v>
      </c>
      <c r="H44" s="151" t="s">
        <v>64</v>
      </c>
      <c r="I44" s="347"/>
      <c r="J44" s="152" t="s">
        <v>77</v>
      </c>
      <c r="K44" s="349"/>
    </row>
    <row r="45" spans="1:11" ht="18.75" customHeight="1" x14ac:dyDescent="0.15">
      <c r="A45" s="336" t="s">
        <v>66</v>
      </c>
      <c r="B45" s="337"/>
      <c r="C45" s="337"/>
      <c r="D45" s="332" t="s">
        <v>28</v>
      </c>
      <c r="E45" s="333"/>
      <c r="F45" s="153">
        <v>8238</v>
      </c>
      <c r="G45" s="154">
        <v>1059</v>
      </c>
      <c r="H45" s="155">
        <v>7179</v>
      </c>
      <c r="I45" s="154">
        <v>102612</v>
      </c>
      <c r="J45" s="154">
        <v>6303</v>
      </c>
      <c r="K45" s="156">
        <v>67874</v>
      </c>
    </row>
    <row r="46" spans="1:11" ht="18.75" customHeight="1" x14ac:dyDescent="0.15">
      <c r="A46" s="338"/>
      <c r="B46" s="339"/>
      <c r="C46" s="339"/>
      <c r="D46" s="334" t="s">
        <v>29</v>
      </c>
      <c r="E46" s="335"/>
      <c r="F46" s="157">
        <v>90</v>
      </c>
      <c r="G46" s="158">
        <v>13</v>
      </c>
      <c r="H46" s="159">
        <v>77</v>
      </c>
      <c r="I46" s="158">
        <v>890</v>
      </c>
      <c r="J46" s="158">
        <v>69</v>
      </c>
      <c r="K46" s="160">
        <v>607</v>
      </c>
    </row>
    <row r="47" spans="1:11" ht="18.75" customHeight="1" x14ac:dyDescent="0.15">
      <c r="A47" s="336" t="s">
        <v>59</v>
      </c>
      <c r="B47" s="337"/>
      <c r="C47" s="337"/>
      <c r="D47" s="332" t="s">
        <v>28</v>
      </c>
      <c r="E47" s="333"/>
      <c r="F47" s="161">
        <v>6.5</v>
      </c>
      <c r="G47" s="161">
        <v>0.8</v>
      </c>
      <c r="H47" s="162">
        <v>5.7</v>
      </c>
      <c r="I47" s="161">
        <v>81.3</v>
      </c>
      <c r="J47" s="161">
        <v>5</v>
      </c>
      <c r="K47" s="162">
        <v>53.8</v>
      </c>
    </row>
    <row r="48" spans="1:11" ht="18.75" customHeight="1" x14ac:dyDescent="0.15">
      <c r="A48" s="338"/>
      <c r="B48" s="339"/>
      <c r="C48" s="339"/>
      <c r="D48" s="334" t="s">
        <v>29</v>
      </c>
      <c r="E48" s="335"/>
      <c r="F48" s="163">
        <v>6.1</v>
      </c>
      <c r="G48" s="163">
        <v>0.9</v>
      </c>
      <c r="H48" s="164">
        <v>5.2</v>
      </c>
      <c r="I48" s="163">
        <v>60.6</v>
      </c>
      <c r="J48" s="163">
        <v>4.7</v>
      </c>
      <c r="K48" s="164">
        <v>41.4</v>
      </c>
    </row>
  </sheetData>
  <mergeCells count="28">
    <mergeCell ref="A35:C35"/>
    <mergeCell ref="F32:G32"/>
    <mergeCell ref="H32:I32"/>
    <mergeCell ref="F31:J31"/>
    <mergeCell ref="J32:J33"/>
    <mergeCell ref="D31:D33"/>
    <mergeCell ref="E31:E33"/>
    <mergeCell ref="A1:K1"/>
    <mergeCell ref="A29:K29"/>
    <mergeCell ref="A34:C34"/>
    <mergeCell ref="J2:K2"/>
    <mergeCell ref="K31:K33"/>
    <mergeCell ref="A38:C38"/>
    <mergeCell ref="A39:C39"/>
    <mergeCell ref="A31:C33"/>
    <mergeCell ref="D47:E47"/>
    <mergeCell ref="D46:E46"/>
    <mergeCell ref="A47:C48"/>
    <mergeCell ref="A43:E44"/>
    <mergeCell ref="A41:K41"/>
    <mergeCell ref="D48:E48"/>
    <mergeCell ref="I43:I44"/>
    <mergeCell ref="K43:K44"/>
    <mergeCell ref="D45:E45"/>
    <mergeCell ref="A45:C46"/>
    <mergeCell ref="F43:F44"/>
    <mergeCell ref="A37:C37"/>
    <mergeCell ref="A36:C36"/>
  </mergeCells>
  <phoneticPr fontId="1"/>
  <printOptions horizontalCentered="1"/>
  <pageMargins left="0.6692913385826772" right="0.6692913385826772" top="0.59055118110236227" bottom="0.59055118110236227" header="0.51181102362204722" footer="0.5118110236220472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Normal="100" zoomScaleSheetLayoutView="100" workbookViewId="0"/>
  </sheetViews>
  <sheetFormatPr defaultRowHeight="13.5" x14ac:dyDescent="0.15"/>
  <cols>
    <col min="1" max="1" width="2.625" style="4" customWidth="1"/>
    <col min="2" max="2" width="18.125" style="4" customWidth="1"/>
    <col min="3" max="10" width="8.75" style="4" customWidth="1"/>
    <col min="11" max="11" width="3.875" style="4" customWidth="1"/>
    <col min="12" max="12" width="29.5" style="26" customWidth="1"/>
    <col min="13" max="13" width="7.25" style="4" customWidth="1"/>
    <col min="14" max="14" width="6.5" style="4" customWidth="1"/>
    <col min="15" max="15" width="7.375" style="4" customWidth="1"/>
    <col min="16" max="16384" width="9" style="4"/>
  </cols>
  <sheetData>
    <row r="1" spans="1:14" ht="27.75" customHeight="1" x14ac:dyDescent="0.15">
      <c r="A1" s="76" t="s">
        <v>157</v>
      </c>
      <c r="B1" s="76"/>
      <c r="C1" s="76"/>
      <c r="M1" s="26"/>
    </row>
    <row r="2" spans="1:14" ht="20.25" customHeight="1" x14ac:dyDescent="0.15">
      <c r="A2" s="308" t="s">
        <v>181</v>
      </c>
      <c r="B2" s="308"/>
      <c r="C2" s="308"/>
      <c r="D2" s="308"/>
      <c r="E2" s="308"/>
      <c r="F2" s="308"/>
      <c r="G2" s="308"/>
      <c r="H2" s="308"/>
      <c r="I2" s="308"/>
      <c r="J2" s="308"/>
      <c r="L2" s="4"/>
    </row>
    <row r="3" spans="1:14" ht="20.25" customHeight="1" x14ac:dyDescent="0.15">
      <c r="A3" s="308"/>
      <c r="B3" s="308"/>
      <c r="C3" s="308"/>
      <c r="D3" s="308"/>
      <c r="E3" s="308"/>
      <c r="F3" s="308"/>
      <c r="G3" s="308"/>
      <c r="H3" s="308"/>
      <c r="I3" s="308"/>
      <c r="J3" s="308"/>
      <c r="L3" s="4"/>
    </row>
    <row r="4" spans="1:14" ht="20.25" customHeight="1" x14ac:dyDescent="0.15">
      <c r="A4" s="308"/>
      <c r="B4" s="308"/>
      <c r="C4" s="308"/>
      <c r="D4" s="308"/>
      <c r="E4" s="308"/>
      <c r="F4" s="308"/>
      <c r="G4" s="308"/>
      <c r="H4" s="308"/>
      <c r="I4" s="308"/>
      <c r="J4" s="308"/>
      <c r="L4" s="4"/>
    </row>
    <row r="5" spans="1:14" ht="20.25" customHeight="1" x14ac:dyDescent="0.15">
      <c r="A5" s="308"/>
      <c r="B5" s="308"/>
      <c r="C5" s="308"/>
      <c r="D5" s="308"/>
      <c r="E5" s="308"/>
      <c r="F5" s="308"/>
      <c r="G5" s="308"/>
      <c r="H5" s="308"/>
      <c r="I5" s="308"/>
      <c r="J5" s="308"/>
      <c r="L5" s="4"/>
    </row>
    <row r="6" spans="1:14" ht="20.25" customHeight="1" x14ac:dyDescent="0.15">
      <c r="A6" s="308"/>
      <c r="B6" s="308"/>
      <c r="C6" s="308"/>
      <c r="D6" s="308"/>
      <c r="E6" s="308"/>
      <c r="F6" s="308"/>
      <c r="G6" s="308"/>
      <c r="H6" s="308"/>
      <c r="I6" s="308"/>
      <c r="J6" s="308"/>
      <c r="L6" s="4"/>
    </row>
    <row r="7" spans="1:14" ht="20.25" customHeight="1" x14ac:dyDescent="0.15">
      <c r="A7" s="308"/>
      <c r="B7" s="308"/>
      <c r="C7" s="308"/>
      <c r="D7" s="308"/>
      <c r="E7" s="308"/>
      <c r="F7" s="308"/>
      <c r="G7" s="308"/>
      <c r="H7" s="308"/>
      <c r="I7" s="308"/>
      <c r="J7" s="308"/>
      <c r="L7" s="4"/>
    </row>
    <row r="8" spans="1:14" ht="20.25" customHeight="1" x14ac:dyDescent="0.15">
      <c r="A8" s="308"/>
      <c r="B8" s="308"/>
      <c r="C8" s="308"/>
      <c r="D8" s="308"/>
      <c r="E8" s="308"/>
      <c r="F8" s="308"/>
      <c r="G8" s="308"/>
      <c r="H8" s="308"/>
      <c r="I8" s="308"/>
      <c r="J8" s="308"/>
    </row>
    <row r="9" spans="1:14" ht="27.7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4" ht="27.75" customHeight="1" x14ac:dyDescent="0.15">
      <c r="A10" s="353" t="s">
        <v>58</v>
      </c>
      <c r="B10" s="353"/>
      <c r="C10" s="353"/>
      <c r="D10" s="353"/>
      <c r="E10" s="353"/>
      <c r="F10" s="353"/>
      <c r="G10" s="353"/>
      <c r="H10" s="353"/>
      <c r="I10" s="353"/>
      <c r="J10" s="353"/>
      <c r="K10" s="24"/>
      <c r="L10" s="10"/>
      <c r="M10" s="10"/>
      <c r="N10" s="10"/>
    </row>
    <row r="11" spans="1:14" ht="15" customHeight="1" x14ac:dyDescent="0.15">
      <c r="A11" s="28"/>
      <c r="B11" s="29"/>
      <c r="C11" s="29"/>
      <c r="D11" s="29"/>
      <c r="E11" s="29"/>
      <c r="F11" s="29"/>
      <c r="G11" s="29"/>
      <c r="H11" s="32"/>
      <c r="I11" s="366" t="s">
        <v>75</v>
      </c>
      <c r="J11" s="366"/>
      <c r="L11" s="62"/>
      <c r="M11" s="62"/>
      <c r="N11" s="62"/>
    </row>
    <row r="12" spans="1:14" ht="21.75" customHeight="1" x14ac:dyDescent="0.15">
      <c r="A12" s="367"/>
      <c r="B12" s="368"/>
      <c r="C12" s="319" t="s">
        <v>25</v>
      </c>
      <c r="D12" s="365"/>
      <c r="E12" s="365"/>
      <c r="F12" s="365"/>
      <c r="G12" s="319" t="s">
        <v>6</v>
      </c>
      <c r="H12" s="320"/>
      <c r="I12" s="365" t="s">
        <v>16</v>
      </c>
      <c r="J12" s="320"/>
      <c r="L12" s="62"/>
      <c r="M12" s="62"/>
      <c r="N12" s="62"/>
    </row>
    <row r="13" spans="1:14" ht="21.75" customHeight="1" x14ac:dyDescent="0.15">
      <c r="A13" s="369"/>
      <c r="B13" s="370"/>
      <c r="C13" s="237" t="s">
        <v>148</v>
      </c>
      <c r="D13" s="237" t="s">
        <v>163</v>
      </c>
      <c r="E13" s="237" t="s">
        <v>164</v>
      </c>
      <c r="F13" s="238" t="s">
        <v>173</v>
      </c>
      <c r="G13" s="239" t="s">
        <v>17</v>
      </c>
      <c r="H13" s="240" t="s">
        <v>47</v>
      </c>
      <c r="I13" s="237" t="str">
        <f>+E13</f>
        <v>令和元年</v>
      </c>
      <c r="J13" s="238" t="str">
        <f>+F13</f>
        <v>令和２年</v>
      </c>
    </row>
    <row r="14" spans="1:14" ht="25.5" customHeight="1" x14ac:dyDescent="0.15">
      <c r="A14" s="363" t="s">
        <v>22</v>
      </c>
      <c r="B14" s="364"/>
      <c r="C14" s="57">
        <v>94</v>
      </c>
      <c r="D14" s="241">
        <v>93</v>
      </c>
      <c r="E14" s="241">
        <v>91</v>
      </c>
      <c r="F14" s="241">
        <v>90</v>
      </c>
      <c r="G14" s="190">
        <v>-1</v>
      </c>
      <c r="H14" s="191">
        <v>-1.098901098901099</v>
      </c>
      <c r="I14" s="242">
        <v>100</v>
      </c>
      <c r="J14" s="195">
        <v>100</v>
      </c>
      <c r="L14" s="10"/>
    </row>
    <row r="15" spans="1:14" ht="25.5" customHeight="1" x14ac:dyDescent="0.15">
      <c r="A15" s="243"/>
      <c r="B15" s="244" t="s">
        <v>30</v>
      </c>
      <c r="C15" s="34">
        <v>6</v>
      </c>
      <c r="D15" s="34">
        <v>6</v>
      </c>
      <c r="E15" s="34">
        <v>6</v>
      </c>
      <c r="F15" s="34">
        <v>6</v>
      </c>
      <c r="G15" s="197">
        <v>0</v>
      </c>
      <c r="H15" s="111">
        <v>0</v>
      </c>
      <c r="I15" s="245">
        <v>6.593406593406594</v>
      </c>
      <c r="J15" s="245">
        <v>6.666666666666667</v>
      </c>
      <c r="L15" s="10"/>
    </row>
    <row r="16" spans="1:14" ht="25.5" customHeight="1" x14ac:dyDescent="0.15">
      <c r="A16" s="243"/>
      <c r="B16" s="244" t="s">
        <v>31</v>
      </c>
      <c r="C16" s="34">
        <v>9</v>
      </c>
      <c r="D16" s="34">
        <v>9</v>
      </c>
      <c r="E16" s="34">
        <v>9</v>
      </c>
      <c r="F16" s="34">
        <v>9</v>
      </c>
      <c r="G16" s="197">
        <v>0</v>
      </c>
      <c r="H16" s="111">
        <v>0</v>
      </c>
      <c r="I16" s="245">
        <v>9.8901098901098905</v>
      </c>
      <c r="J16" s="245">
        <v>10</v>
      </c>
      <c r="L16" s="10"/>
    </row>
    <row r="17" spans="1:12" ht="25.5" customHeight="1" x14ac:dyDescent="0.15">
      <c r="A17" s="243"/>
      <c r="B17" s="244" t="s">
        <v>32</v>
      </c>
      <c r="C17" s="34">
        <v>0</v>
      </c>
      <c r="D17" s="34">
        <v>0</v>
      </c>
      <c r="E17" s="34">
        <v>0</v>
      </c>
      <c r="F17" s="34">
        <v>0</v>
      </c>
      <c r="G17" s="197">
        <v>0</v>
      </c>
      <c r="H17" s="246" t="s">
        <v>48</v>
      </c>
      <c r="I17" s="245">
        <v>0</v>
      </c>
      <c r="J17" s="245">
        <v>0</v>
      </c>
      <c r="L17" s="10"/>
    </row>
    <row r="18" spans="1:12" ht="25.5" customHeight="1" x14ac:dyDescent="0.15">
      <c r="A18" s="243"/>
      <c r="B18" s="244" t="s">
        <v>33</v>
      </c>
      <c r="C18" s="34">
        <v>67</v>
      </c>
      <c r="D18" s="34">
        <v>67</v>
      </c>
      <c r="E18" s="34">
        <v>66</v>
      </c>
      <c r="F18" s="34">
        <v>65</v>
      </c>
      <c r="G18" s="197">
        <v>-1</v>
      </c>
      <c r="H18" s="111">
        <v>-1.5151515151515151</v>
      </c>
      <c r="I18" s="245">
        <v>72.527472527472526</v>
      </c>
      <c r="J18" s="245">
        <v>72.222222222222214</v>
      </c>
      <c r="L18" s="10"/>
    </row>
    <row r="19" spans="1:12" ht="25.5" customHeight="1" x14ac:dyDescent="0.15">
      <c r="A19" s="243"/>
      <c r="B19" s="244" t="s">
        <v>34</v>
      </c>
      <c r="C19" s="34">
        <v>1</v>
      </c>
      <c r="D19" s="34">
        <v>0</v>
      </c>
      <c r="E19" s="34">
        <v>0</v>
      </c>
      <c r="F19" s="34">
        <v>0</v>
      </c>
      <c r="G19" s="197">
        <v>0</v>
      </c>
      <c r="H19" s="246" t="s">
        <v>167</v>
      </c>
      <c r="I19" s="245">
        <v>0</v>
      </c>
      <c r="J19" s="245">
        <v>0</v>
      </c>
      <c r="L19" s="10"/>
    </row>
    <row r="20" spans="1:12" ht="25.5" customHeight="1" x14ac:dyDescent="0.15">
      <c r="A20" s="243"/>
      <c r="B20" s="244" t="s">
        <v>35</v>
      </c>
      <c r="C20" s="35">
        <v>11</v>
      </c>
      <c r="D20" s="35">
        <v>11</v>
      </c>
      <c r="E20" s="35">
        <v>10</v>
      </c>
      <c r="F20" s="35">
        <v>10</v>
      </c>
      <c r="G20" s="197">
        <v>0</v>
      </c>
      <c r="H20" s="111">
        <v>0</v>
      </c>
      <c r="I20" s="245">
        <v>10.989010989010989</v>
      </c>
      <c r="J20" s="245">
        <v>11.111111111111111</v>
      </c>
      <c r="L20" s="10"/>
    </row>
    <row r="21" spans="1:12" ht="25.5" customHeight="1" x14ac:dyDescent="0.15">
      <c r="A21" s="363" t="s">
        <v>23</v>
      </c>
      <c r="B21" s="364"/>
      <c r="C21" s="57">
        <v>882</v>
      </c>
      <c r="D21" s="241">
        <v>894</v>
      </c>
      <c r="E21" s="241">
        <v>901</v>
      </c>
      <c r="F21" s="241">
        <v>890</v>
      </c>
      <c r="G21" s="190">
        <v>-11</v>
      </c>
      <c r="H21" s="191">
        <v>-1.2208657047724751</v>
      </c>
      <c r="I21" s="242">
        <v>100.00000000000001</v>
      </c>
      <c r="J21" s="195">
        <v>100</v>
      </c>
    </row>
    <row r="22" spans="1:12" ht="25.5" customHeight="1" x14ac:dyDescent="0.15">
      <c r="A22" s="243"/>
      <c r="B22" s="244" t="s">
        <v>30</v>
      </c>
      <c r="C22" s="34">
        <v>10</v>
      </c>
      <c r="D22" s="34">
        <v>10</v>
      </c>
      <c r="E22" s="34">
        <v>10</v>
      </c>
      <c r="F22" s="34">
        <v>11</v>
      </c>
      <c r="G22" s="197">
        <v>1</v>
      </c>
      <c r="H22" s="111">
        <v>10</v>
      </c>
      <c r="I22" s="245">
        <v>1.1098779134295227</v>
      </c>
      <c r="J22" s="245">
        <v>1.2359550561797752</v>
      </c>
    </row>
    <row r="23" spans="1:12" ht="25.5" customHeight="1" x14ac:dyDescent="0.15">
      <c r="A23" s="243"/>
      <c r="B23" s="244" t="s">
        <v>31</v>
      </c>
      <c r="C23" s="34">
        <v>33</v>
      </c>
      <c r="D23" s="34">
        <v>33</v>
      </c>
      <c r="E23" s="34">
        <v>33</v>
      </c>
      <c r="F23" s="34">
        <v>34</v>
      </c>
      <c r="G23" s="197">
        <v>1</v>
      </c>
      <c r="H23" s="111">
        <v>3.0303030303030303</v>
      </c>
      <c r="I23" s="245">
        <v>3.6625971143174252</v>
      </c>
      <c r="J23" s="245">
        <v>3.8202247191011236</v>
      </c>
    </row>
    <row r="24" spans="1:12" ht="25.5" customHeight="1" x14ac:dyDescent="0.15">
      <c r="A24" s="243"/>
      <c r="B24" s="244" t="s">
        <v>32</v>
      </c>
      <c r="C24" s="34">
        <v>6</v>
      </c>
      <c r="D24" s="34">
        <v>6</v>
      </c>
      <c r="E24" s="34">
        <v>6</v>
      </c>
      <c r="F24" s="34">
        <v>6</v>
      </c>
      <c r="G24" s="197">
        <v>0</v>
      </c>
      <c r="H24" s="111">
        <v>0</v>
      </c>
      <c r="I24" s="245">
        <v>0.66592674805771357</v>
      </c>
      <c r="J24" s="245">
        <v>0.6741573033707865</v>
      </c>
    </row>
    <row r="25" spans="1:12" ht="25.5" customHeight="1" x14ac:dyDescent="0.15">
      <c r="A25" s="243"/>
      <c r="B25" s="244" t="s">
        <v>33</v>
      </c>
      <c r="C25" s="34">
        <v>381</v>
      </c>
      <c r="D25" s="34">
        <v>385</v>
      </c>
      <c r="E25" s="34">
        <v>390</v>
      </c>
      <c r="F25" s="34">
        <v>387</v>
      </c>
      <c r="G25" s="197">
        <v>-3</v>
      </c>
      <c r="H25" s="111">
        <v>-0.76923076923076927</v>
      </c>
      <c r="I25" s="245">
        <v>43.28523862375139</v>
      </c>
      <c r="J25" s="245">
        <v>43.483146067415731</v>
      </c>
    </row>
    <row r="26" spans="1:12" ht="25.5" customHeight="1" x14ac:dyDescent="0.15">
      <c r="A26" s="243"/>
      <c r="B26" s="244" t="s">
        <v>34</v>
      </c>
      <c r="C26" s="34">
        <v>354</v>
      </c>
      <c r="D26" s="34">
        <v>358</v>
      </c>
      <c r="E26" s="34">
        <v>358</v>
      </c>
      <c r="F26" s="34">
        <v>344</v>
      </c>
      <c r="G26" s="197">
        <v>-14</v>
      </c>
      <c r="H26" s="111">
        <v>-3.9106145251396649</v>
      </c>
      <c r="I26" s="245">
        <v>39.733629300776911</v>
      </c>
      <c r="J26" s="245">
        <v>38.651685393258425</v>
      </c>
    </row>
    <row r="27" spans="1:12" ht="25.5" customHeight="1" x14ac:dyDescent="0.15">
      <c r="A27" s="243"/>
      <c r="B27" s="244" t="s">
        <v>35</v>
      </c>
      <c r="C27" s="35">
        <v>98</v>
      </c>
      <c r="D27" s="35">
        <v>102</v>
      </c>
      <c r="E27" s="35">
        <v>104</v>
      </c>
      <c r="F27" s="35">
        <v>108</v>
      </c>
      <c r="G27" s="197">
        <v>4</v>
      </c>
      <c r="H27" s="111">
        <v>3.8461538461538463</v>
      </c>
      <c r="I27" s="245">
        <v>11.542730299667037</v>
      </c>
      <c r="J27" s="245">
        <v>12.134831460674157</v>
      </c>
    </row>
    <row r="28" spans="1:12" ht="25.5" customHeight="1" x14ac:dyDescent="0.15">
      <c r="A28" s="363" t="s">
        <v>24</v>
      </c>
      <c r="B28" s="364"/>
      <c r="C28" s="57">
        <v>616</v>
      </c>
      <c r="D28" s="241">
        <v>613</v>
      </c>
      <c r="E28" s="241">
        <v>613</v>
      </c>
      <c r="F28" s="241">
        <v>607</v>
      </c>
      <c r="G28" s="190">
        <v>-6</v>
      </c>
      <c r="H28" s="191">
        <v>-0.97879282218597052</v>
      </c>
      <c r="I28" s="242">
        <v>100</v>
      </c>
      <c r="J28" s="195">
        <v>100.00000000000001</v>
      </c>
    </row>
    <row r="29" spans="1:12" ht="25.5" customHeight="1" x14ac:dyDescent="0.15">
      <c r="A29" s="243"/>
      <c r="B29" s="244" t="s">
        <v>30</v>
      </c>
      <c r="C29" s="34">
        <v>0</v>
      </c>
      <c r="D29" s="34">
        <v>0</v>
      </c>
      <c r="E29" s="34">
        <v>0</v>
      </c>
      <c r="F29" s="34">
        <v>0</v>
      </c>
      <c r="G29" s="197">
        <v>0</v>
      </c>
      <c r="H29" s="246" t="s">
        <v>168</v>
      </c>
      <c r="I29" s="245">
        <v>0</v>
      </c>
      <c r="J29" s="245">
        <v>0</v>
      </c>
    </row>
    <row r="30" spans="1:12" ht="25.5" customHeight="1" x14ac:dyDescent="0.15">
      <c r="A30" s="243"/>
      <c r="B30" s="244" t="s">
        <v>31</v>
      </c>
      <c r="C30" s="34">
        <v>11</v>
      </c>
      <c r="D30" s="34">
        <v>10</v>
      </c>
      <c r="E30" s="34">
        <v>12</v>
      </c>
      <c r="F30" s="34">
        <v>12</v>
      </c>
      <c r="G30" s="197">
        <v>0</v>
      </c>
      <c r="H30" s="111">
        <v>0</v>
      </c>
      <c r="I30" s="245">
        <v>1.957585644371941</v>
      </c>
      <c r="J30" s="245">
        <v>1.9769357495881383</v>
      </c>
    </row>
    <row r="31" spans="1:12" ht="25.5" customHeight="1" x14ac:dyDescent="0.15">
      <c r="A31" s="243"/>
      <c r="B31" s="244" t="s">
        <v>32</v>
      </c>
      <c r="C31" s="34">
        <v>0</v>
      </c>
      <c r="D31" s="34">
        <v>0</v>
      </c>
      <c r="E31" s="34">
        <v>0</v>
      </c>
      <c r="F31" s="34">
        <v>0</v>
      </c>
      <c r="G31" s="197">
        <v>0</v>
      </c>
      <c r="H31" s="246" t="s">
        <v>166</v>
      </c>
      <c r="I31" s="245">
        <v>0</v>
      </c>
      <c r="J31" s="245">
        <v>0</v>
      </c>
    </row>
    <row r="32" spans="1:12" ht="25.5" customHeight="1" x14ac:dyDescent="0.15">
      <c r="A32" s="243"/>
      <c r="B32" s="244" t="s">
        <v>33</v>
      </c>
      <c r="C32" s="34">
        <v>118</v>
      </c>
      <c r="D32" s="34">
        <v>125</v>
      </c>
      <c r="E32" s="34">
        <v>129</v>
      </c>
      <c r="F32" s="34">
        <v>132</v>
      </c>
      <c r="G32" s="197">
        <v>3</v>
      </c>
      <c r="H32" s="111">
        <v>2.3255813953488373</v>
      </c>
      <c r="I32" s="245">
        <v>21.044045676998369</v>
      </c>
      <c r="J32" s="245">
        <v>21.746293245469523</v>
      </c>
    </row>
    <row r="33" spans="1:10" ht="25.5" customHeight="1" x14ac:dyDescent="0.15">
      <c r="A33" s="243"/>
      <c r="B33" s="244" t="s">
        <v>34</v>
      </c>
      <c r="C33" s="34">
        <v>485</v>
      </c>
      <c r="D33" s="34">
        <v>476</v>
      </c>
      <c r="E33" s="34">
        <v>471</v>
      </c>
      <c r="F33" s="34">
        <v>462</v>
      </c>
      <c r="G33" s="197">
        <v>-9</v>
      </c>
      <c r="H33" s="111">
        <v>-1.910828025477707</v>
      </c>
      <c r="I33" s="245">
        <v>76.83523654159869</v>
      </c>
      <c r="J33" s="245">
        <v>76.112026359143329</v>
      </c>
    </row>
    <row r="34" spans="1:10" ht="25.5" customHeight="1" x14ac:dyDescent="0.15">
      <c r="A34" s="247"/>
      <c r="B34" s="248" t="s">
        <v>35</v>
      </c>
      <c r="C34" s="39">
        <v>2</v>
      </c>
      <c r="D34" s="39">
        <v>2</v>
      </c>
      <c r="E34" s="39">
        <v>1</v>
      </c>
      <c r="F34" s="39">
        <v>1</v>
      </c>
      <c r="G34" s="205">
        <v>0</v>
      </c>
      <c r="H34" s="112">
        <v>0</v>
      </c>
      <c r="I34" s="249">
        <v>0.16313213703099511</v>
      </c>
      <c r="J34" s="249">
        <v>0.16474464579901155</v>
      </c>
    </row>
    <row r="35" spans="1:10" ht="18.75" customHeight="1" x14ac:dyDescent="0.15">
      <c r="A35" s="6"/>
      <c r="B35" s="8"/>
      <c r="C35" s="16"/>
      <c r="D35" s="16"/>
      <c r="E35" s="16"/>
      <c r="F35" s="16"/>
      <c r="G35" s="16"/>
      <c r="H35" s="16"/>
      <c r="I35" s="16"/>
      <c r="J35" s="16"/>
    </row>
    <row r="36" spans="1:10" ht="18.75" customHeight="1" x14ac:dyDescent="0.15">
      <c r="A36" s="19"/>
    </row>
    <row r="37" spans="1:10" ht="15" customHeight="1" x14ac:dyDescent="0.15">
      <c r="A37" s="19"/>
    </row>
  </sheetData>
  <mergeCells count="10">
    <mergeCell ref="A10:J10"/>
    <mergeCell ref="A2:J8"/>
    <mergeCell ref="A21:B21"/>
    <mergeCell ref="A28:B28"/>
    <mergeCell ref="C12:F12"/>
    <mergeCell ref="I11:J11"/>
    <mergeCell ref="G12:H12"/>
    <mergeCell ref="I12:J12"/>
    <mergeCell ref="A12:B13"/>
    <mergeCell ref="A14:B14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95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view="pageBreakPreview" zoomScaleNormal="100" zoomScaleSheetLayoutView="100" workbookViewId="0"/>
  </sheetViews>
  <sheetFormatPr defaultRowHeight="13.5" x14ac:dyDescent="0.15"/>
  <cols>
    <col min="1" max="1" width="2.5" style="4" customWidth="1"/>
    <col min="2" max="2" width="14.5" style="4" customWidth="1"/>
    <col min="3" max="10" width="9.75" style="4" customWidth="1"/>
    <col min="11" max="11" width="3.625" style="4" customWidth="1"/>
    <col min="12" max="16384" width="9" style="4"/>
  </cols>
  <sheetData>
    <row r="1" spans="1:11" ht="27.75" customHeight="1" x14ac:dyDescent="0.15">
      <c r="A1" s="76" t="s">
        <v>158</v>
      </c>
      <c r="B1" s="76"/>
      <c r="C1" s="76"/>
      <c r="D1" s="76"/>
    </row>
    <row r="2" spans="1:11" ht="20.25" customHeight="1" x14ac:dyDescent="0.15">
      <c r="A2" s="308" t="s">
        <v>182</v>
      </c>
      <c r="B2" s="308"/>
      <c r="C2" s="308"/>
      <c r="D2" s="308"/>
      <c r="E2" s="308"/>
      <c r="F2" s="308"/>
      <c r="G2" s="308"/>
      <c r="H2" s="308"/>
      <c r="I2" s="308"/>
      <c r="J2" s="308"/>
      <c r="K2" s="209"/>
    </row>
    <row r="3" spans="1:11" ht="20.25" customHeight="1" x14ac:dyDescent="0.15">
      <c r="A3" s="308"/>
      <c r="B3" s="308"/>
      <c r="C3" s="308"/>
      <c r="D3" s="308"/>
      <c r="E3" s="308"/>
      <c r="F3" s="308"/>
      <c r="G3" s="308"/>
      <c r="H3" s="308"/>
      <c r="I3" s="308"/>
      <c r="J3" s="308"/>
      <c r="K3" s="209"/>
    </row>
    <row r="4" spans="1:11" ht="20.25" customHeight="1" x14ac:dyDescent="0.15">
      <c r="A4" s="308"/>
      <c r="B4" s="308"/>
      <c r="C4" s="308"/>
      <c r="D4" s="308"/>
      <c r="E4" s="308"/>
      <c r="F4" s="308"/>
      <c r="G4" s="308"/>
      <c r="H4" s="308"/>
      <c r="I4" s="308"/>
      <c r="J4" s="308"/>
      <c r="K4" s="209"/>
    </row>
    <row r="5" spans="1:11" ht="20.25" customHeight="1" x14ac:dyDescent="0.15">
      <c r="A5" s="308"/>
      <c r="B5" s="308"/>
      <c r="C5" s="308"/>
      <c r="D5" s="308"/>
      <c r="E5" s="308"/>
      <c r="F5" s="308"/>
      <c r="G5" s="308"/>
      <c r="H5" s="308"/>
      <c r="I5" s="308"/>
      <c r="J5" s="308"/>
      <c r="K5" s="209"/>
    </row>
    <row r="6" spans="1:11" ht="20.25" customHeight="1" x14ac:dyDescent="0.15">
      <c r="A6" s="308"/>
      <c r="B6" s="308"/>
      <c r="C6" s="308"/>
      <c r="D6" s="308"/>
      <c r="E6" s="308"/>
      <c r="F6" s="308"/>
      <c r="G6" s="308"/>
      <c r="H6" s="308"/>
      <c r="I6" s="308"/>
      <c r="J6" s="308"/>
      <c r="K6" s="209"/>
    </row>
    <row r="7" spans="1:11" ht="20.25" customHeight="1" x14ac:dyDescent="0.15">
      <c r="A7" s="308"/>
      <c r="B7" s="308"/>
      <c r="C7" s="308"/>
      <c r="D7" s="308"/>
      <c r="E7" s="308"/>
      <c r="F7" s="308"/>
      <c r="G7" s="308"/>
      <c r="H7" s="308"/>
      <c r="I7" s="308"/>
      <c r="J7" s="308"/>
      <c r="K7" s="209"/>
    </row>
    <row r="8" spans="1:11" ht="20.25" customHeight="1" x14ac:dyDescent="0.15">
      <c r="A8" s="308"/>
      <c r="B8" s="308"/>
      <c r="C8" s="308"/>
      <c r="D8" s="308"/>
      <c r="E8" s="308"/>
      <c r="F8" s="308"/>
      <c r="G8" s="308"/>
      <c r="H8" s="308"/>
      <c r="I8" s="308"/>
      <c r="J8" s="308"/>
      <c r="K8" s="209"/>
    </row>
    <row r="9" spans="1:11" ht="20.25" customHeight="1" x14ac:dyDescent="0.15">
      <c r="A9" s="308"/>
      <c r="B9" s="308"/>
      <c r="C9" s="308"/>
      <c r="D9" s="308"/>
      <c r="E9" s="308"/>
      <c r="F9" s="308"/>
      <c r="G9" s="308"/>
      <c r="H9" s="308"/>
      <c r="I9" s="308"/>
      <c r="J9" s="308"/>
      <c r="K9" s="209"/>
    </row>
    <row r="10" spans="1:11" ht="20.25" customHeight="1" x14ac:dyDescent="0.15">
      <c r="A10" s="308"/>
      <c r="B10" s="308"/>
      <c r="C10" s="308"/>
      <c r="D10" s="308"/>
      <c r="E10" s="308"/>
      <c r="F10" s="308"/>
      <c r="G10" s="308"/>
      <c r="H10" s="308"/>
      <c r="I10" s="308"/>
      <c r="J10" s="308"/>
      <c r="K10" s="209"/>
    </row>
    <row r="11" spans="1:11" ht="20.25" customHeight="1" x14ac:dyDescent="0.15">
      <c r="A11" s="308"/>
      <c r="B11" s="308"/>
      <c r="C11" s="308"/>
      <c r="D11" s="308"/>
      <c r="E11" s="308"/>
      <c r="F11" s="308"/>
      <c r="G11" s="308"/>
      <c r="H11" s="308"/>
      <c r="I11" s="308"/>
      <c r="J11" s="308"/>
      <c r="K11" s="209"/>
    </row>
    <row r="12" spans="1:11" ht="18.75" customHeight="1" x14ac:dyDescent="0.15">
      <c r="A12" s="2"/>
      <c r="B12" s="209"/>
      <c r="C12" s="209"/>
      <c r="D12" s="209"/>
      <c r="E12" s="209"/>
      <c r="F12" s="209"/>
      <c r="G12" s="209"/>
      <c r="H12" s="209"/>
      <c r="I12" s="209"/>
      <c r="J12" s="209"/>
      <c r="K12" s="209"/>
    </row>
    <row r="13" spans="1:11" ht="16.5" customHeight="1" x14ac:dyDescent="0.15">
      <c r="A13" s="321" t="s">
        <v>79</v>
      </c>
      <c r="B13" s="321"/>
      <c r="C13" s="321"/>
      <c r="D13" s="321"/>
      <c r="E13" s="321"/>
      <c r="F13" s="321"/>
      <c r="G13" s="321"/>
      <c r="H13" s="321"/>
      <c r="I13" s="321"/>
      <c r="J13" s="321"/>
      <c r="K13" s="211"/>
    </row>
    <row r="14" spans="1:11" ht="16.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214" t="s">
        <v>124</v>
      </c>
    </row>
    <row r="15" spans="1:11" ht="16.5" customHeight="1" x14ac:dyDescent="0.15">
      <c r="A15" s="376"/>
      <c r="B15" s="377"/>
      <c r="C15" s="304" t="s">
        <v>49</v>
      </c>
      <c r="D15" s="306"/>
      <c r="E15" s="371" t="s">
        <v>6</v>
      </c>
      <c r="F15" s="371"/>
      <c r="G15" s="304" t="s">
        <v>0</v>
      </c>
      <c r="H15" s="306"/>
      <c r="I15" s="371" t="s">
        <v>174</v>
      </c>
      <c r="J15" s="371"/>
    </row>
    <row r="16" spans="1:11" ht="16.5" customHeight="1" x14ac:dyDescent="0.15">
      <c r="A16" s="378"/>
      <c r="B16" s="379"/>
      <c r="C16" s="220" t="s">
        <v>170</v>
      </c>
      <c r="D16" s="220" t="s">
        <v>177</v>
      </c>
      <c r="E16" s="217" t="s">
        <v>45</v>
      </c>
      <c r="F16" s="250" t="s">
        <v>46</v>
      </c>
      <c r="G16" s="217" t="str">
        <f>+C16</f>
        <v>令和元年</v>
      </c>
      <c r="H16" s="220" t="str">
        <f>+D16</f>
        <v>令和２年</v>
      </c>
      <c r="I16" s="217" t="s">
        <v>10</v>
      </c>
      <c r="J16" s="251" t="s">
        <v>16</v>
      </c>
    </row>
    <row r="17" spans="1:11" ht="16.5" customHeight="1" x14ac:dyDescent="0.15">
      <c r="A17" s="304" t="s">
        <v>50</v>
      </c>
      <c r="B17" s="306"/>
      <c r="C17" s="252">
        <v>19488</v>
      </c>
      <c r="D17" s="65">
        <v>19495</v>
      </c>
      <c r="E17" s="253">
        <v>7</v>
      </c>
      <c r="F17" s="254">
        <v>3.5919540229885055E-2</v>
      </c>
      <c r="G17" s="255" t="s">
        <v>63</v>
      </c>
      <c r="H17" s="256" t="s">
        <v>63</v>
      </c>
      <c r="I17" s="65">
        <v>1593633</v>
      </c>
      <c r="J17" s="255" t="s">
        <v>63</v>
      </c>
    </row>
    <row r="18" spans="1:11" ht="16.5" customHeight="1" x14ac:dyDescent="0.15">
      <c r="A18" s="373" t="s">
        <v>51</v>
      </c>
      <c r="B18" s="374"/>
      <c r="C18" s="252">
        <v>18569</v>
      </c>
      <c r="D18" s="65">
        <v>18602</v>
      </c>
      <c r="E18" s="253">
        <v>33</v>
      </c>
      <c r="F18" s="254">
        <v>0.17771554741773923</v>
      </c>
      <c r="G18" s="255">
        <v>100</v>
      </c>
      <c r="H18" s="256">
        <v>100</v>
      </c>
      <c r="I18" s="65">
        <v>1507526</v>
      </c>
      <c r="J18" s="255">
        <v>100</v>
      </c>
    </row>
    <row r="19" spans="1:11" ht="16.5" customHeight="1" x14ac:dyDescent="0.15">
      <c r="A19" s="257"/>
      <c r="B19" s="210" t="s">
        <v>15</v>
      </c>
      <c r="C19" s="258">
        <v>5356</v>
      </c>
      <c r="D19" s="42">
        <v>5289</v>
      </c>
      <c r="E19" s="259">
        <v>-67</v>
      </c>
      <c r="F19" s="246">
        <v>-1.2509335324869304</v>
      </c>
      <c r="G19" s="260">
        <v>28.843771877860952</v>
      </c>
      <c r="H19" s="260">
        <v>28.432426620793461</v>
      </c>
      <c r="I19" s="42">
        <v>324481</v>
      </c>
      <c r="J19" s="260">
        <v>21.524073216647675</v>
      </c>
    </row>
    <row r="20" spans="1:11" ht="16.5" customHeight="1" x14ac:dyDescent="0.15">
      <c r="A20" s="261"/>
      <c r="B20" s="262" t="s">
        <v>40</v>
      </c>
      <c r="C20" s="258">
        <v>3341</v>
      </c>
      <c r="D20" s="42">
        <v>3274</v>
      </c>
      <c r="E20" s="259">
        <v>-67</v>
      </c>
      <c r="F20" s="246">
        <v>-2.0053876085004489</v>
      </c>
      <c r="G20" s="260">
        <v>17.992352846141419</v>
      </c>
      <c r="H20" s="260">
        <v>17.600258036770239</v>
      </c>
      <c r="I20" s="42">
        <v>246006</v>
      </c>
      <c r="J20" s="260">
        <v>16.318524522960136</v>
      </c>
    </row>
    <row r="21" spans="1:11" ht="16.5" customHeight="1" x14ac:dyDescent="0.15">
      <c r="A21" s="261"/>
      <c r="B21" s="262" t="s">
        <v>78</v>
      </c>
      <c r="C21" s="258">
        <v>2015</v>
      </c>
      <c r="D21" s="42">
        <v>2015</v>
      </c>
      <c r="E21" s="259">
        <v>0</v>
      </c>
      <c r="F21" s="246">
        <v>0</v>
      </c>
      <c r="G21" s="260">
        <v>10.851419031719532</v>
      </c>
      <c r="H21" s="260">
        <v>10.832168584023224</v>
      </c>
      <c r="I21" s="42">
        <v>78475</v>
      </c>
      <c r="J21" s="260">
        <v>5.2055486936875379</v>
      </c>
    </row>
    <row r="22" spans="1:11" ht="16.5" customHeight="1" x14ac:dyDescent="0.15">
      <c r="A22" s="257"/>
      <c r="B22" s="210" t="s">
        <v>36</v>
      </c>
      <c r="C22" s="258">
        <v>24</v>
      </c>
      <c r="D22" s="42">
        <v>24</v>
      </c>
      <c r="E22" s="259">
        <v>0</v>
      </c>
      <c r="F22" s="246">
        <v>0</v>
      </c>
      <c r="G22" s="260">
        <v>0.12924767084926489</v>
      </c>
      <c r="H22" s="260">
        <v>0.12901838511987956</v>
      </c>
      <c r="I22" s="42">
        <v>1904</v>
      </c>
      <c r="J22" s="260">
        <v>0.12629964590992129</v>
      </c>
    </row>
    <row r="23" spans="1:11" ht="16.5" customHeight="1" x14ac:dyDescent="0.15">
      <c r="A23" s="257"/>
      <c r="B23" s="210" t="s">
        <v>44</v>
      </c>
      <c r="C23" s="258">
        <v>47</v>
      </c>
      <c r="D23" s="42">
        <v>47</v>
      </c>
      <c r="E23" s="259">
        <v>0</v>
      </c>
      <c r="F23" s="246">
        <v>0</v>
      </c>
      <c r="G23" s="260">
        <v>0.25311002207981043</v>
      </c>
      <c r="H23" s="260">
        <v>0.2526610041930975</v>
      </c>
      <c r="I23" s="42">
        <v>4107</v>
      </c>
      <c r="J23" s="260">
        <v>0.27243311226473044</v>
      </c>
    </row>
    <row r="24" spans="1:11" ht="16.5" customHeight="1" x14ac:dyDescent="0.15">
      <c r="A24" s="257"/>
      <c r="B24" s="210" t="s">
        <v>12</v>
      </c>
      <c r="C24" s="258">
        <v>3769</v>
      </c>
      <c r="D24" s="42">
        <v>3749</v>
      </c>
      <c r="E24" s="259">
        <v>-20</v>
      </c>
      <c r="F24" s="246">
        <v>-0.53064473335102147</v>
      </c>
      <c r="G24" s="260">
        <v>20.29726964295331</v>
      </c>
      <c r="H24" s="260">
        <v>20.153746908934522</v>
      </c>
      <c r="I24" s="42">
        <v>289114</v>
      </c>
      <c r="J24" s="260">
        <v>19.178044027101357</v>
      </c>
    </row>
    <row r="25" spans="1:11" ht="16.5" customHeight="1" x14ac:dyDescent="0.15">
      <c r="A25" s="257"/>
      <c r="B25" s="210" t="s">
        <v>13</v>
      </c>
      <c r="C25" s="258">
        <v>9373</v>
      </c>
      <c r="D25" s="42">
        <v>9493</v>
      </c>
      <c r="E25" s="259">
        <v>120</v>
      </c>
      <c r="F25" s="246">
        <v>1.280273124933319</v>
      </c>
      <c r="G25" s="260">
        <v>50.476600786256668</v>
      </c>
      <c r="H25" s="263">
        <v>51.032147080959035</v>
      </c>
      <c r="I25" s="42">
        <v>887920</v>
      </c>
      <c r="J25" s="264">
        <v>58.899149998076318</v>
      </c>
    </row>
    <row r="26" spans="1:11" ht="16.5" customHeight="1" x14ac:dyDescent="0.15">
      <c r="A26" s="373" t="s">
        <v>19</v>
      </c>
      <c r="B26" s="374"/>
      <c r="C26" s="265">
        <v>914</v>
      </c>
      <c r="D26" s="65">
        <v>888</v>
      </c>
      <c r="E26" s="253">
        <v>-26</v>
      </c>
      <c r="F26" s="254">
        <v>-2.8446389496717726</v>
      </c>
      <c r="G26" s="255">
        <v>100</v>
      </c>
      <c r="H26" s="256">
        <v>100</v>
      </c>
      <c r="I26" s="65">
        <v>86046</v>
      </c>
      <c r="J26" s="255">
        <v>100</v>
      </c>
    </row>
    <row r="27" spans="1:11" ht="16.5" customHeight="1" x14ac:dyDescent="0.15">
      <c r="A27" s="266"/>
      <c r="B27" s="210" t="s">
        <v>80</v>
      </c>
      <c r="C27" s="258">
        <v>83</v>
      </c>
      <c r="D27" s="42">
        <v>77</v>
      </c>
      <c r="E27" s="259">
        <v>-6</v>
      </c>
      <c r="F27" s="246">
        <v>-7.2289156626506017</v>
      </c>
      <c r="G27" s="260">
        <v>9.0809628008752732</v>
      </c>
      <c r="H27" s="263">
        <v>8.6711711711711708</v>
      </c>
      <c r="I27" s="42">
        <v>6936</v>
      </c>
      <c r="J27" s="260">
        <v>8.0608046858656994</v>
      </c>
    </row>
    <row r="28" spans="1:11" ht="16.5" customHeight="1" x14ac:dyDescent="0.15">
      <c r="A28" s="375" t="s">
        <v>20</v>
      </c>
      <c r="B28" s="312"/>
      <c r="C28" s="267">
        <v>5</v>
      </c>
      <c r="D28" s="66">
        <v>5</v>
      </c>
      <c r="E28" s="268">
        <v>0</v>
      </c>
      <c r="F28" s="269">
        <v>0</v>
      </c>
      <c r="G28" s="264" t="s">
        <v>63</v>
      </c>
      <c r="H28" s="270" t="s">
        <v>63</v>
      </c>
      <c r="I28" s="66">
        <v>61</v>
      </c>
      <c r="J28" s="264" t="s">
        <v>63</v>
      </c>
    </row>
    <row r="29" spans="1:11" ht="16.5" customHeight="1" x14ac:dyDescent="0.15">
      <c r="A29" s="40"/>
      <c r="B29" s="40"/>
      <c r="C29" s="1"/>
      <c r="D29" s="1"/>
      <c r="E29" s="1"/>
      <c r="F29" s="1"/>
      <c r="G29" s="1"/>
      <c r="H29" s="1"/>
      <c r="I29" s="1"/>
      <c r="J29" s="1"/>
      <c r="K29" s="1"/>
    </row>
    <row r="30" spans="1:11" ht="16.5" customHeight="1" x14ac:dyDescent="0.15">
      <c r="A30" s="372" t="s">
        <v>56</v>
      </c>
      <c r="B30" s="372"/>
      <c r="C30" s="372"/>
      <c r="D30" s="372"/>
      <c r="E30" s="372"/>
      <c r="F30" s="372"/>
      <c r="G30" s="372"/>
      <c r="H30" s="372"/>
      <c r="I30" s="372"/>
      <c r="J30" s="212"/>
      <c r="K30" s="212"/>
    </row>
    <row r="31" spans="1:11" ht="16.5" customHeight="1" x14ac:dyDescent="0.15">
      <c r="A31" s="33"/>
      <c r="B31" s="33"/>
      <c r="C31" s="33"/>
      <c r="D31" s="33"/>
      <c r="E31" s="33"/>
      <c r="F31" s="33"/>
      <c r="G31" s="33"/>
      <c r="H31" s="33"/>
      <c r="I31" s="214" t="s">
        <v>124</v>
      </c>
    </row>
    <row r="32" spans="1:11" ht="16.5" customHeight="1" x14ac:dyDescent="0.15">
      <c r="A32" s="315"/>
      <c r="B32" s="383"/>
      <c r="C32" s="304" t="s">
        <v>10</v>
      </c>
      <c r="D32" s="305"/>
      <c r="E32" s="305"/>
      <c r="F32" s="306"/>
      <c r="G32" s="304" t="s">
        <v>6</v>
      </c>
      <c r="H32" s="306"/>
      <c r="I32" s="271" t="s">
        <v>28</v>
      </c>
      <c r="J32" s="38"/>
    </row>
    <row r="33" spans="1:11" ht="16.5" customHeight="1" x14ac:dyDescent="0.15">
      <c r="A33" s="384"/>
      <c r="B33" s="385"/>
      <c r="C33" s="272" t="s">
        <v>148</v>
      </c>
      <c r="D33" s="272" t="s">
        <v>163</v>
      </c>
      <c r="E33" s="272" t="s">
        <v>169</v>
      </c>
      <c r="F33" s="272" t="s">
        <v>173</v>
      </c>
      <c r="G33" s="272" t="s">
        <v>17</v>
      </c>
      <c r="H33" s="272" t="s">
        <v>18</v>
      </c>
      <c r="I33" s="272" t="s">
        <v>173</v>
      </c>
      <c r="J33" s="63"/>
    </row>
    <row r="34" spans="1:11" ht="16.5" customHeight="1" x14ac:dyDescent="0.15">
      <c r="A34" s="373" t="s">
        <v>22</v>
      </c>
      <c r="B34" s="382"/>
      <c r="C34" s="273">
        <v>201.95744680851064</v>
      </c>
      <c r="D34" s="273">
        <v>202.8</v>
      </c>
      <c r="E34" s="273">
        <v>204.1</v>
      </c>
      <c r="F34" s="273">
        <v>206.6888888888889</v>
      </c>
      <c r="G34" s="274">
        <v>2.5888888888889028</v>
      </c>
      <c r="H34" s="254">
        <v>1.2684413958299379</v>
      </c>
      <c r="I34" s="275">
        <v>182.99660111677591</v>
      </c>
      <c r="J34" s="41"/>
      <c r="K34" s="215"/>
    </row>
    <row r="35" spans="1:11" ht="16.5" customHeight="1" x14ac:dyDescent="0.15">
      <c r="A35" s="257"/>
      <c r="B35" s="210" t="s">
        <v>1</v>
      </c>
      <c r="C35" s="198">
        <v>260.38461538461536</v>
      </c>
      <c r="D35" s="198">
        <v>258.39999999999998</v>
      </c>
      <c r="E35" s="198">
        <v>257</v>
      </c>
      <c r="F35" s="198">
        <v>251.84615384615384</v>
      </c>
      <c r="G35" s="276">
        <v>-5.1538461538461604</v>
      </c>
      <c r="H35" s="246">
        <v>-2.0053876085004516</v>
      </c>
      <c r="I35" s="277">
        <v>232.30028328611897</v>
      </c>
      <c r="J35" s="41"/>
      <c r="K35" s="215"/>
    </row>
    <row r="36" spans="1:11" ht="16.5" customHeight="1" x14ac:dyDescent="0.15">
      <c r="A36" s="257"/>
      <c r="B36" s="210" t="s">
        <v>14</v>
      </c>
      <c r="C36" s="278">
        <v>192.58024691358025</v>
      </c>
      <c r="D36" s="278">
        <v>193.8</v>
      </c>
      <c r="E36" s="278">
        <v>195.2</v>
      </c>
      <c r="F36" s="278">
        <v>199.06493506493507</v>
      </c>
      <c r="G36" s="279">
        <v>3.8649350649350822</v>
      </c>
      <c r="H36" s="111">
        <v>1.9799872258888744</v>
      </c>
      <c r="I36" s="245">
        <v>175.72363838974786</v>
      </c>
      <c r="J36" s="43"/>
      <c r="K36" s="215"/>
    </row>
    <row r="37" spans="1:11" ht="16.5" customHeight="1" x14ac:dyDescent="0.15">
      <c r="A37" s="380" t="s">
        <v>37</v>
      </c>
      <c r="B37" s="381"/>
      <c r="C37" s="280">
        <v>12.802631578947368</v>
      </c>
      <c r="D37" s="280">
        <v>13.2</v>
      </c>
      <c r="E37" s="280">
        <v>13.1</v>
      </c>
      <c r="F37" s="280">
        <v>12.869565217391305</v>
      </c>
      <c r="G37" s="281">
        <v>-0.23043478260869499</v>
      </c>
      <c r="H37" s="191">
        <v>-1.7590441420511069</v>
      </c>
      <c r="I37" s="242">
        <v>13.651594478819609</v>
      </c>
      <c r="J37" s="43"/>
      <c r="K37" s="215"/>
    </row>
    <row r="38" spans="1:11" ht="16.5" customHeight="1" x14ac:dyDescent="0.15">
      <c r="A38" s="8"/>
      <c r="B38" s="8"/>
      <c r="C38" s="1"/>
      <c r="D38" s="44"/>
      <c r="E38" s="44"/>
      <c r="F38" s="44"/>
      <c r="G38" s="12"/>
      <c r="H38" s="45"/>
      <c r="I38" s="46"/>
      <c r="J38" s="46"/>
      <c r="K38" s="12"/>
    </row>
    <row r="39" spans="1:11" ht="16.5" customHeight="1" x14ac:dyDescent="0.15">
      <c r="A39" s="386" t="s">
        <v>57</v>
      </c>
      <c r="B39" s="386"/>
      <c r="C39" s="386"/>
      <c r="D39" s="386"/>
      <c r="E39" s="386"/>
      <c r="F39" s="386"/>
      <c r="G39" s="386"/>
      <c r="H39" s="211"/>
      <c r="I39" s="211"/>
      <c r="J39" s="211"/>
      <c r="K39" s="47"/>
    </row>
    <row r="40" spans="1:11" ht="16.5" customHeight="1" x14ac:dyDescent="0.15">
      <c r="A40" s="32"/>
      <c r="B40" s="32"/>
      <c r="C40" s="32"/>
      <c r="D40" s="32"/>
      <c r="E40" s="32"/>
      <c r="F40" s="32"/>
      <c r="G40" s="214" t="s">
        <v>124</v>
      </c>
      <c r="I40" s="56"/>
      <c r="J40" s="56"/>
    </row>
    <row r="41" spans="1:11" ht="16.5" customHeight="1" x14ac:dyDescent="0.15">
      <c r="A41" s="315"/>
      <c r="B41" s="383"/>
      <c r="C41" s="304" t="s">
        <v>10</v>
      </c>
      <c r="D41" s="306"/>
      <c r="E41" s="371" t="s">
        <v>6</v>
      </c>
      <c r="F41" s="371"/>
      <c r="G41" s="271" t="s">
        <v>28</v>
      </c>
      <c r="H41" s="38"/>
      <c r="I41" s="38"/>
    </row>
    <row r="42" spans="1:11" ht="16.5" customHeight="1" x14ac:dyDescent="0.15">
      <c r="A42" s="384"/>
      <c r="B42" s="385"/>
      <c r="C42" s="272" t="s">
        <v>164</v>
      </c>
      <c r="D42" s="272" t="s">
        <v>173</v>
      </c>
      <c r="E42" s="271" t="s">
        <v>17</v>
      </c>
      <c r="F42" s="271" t="s">
        <v>18</v>
      </c>
      <c r="G42" s="271" t="str">
        <f>+D42</f>
        <v>令和２年</v>
      </c>
      <c r="H42" s="38"/>
      <c r="I42" s="38"/>
      <c r="J42" s="1"/>
      <c r="K42" s="1"/>
    </row>
    <row r="43" spans="1:11" ht="16.5" customHeight="1" x14ac:dyDescent="0.15">
      <c r="A43" s="373" t="s">
        <v>22</v>
      </c>
      <c r="B43" s="382"/>
      <c r="C43" s="64">
        <v>1278</v>
      </c>
      <c r="D43" s="64">
        <v>1267.5999999999999</v>
      </c>
      <c r="E43" s="246">
        <v>-10.400000000000091</v>
      </c>
      <c r="F43" s="282">
        <v>-0.8137715179968773</v>
      </c>
      <c r="G43" s="64">
        <v>1195.0999999999999</v>
      </c>
      <c r="H43" s="48"/>
      <c r="I43" s="48"/>
      <c r="J43" s="13"/>
      <c r="K43" s="1"/>
    </row>
    <row r="44" spans="1:11" ht="16.5" customHeight="1" x14ac:dyDescent="0.15">
      <c r="A44" s="257"/>
      <c r="B44" s="210" t="s">
        <v>11</v>
      </c>
      <c r="C44" s="64">
        <v>368.6</v>
      </c>
      <c r="D44" s="64">
        <v>360.4</v>
      </c>
      <c r="E44" s="246">
        <v>-8.2000000000000455</v>
      </c>
      <c r="F44" s="282">
        <v>-2.2246337493217703</v>
      </c>
      <c r="G44" s="64">
        <v>257.2</v>
      </c>
      <c r="H44" s="48"/>
      <c r="I44" s="48"/>
      <c r="J44" s="13"/>
      <c r="K44" s="1"/>
    </row>
    <row r="45" spans="1:11" ht="16.5" customHeight="1" x14ac:dyDescent="0.15">
      <c r="A45" s="257"/>
      <c r="B45" s="210" t="s">
        <v>38</v>
      </c>
      <c r="C45" s="64">
        <v>1.7</v>
      </c>
      <c r="D45" s="64">
        <v>1.6</v>
      </c>
      <c r="E45" s="246">
        <v>-9.9999999999999867E-2</v>
      </c>
      <c r="F45" s="282">
        <v>-5.882352941176463</v>
      </c>
      <c r="G45" s="64">
        <v>1.5</v>
      </c>
      <c r="H45" s="48"/>
      <c r="I45" s="48"/>
      <c r="J45" s="13"/>
      <c r="K45" s="1"/>
    </row>
    <row r="46" spans="1:11" ht="16.5" customHeight="1" x14ac:dyDescent="0.15">
      <c r="A46" s="257"/>
      <c r="B46" s="210" t="s">
        <v>52</v>
      </c>
      <c r="C46" s="64">
        <v>3.2</v>
      </c>
      <c r="D46" s="64">
        <v>3.2</v>
      </c>
      <c r="E46" s="246">
        <v>0</v>
      </c>
      <c r="F46" s="282">
        <v>0</v>
      </c>
      <c r="G46" s="64">
        <v>3.3</v>
      </c>
      <c r="H46" s="48"/>
      <c r="I46" s="48"/>
      <c r="J46" s="13"/>
      <c r="K46" s="1"/>
    </row>
    <row r="47" spans="1:11" ht="16.5" customHeight="1" x14ac:dyDescent="0.15">
      <c r="A47" s="257"/>
      <c r="B47" s="210" t="s">
        <v>12</v>
      </c>
      <c r="C47" s="64">
        <v>259.39999999999998</v>
      </c>
      <c r="D47" s="64">
        <v>255.5</v>
      </c>
      <c r="E47" s="246">
        <v>-3.8999999999999773</v>
      </c>
      <c r="F47" s="282">
        <v>-1.5034695451040776</v>
      </c>
      <c r="G47" s="64">
        <v>229.2</v>
      </c>
      <c r="H47" s="48"/>
      <c r="I47" s="48"/>
      <c r="J47" s="13"/>
      <c r="K47" s="1"/>
    </row>
    <row r="48" spans="1:11" ht="16.5" customHeight="1" x14ac:dyDescent="0.15">
      <c r="A48" s="257"/>
      <c r="B48" s="210" t="s">
        <v>13</v>
      </c>
      <c r="C48" s="64">
        <v>645.1</v>
      </c>
      <c r="D48" s="64">
        <v>646.9</v>
      </c>
      <c r="E48" s="246">
        <v>1.7999999999999545</v>
      </c>
      <c r="F48" s="282">
        <v>0.27902650751820718</v>
      </c>
      <c r="G48" s="64">
        <v>703.9</v>
      </c>
      <c r="H48" s="48"/>
      <c r="I48" s="48"/>
      <c r="J48" s="13"/>
      <c r="K48" s="1"/>
    </row>
    <row r="49" spans="1:11" ht="16.5" customHeight="1" x14ac:dyDescent="0.15">
      <c r="A49" s="380" t="s">
        <v>23</v>
      </c>
      <c r="B49" s="381"/>
      <c r="C49" s="72">
        <v>62.9</v>
      </c>
      <c r="D49" s="72">
        <v>60.5</v>
      </c>
      <c r="E49" s="283">
        <v>-2.3999999999999986</v>
      </c>
      <c r="F49" s="284">
        <v>-3.8155802861685193</v>
      </c>
      <c r="G49" s="72">
        <v>68.2</v>
      </c>
      <c r="H49" s="48"/>
      <c r="I49" s="48"/>
      <c r="J49" s="13"/>
      <c r="K49" s="1"/>
    </row>
    <row r="50" spans="1:11" x14ac:dyDescent="0.15">
      <c r="A50" s="18"/>
      <c r="B50" s="18"/>
      <c r="J50" s="1"/>
      <c r="K50" s="1"/>
    </row>
    <row r="51" spans="1:11" x14ac:dyDescent="0.15">
      <c r="A51" s="18"/>
      <c r="B51" s="18"/>
    </row>
  </sheetData>
  <mergeCells count="23">
    <mergeCell ref="C32:F32"/>
    <mergeCell ref="G32:H32"/>
    <mergeCell ref="A49:B49"/>
    <mergeCell ref="C41:D41"/>
    <mergeCell ref="A34:B34"/>
    <mergeCell ref="A37:B37"/>
    <mergeCell ref="A32:B33"/>
    <mergeCell ref="A39:G39"/>
    <mergeCell ref="A41:B42"/>
    <mergeCell ref="E41:F41"/>
    <mergeCell ref="A43:B43"/>
    <mergeCell ref="A2:J11"/>
    <mergeCell ref="I15:J15"/>
    <mergeCell ref="A30:I30"/>
    <mergeCell ref="E15:F15"/>
    <mergeCell ref="A26:B26"/>
    <mergeCell ref="A28:B28"/>
    <mergeCell ref="A17:B17"/>
    <mergeCell ref="A18:B18"/>
    <mergeCell ref="A15:B16"/>
    <mergeCell ref="A13:J13"/>
    <mergeCell ref="G15:H15"/>
    <mergeCell ref="C15:D15"/>
  </mergeCells>
  <phoneticPr fontId="1"/>
  <printOptions horizontalCentered="1"/>
  <pageMargins left="0.59055118110236227" right="0.59055118110236227" top="0.78740157480314965" bottom="0.39370078740157483" header="0.11811023622047245" footer="0.51181102362204722"/>
  <pageSetup paperSize="9" scale="95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view="pageBreakPreview" zoomScaleNormal="100" zoomScaleSheetLayoutView="100" workbookViewId="0">
      <selection sqref="A1:U1"/>
    </sheetView>
  </sheetViews>
  <sheetFormatPr defaultRowHeight="13.5" x14ac:dyDescent="0.15"/>
  <cols>
    <col min="1" max="1" width="2.625" style="4" customWidth="1"/>
    <col min="2" max="2" width="11.125" style="4" customWidth="1"/>
    <col min="3" max="21" width="4.625" style="4" customWidth="1"/>
    <col min="22" max="31" width="8.625" style="26" customWidth="1"/>
    <col min="32" max="37" width="8.625" style="4" customWidth="1"/>
    <col min="38" max="38" width="7.625" style="4" customWidth="1"/>
    <col min="39" max="16384" width="9" style="4"/>
  </cols>
  <sheetData>
    <row r="1" spans="1:39" ht="21.75" customHeight="1" x14ac:dyDescent="0.15">
      <c r="A1" s="321" t="s">
        <v>126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</row>
    <row r="2" spans="1:39" ht="21.75" customHeight="1" x14ac:dyDescent="0.15"/>
    <row r="3" spans="1:39" ht="21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39" ht="21" customHeight="1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39" ht="21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39" ht="21" customHeight="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AA6" s="31"/>
    </row>
    <row r="7" spans="1:39" ht="21" customHeight="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V7" s="77"/>
    </row>
    <row r="8" spans="1:39" ht="21" customHeight="1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39" ht="21" customHeight="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"/>
      <c r="AG9" s="1"/>
      <c r="AH9" s="1"/>
      <c r="AI9" s="1"/>
      <c r="AJ9" s="1"/>
      <c r="AK9" s="1"/>
      <c r="AL9" s="1"/>
    </row>
    <row r="10" spans="1:39" ht="21" customHeigh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1"/>
      <c r="AK10" s="121"/>
      <c r="AL10" s="121"/>
      <c r="AM10" s="9"/>
    </row>
    <row r="11" spans="1:39" ht="21" customHeight="1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2"/>
      <c r="AK11" s="126"/>
      <c r="AL11" s="127"/>
    </row>
    <row r="12" spans="1:39" ht="21" customHeight="1" x14ac:dyDescent="0.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2"/>
      <c r="AK12" s="129"/>
      <c r="AL12" s="130"/>
    </row>
    <row r="13" spans="1:39" ht="21" customHeight="1" x14ac:dyDescent="0.1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122"/>
      <c r="AK13" s="129"/>
      <c r="AL13" s="130"/>
    </row>
    <row r="14" spans="1:39" ht="21" customHeight="1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122"/>
      <c r="AK14" s="129"/>
      <c r="AL14" s="131"/>
    </row>
    <row r="15" spans="1:39" ht="21" customHeight="1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122"/>
      <c r="AK15" s="129"/>
      <c r="AL15" s="131"/>
    </row>
    <row r="16" spans="1:39" ht="21" customHeight="1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122"/>
      <c r="AK16" s="129"/>
      <c r="AL16" s="131"/>
    </row>
    <row r="17" spans="1:38" ht="21" customHeight="1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122"/>
      <c r="AK17" s="129"/>
      <c r="AL17" s="130"/>
    </row>
    <row r="18" spans="1:38" ht="21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V18" s="31"/>
      <c r="W18" s="31"/>
      <c r="X18" s="31"/>
      <c r="Y18" s="31"/>
      <c r="Z18" s="31"/>
      <c r="AA18" s="31"/>
      <c r="AB18" s="31"/>
      <c r="AC18" s="31"/>
      <c r="AD18" s="31"/>
      <c r="AE18" s="69"/>
      <c r="AF18" s="122"/>
      <c r="AG18" s="11"/>
      <c r="AH18" s="1"/>
      <c r="AI18" s="1"/>
      <c r="AJ18" s="1"/>
      <c r="AK18" s="1"/>
      <c r="AL18" s="1"/>
    </row>
    <row r="19" spans="1:38" ht="29.25" customHeight="1" x14ac:dyDescent="0.1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V19" s="387"/>
      <c r="W19" s="387"/>
      <c r="X19" s="387"/>
      <c r="Y19" s="387"/>
      <c r="Z19" s="387"/>
      <c r="AA19" s="10"/>
      <c r="AB19" s="10"/>
      <c r="AC19" s="10"/>
      <c r="AD19" s="10"/>
      <c r="AE19" s="10"/>
      <c r="AF19" s="1"/>
      <c r="AG19" s="1"/>
      <c r="AH19" s="1"/>
      <c r="AI19" s="1"/>
      <c r="AJ19" s="1"/>
      <c r="AK19" s="1"/>
      <c r="AL19" s="1"/>
    </row>
    <row r="20" spans="1:38" ht="15.75" customHeight="1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V20" s="387"/>
      <c r="W20" s="387"/>
      <c r="X20" s="387"/>
      <c r="Y20" s="387"/>
      <c r="Z20" s="387"/>
      <c r="AA20" s="31"/>
      <c r="AB20" s="31"/>
      <c r="AC20" s="31"/>
      <c r="AD20" s="31"/>
      <c r="AE20" s="68"/>
      <c r="AF20" s="1"/>
      <c r="AG20" s="1"/>
      <c r="AH20" s="1"/>
      <c r="AI20" s="1"/>
      <c r="AJ20" s="1"/>
      <c r="AK20" s="1"/>
      <c r="AL20" s="1"/>
    </row>
    <row r="21" spans="1:38" ht="15.75" customHeight="1" x14ac:dyDescent="0.1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"/>
      <c r="AG21" s="1"/>
      <c r="AH21" s="1"/>
    </row>
    <row r="22" spans="1:38" ht="15.75" customHeight="1" x14ac:dyDescent="0.1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38" ht="24" customHeight="1" x14ac:dyDescent="0.1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38" ht="24" customHeight="1" x14ac:dyDescent="0.1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38" ht="24" customHeight="1" x14ac:dyDescent="0.1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X25" s="4"/>
      <c r="Y25" s="4"/>
      <c r="Z25" s="4"/>
      <c r="AA25" s="4"/>
      <c r="AB25" s="4"/>
      <c r="AC25" s="4"/>
      <c r="AD25" s="4"/>
      <c r="AE25" s="4"/>
    </row>
    <row r="26" spans="1:38" ht="27.75" customHeight="1" x14ac:dyDescent="0.15">
      <c r="A26" s="372" t="s">
        <v>55</v>
      </c>
      <c r="B26" s="372"/>
      <c r="C26" s="372"/>
      <c r="D26" s="372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  <c r="Q26" s="372"/>
      <c r="R26" s="372"/>
      <c r="S26" s="372"/>
      <c r="T26" s="372"/>
      <c r="U26" s="372"/>
      <c r="X26" s="4"/>
      <c r="Y26" s="4"/>
      <c r="Z26" s="4"/>
      <c r="AA26" s="4"/>
      <c r="AB26" s="4"/>
      <c r="AC26" s="4"/>
      <c r="AD26" s="4"/>
      <c r="AE26" s="4"/>
    </row>
    <row r="27" spans="1:38" ht="15" customHeight="1" x14ac:dyDescent="0.15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30"/>
      <c r="Q27" s="30"/>
      <c r="R27" s="366" t="s">
        <v>41</v>
      </c>
      <c r="S27" s="366"/>
      <c r="T27" s="366"/>
      <c r="U27" s="366"/>
      <c r="X27" s="4"/>
      <c r="Y27" s="4"/>
      <c r="Z27" s="4"/>
      <c r="AA27" s="4"/>
      <c r="AB27" s="4"/>
      <c r="AC27" s="4"/>
      <c r="AD27" s="4"/>
      <c r="AE27" s="4"/>
    </row>
    <row r="28" spans="1:38" ht="21" customHeight="1" x14ac:dyDescent="0.15">
      <c r="A28" s="354"/>
      <c r="B28" s="355"/>
      <c r="C28" s="150" t="s">
        <v>178</v>
      </c>
      <c r="D28" s="150">
        <v>15</v>
      </c>
      <c r="E28" s="150">
        <v>16</v>
      </c>
      <c r="F28" s="150">
        <v>17</v>
      </c>
      <c r="G28" s="150">
        <v>18</v>
      </c>
      <c r="H28" s="150">
        <v>19</v>
      </c>
      <c r="I28" s="150">
        <v>20</v>
      </c>
      <c r="J28" s="150">
        <v>21</v>
      </c>
      <c r="K28" s="150">
        <v>22</v>
      </c>
      <c r="L28" s="150">
        <v>23</v>
      </c>
      <c r="M28" s="150">
        <v>24</v>
      </c>
      <c r="N28" s="150">
        <v>25</v>
      </c>
      <c r="O28" s="150">
        <v>26</v>
      </c>
      <c r="P28" s="150">
        <v>27</v>
      </c>
      <c r="Q28" s="150">
        <v>28</v>
      </c>
      <c r="R28" s="150">
        <v>29</v>
      </c>
      <c r="S28" s="150">
        <v>30</v>
      </c>
      <c r="T28" s="150" t="s">
        <v>169</v>
      </c>
      <c r="U28" s="150">
        <v>2</v>
      </c>
      <c r="X28" s="4"/>
      <c r="Y28" s="4"/>
      <c r="Z28" s="4"/>
      <c r="AA28" s="4"/>
      <c r="AB28" s="4"/>
      <c r="AC28" s="4"/>
      <c r="AD28" s="4"/>
      <c r="AE28" s="4"/>
    </row>
    <row r="29" spans="1:38" ht="21" customHeight="1" x14ac:dyDescent="0.15">
      <c r="A29" s="390" t="s">
        <v>39</v>
      </c>
      <c r="B29" s="391"/>
      <c r="C29" s="166">
        <v>21848</v>
      </c>
      <c r="D29" s="166">
        <v>21758</v>
      </c>
      <c r="E29" s="165">
        <v>21770</v>
      </c>
      <c r="F29" s="166">
        <v>21671</v>
      </c>
      <c r="G29" s="166">
        <v>21523</v>
      </c>
      <c r="H29" s="165">
        <v>21351</v>
      </c>
      <c r="I29" s="166">
        <v>20977</v>
      </c>
      <c r="J29" s="167">
        <v>20749</v>
      </c>
      <c r="K29" s="165">
        <v>20650</v>
      </c>
      <c r="L29" s="166">
        <v>20382</v>
      </c>
      <c r="M29" s="167">
        <v>20253</v>
      </c>
      <c r="N29" s="165">
        <v>20107</v>
      </c>
      <c r="O29" s="166">
        <v>20114</v>
      </c>
      <c r="P29" s="167">
        <v>20057</v>
      </c>
      <c r="Q29" s="166">
        <v>19997</v>
      </c>
      <c r="R29" s="166">
        <v>19962</v>
      </c>
      <c r="S29" s="167">
        <v>19819</v>
      </c>
      <c r="T29" s="166">
        <v>19488</v>
      </c>
      <c r="U29" s="167">
        <v>19495</v>
      </c>
      <c r="X29" s="4"/>
      <c r="Y29" s="4"/>
      <c r="Z29" s="4"/>
      <c r="AA29" s="4"/>
      <c r="AB29" s="4"/>
      <c r="AC29" s="4"/>
      <c r="AD29" s="4"/>
      <c r="AE29" s="4"/>
    </row>
    <row r="30" spans="1:38" ht="19.5" customHeight="1" x14ac:dyDescent="0.15">
      <c r="A30" s="392" t="s">
        <v>22</v>
      </c>
      <c r="B30" s="393"/>
      <c r="C30" s="168">
        <v>19749</v>
      </c>
      <c r="D30" s="169">
        <v>19730</v>
      </c>
      <c r="E30" s="168">
        <v>19774</v>
      </c>
      <c r="F30" s="169">
        <v>19766</v>
      </c>
      <c r="G30" s="169">
        <v>19689</v>
      </c>
      <c r="H30" s="168">
        <v>19579</v>
      </c>
      <c r="I30" s="169">
        <v>19346</v>
      </c>
      <c r="J30" s="170">
        <v>19154</v>
      </c>
      <c r="K30" s="168">
        <v>19154</v>
      </c>
      <c r="L30" s="169">
        <v>18997</v>
      </c>
      <c r="M30" s="170">
        <v>18950</v>
      </c>
      <c r="N30" s="168">
        <v>18850</v>
      </c>
      <c r="O30" s="169">
        <v>18893</v>
      </c>
      <c r="P30" s="170">
        <v>18902</v>
      </c>
      <c r="Q30" s="169">
        <v>18916</v>
      </c>
      <c r="R30" s="169">
        <v>18984</v>
      </c>
      <c r="S30" s="170">
        <v>18862</v>
      </c>
      <c r="T30" s="169">
        <v>18569</v>
      </c>
      <c r="U30" s="170">
        <v>18602</v>
      </c>
      <c r="X30" s="4"/>
      <c r="Y30" s="4"/>
      <c r="Z30" s="4"/>
      <c r="AA30" s="4"/>
      <c r="AB30" s="4"/>
      <c r="AC30" s="4"/>
      <c r="AD30" s="4"/>
      <c r="AE30" s="4"/>
    </row>
    <row r="31" spans="1:38" ht="19.5" customHeight="1" x14ac:dyDescent="0.15">
      <c r="A31" s="171"/>
      <c r="B31" s="172" t="s">
        <v>67</v>
      </c>
      <c r="C31" s="173">
        <v>5630</v>
      </c>
      <c r="D31" s="174">
        <v>5630</v>
      </c>
      <c r="E31" s="173">
        <v>5630</v>
      </c>
      <c r="F31" s="174">
        <v>5622</v>
      </c>
      <c r="G31" s="174">
        <v>5620</v>
      </c>
      <c r="H31" s="173">
        <v>5599</v>
      </c>
      <c r="I31" s="174">
        <v>5521</v>
      </c>
      <c r="J31" s="175">
        <v>5521</v>
      </c>
      <c r="K31" s="173">
        <v>5521</v>
      </c>
      <c r="L31" s="174">
        <v>5469</v>
      </c>
      <c r="M31" s="175">
        <v>5469</v>
      </c>
      <c r="N31" s="173">
        <v>5408</v>
      </c>
      <c r="O31" s="174">
        <v>5412</v>
      </c>
      <c r="P31" s="175">
        <v>5412</v>
      </c>
      <c r="Q31" s="174">
        <v>5412</v>
      </c>
      <c r="R31" s="174">
        <v>5412</v>
      </c>
      <c r="S31" s="175">
        <v>5386</v>
      </c>
      <c r="T31" s="173">
        <v>5356</v>
      </c>
      <c r="U31" s="175">
        <v>5289</v>
      </c>
      <c r="X31" s="4"/>
      <c r="Y31" s="4"/>
      <c r="Z31" s="4"/>
      <c r="AA31" s="4"/>
      <c r="AB31" s="4"/>
      <c r="AC31" s="4"/>
      <c r="AD31" s="4"/>
      <c r="AE31" s="4"/>
    </row>
    <row r="32" spans="1:38" ht="19.5" customHeight="1" x14ac:dyDescent="0.15">
      <c r="A32" s="171"/>
      <c r="B32" s="182" t="s">
        <v>38</v>
      </c>
      <c r="C32" s="173">
        <v>18</v>
      </c>
      <c r="D32" s="174">
        <v>18</v>
      </c>
      <c r="E32" s="173">
        <v>18</v>
      </c>
      <c r="F32" s="174">
        <v>18</v>
      </c>
      <c r="G32" s="174">
        <v>18</v>
      </c>
      <c r="H32" s="173">
        <v>18</v>
      </c>
      <c r="I32" s="174">
        <v>18</v>
      </c>
      <c r="J32" s="175">
        <v>24</v>
      </c>
      <c r="K32" s="173">
        <v>24</v>
      </c>
      <c r="L32" s="174">
        <v>24</v>
      </c>
      <c r="M32" s="175">
        <v>24</v>
      </c>
      <c r="N32" s="173">
        <v>24</v>
      </c>
      <c r="O32" s="174">
        <v>24</v>
      </c>
      <c r="P32" s="175">
        <v>24</v>
      </c>
      <c r="Q32" s="174">
        <v>24</v>
      </c>
      <c r="R32" s="174">
        <v>24</v>
      </c>
      <c r="S32" s="175">
        <v>24</v>
      </c>
      <c r="T32" s="173">
        <v>24</v>
      </c>
      <c r="U32" s="175">
        <v>24</v>
      </c>
      <c r="X32" s="4"/>
      <c r="Y32" s="4"/>
      <c r="Z32" s="4"/>
      <c r="AA32" s="4"/>
      <c r="AB32" s="4"/>
      <c r="AC32" s="4"/>
      <c r="AD32" s="4"/>
      <c r="AE32" s="4"/>
    </row>
    <row r="33" spans="1:31" ht="19.5" customHeight="1" x14ac:dyDescent="0.15">
      <c r="A33" s="171"/>
      <c r="B33" s="182" t="s">
        <v>68</v>
      </c>
      <c r="C33" s="174">
        <v>181</v>
      </c>
      <c r="D33" s="174">
        <v>181</v>
      </c>
      <c r="E33" s="173">
        <v>131</v>
      </c>
      <c r="F33" s="174">
        <v>131</v>
      </c>
      <c r="G33" s="174">
        <v>131</v>
      </c>
      <c r="H33" s="173">
        <v>81</v>
      </c>
      <c r="I33" s="174">
        <v>81</v>
      </c>
      <c r="J33" s="175">
        <v>71</v>
      </c>
      <c r="K33" s="173">
        <v>71</v>
      </c>
      <c r="L33" s="174">
        <v>71</v>
      </c>
      <c r="M33" s="175">
        <v>71</v>
      </c>
      <c r="N33" s="173">
        <v>67</v>
      </c>
      <c r="O33" s="174">
        <v>67</v>
      </c>
      <c r="P33" s="175">
        <v>67</v>
      </c>
      <c r="Q33" s="174">
        <v>67</v>
      </c>
      <c r="R33" s="174">
        <v>67</v>
      </c>
      <c r="S33" s="175">
        <v>62</v>
      </c>
      <c r="T33" s="173">
        <v>47</v>
      </c>
      <c r="U33" s="175">
        <v>47</v>
      </c>
      <c r="X33" s="4"/>
      <c r="Y33" s="4"/>
      <c r="Z33" s="4"/>
      <c r="AA33" s="4"/>
      <c r="AB33" s="4"/>
      <c r="AC33" s="4"/>
      <c r="AD33" s="4"/>
      <c r="AE33" s="4"/>
    </row>
    <row r="34" spans="1:31" ht="19.5" customHeight="1" x14ac:dyDescent="0.15">
      <c r="A34" s="171"/>
      <c r="B34" s="182" t="s">
        <v>12</v>
      </c>
      <c r="C34" s="174">
        <v>4355</v>
      </c>
      <c r="D34" s="174">
        <v>4351</v>
      </c>
      <c r="E34" s="173">
        <v>4372</v>
      </c>
      <c r="F34" s="174">
        <v>4383</v>
      </c>
      <c r="G34" s="174">
        <v>4092</v>
      </c>
      <c r="H34" s="173">
        <v>4119</v>
      </c>
      <c r="I34" s="174">
        <v>4123</v>
      </c>
      <c r="J34" s="175">
        <v>3885</v>
      </c>
      <c r="K34" s="173">
        <v>3829</v>
      </c>
      <c r="L34" s="174">
        <v>3829</v>
      </c>
      <c r="M34" s="175">
        <v>3786</v>
      </c>
      <c r="N34" s="173">
        <v>3790</v>
      </c>
      <c r="O34" s="174">
        <v>3785</v>
      </c>
      <c r="P34" s="175">
        <v>3828</v>
      </c>
      <c r="Q34" s="174">
        <v>3854</v>
      </c>
      <c r="R34" s="174">
        <v>3866</v>
      </c>
      <c r="S34" s="175">
        <v>3769</v>
      </c>
      <c r="T34" s="173">
        <v>3769</v>
      </c>
      <c r="U34" s="175">
        <v>3749</v>
      </c>
      <c r="X34" s="4"/>
      <c r="Y34" s="4"/>
      <c r="Z34" s="4"/>
      <c r="AA34" s="4"/>
      <c r="AB34" s="4"/>
      <c r="AC34" s="4"/>
      <c r="AD34" s="4"/>
      <c r="AE34" s="4"/>
    </row>
    <row r="35" spans="1:31" ht="19.5" customHeight="1" x14ac:dyDescent="0.15">
      <c r="A35" s="176"/>
      <c r="B35" s="183" t="s">
        <v>13</v>
      </c>
      <c r="C35" s="178">
        <v>9565</v>
      </c>
      <c r="D35" s="178">
        <v>9550</v>
      </c>
      <c r="E35" s="177">
        <v>9623</v>
      </c>
      <c r="F35" s="178">
        <v>9612</v>
      </c>
      <c r="G35" s="178">
        <v>9828</v>
      </c>
      <c r="H35" s="177">
        <v>9762</v>
      </c>
      <c r="I35" s="178">
        <v>9603</v>
      </c>
      <c r="J35" s="179">
        <v>9653</v>
      </c>
      <c r="K35" s="177">
        <v>9709</v>
      </c>
      <c r="L35" s="178">
        <v>9604</v>
      </c>
      <c r="M35" s="179">
        <v>9600</v>
      </c>
      <c r="N35" s="177">
        <v>9561</v>
      </c>
      <c r="O35" s="178">
        <v>9605</v>
      </c>
      <c r="P35" s="179">
        <v>9571</v>
      </c>
      <c r="Q35" s="178">
        <v>9559</v>
      </c>
      <c r="R35" s="178">
        <v>9615</v>
      </c>
      <c r="S35" s="179">
        <v>9621</v>
      </c>
      <c r="T35" s="177">
        <v>9373</v>
      </c>
      <c r="U35" s="179">
        <v>9493</v>
      </c>
      <c r="X35" s="4"/>
      <c r="Y35" s="4"/>
      <c r="Z35" s="4"/>
      <c r="AA35" s="4"/>
      <c r="AB35" s="4"/>
      <c r="AC35" s="4"/>
      <c r="AD35" s="4"/>
      <c r="AE35" s="4"/>
    </row>
    <row r="36" spans="1:31" ht="19.5" customHeight="1" x14ac:dyDescent="0.15">
      <c r="A36" s="392" t="s">
        <v>23</v>
      </c>
      <c r="B36" s="393"/>
      <c r="C36" s="168">
        <v>2097</v>
      </c>
      <c r="D36" s="169">
        <v>2026</v>
      </c>
      <c r="E36" s="168">
        <v>1994</v>
      </c>
      <c r="F36" s="169">
        <v>1903</v>
      </c>
      <c r="G36" s="169">
        <v>1832</v>
      </c>
      <c r="H36" s="168">
        <v>1770</v>
      </c>
      <c r="I36" s="169">
        <v>1629</v>
      </c>
      <c r="J36" s="170">
        <v>1593</v>
      </c>
      <c r="K36" s="168">
        <v>1494</v>
      </c>
      <c r="L36" s="169">
        <v>1380</v>
      </c>
      <c r="M36" s="170">
        <v>1298</v>
      </c>
      <c r="N36" s="168">
        <v>1252</v>
      </c>
      <c r="O36" s="169">
        <v>1216</v>
      </c>
      <c r="P36" s="170">
        <v>1150</v>
      </c>
      <c r="Q36" s="169">
        <v>1076</v>
      </c>
      <c r="R36" s="169">
        <v>973</v>
      </c>
      <c r="S36" s="170">
        <v>952</v>
      </c>
      <c r="T36" s="168">
        <v>914</v>
      </c>
      <c r="U36" s="170">
        <v>888</v>
      </c>
      <c r="X36" s="4"/>
      <c r="Y36" s="4"/>
      <c r="Z36" s="4"/>
      <c r="AA36" s="4"/>
      <c r="AB36" s="4"/>
      <c r="AC36" s="4"/>
      <c r="AD36" s="4"/>
      <c r="AE36" s="4"/>
    </row>
    <row r="37" spans="1:31" ht="19.5" customHeight="1" x14ac:dyDescent="0.15">
      <c r="A37" s="180"/>
      <c r="B37" s="181" t="s">
        <v>76</v>
      </c>
      <c r="C37" s="178">
        <v>282</v>
      </c>
      <c r="D37" s="178">
        <v>274</v>
      </c>
      <c r="E37" s="177">
        <v>273</v>
      </c>
      <c r="F37" s="178">
        <v>287</v>
      </c>
      <c r="G37" s="178">
        <v>267</v>
      </c>
      <c r="H37" s="177">
        <v>267</v>
      </c>
      <c r="I37" s="178">
        <v>263</v>
      </c>
      <c r="J37" s="179">
        <v>263</v>
      </c>
      <c r="K37" s="177">
        <v>229</v>
      </c>
      <c r="L37" s="178">
        <v>208</v>
      </c>
      <c r="M37" s="179">
        <v>176</v>
      </c>
      <c r="N37" s="177">
        <v>176</v>
      </c>
      <c r="O37" s="178">
        <v>168</v>
      </c>
      <c r="P37" s="179">
        <v>168</v>
      </c>
      <c r="Q37" s="178">
        <v>161</v>
      </c>
      <c r="R37" s="178">
        <v>116</v>
      </c>
      <c r="S37" s="179">
        <v>112</v>
      </c>
      <c r="T37" s="177">
        <v>83</v>
      </c>
      <c r="U37" s="179">
        <v>77</v>
      </c>
      <c r="X37" s="4"/>
      <c r="Y37" s="4"/>
      <c r="Z37" s="4"/>
      <c r="AA37" s="4"/>
      <c r="AB37" s="4"/>
      <c r="AC37" s="4"/>
      <c r="AD37" s="4"/>
      <c r="AE37" s="4"/>
    </row>
    <row r="38" spans="1:31" ht="19.5" customHeight="1" x14ac:dyDescent="0.15">
      <c r="A38" s="388" t="s">
        <v>24</v>
      </c>
      <c r="B38" s="389"/>
      <c r="C38" s="165">
        <v>2</v>
      </c>
      <c r="D38" s="178">
        <v>2</v>
      </c>
      <c r="E38" s="177">
        <v>2</v>
      </c>
      <c r="F38" s="178">
        <v>2</v>
      </c>
      <c r="G38" s="178">
        <v>2</v>
      </c>
      <c r="H38" s="177">
        <v>2</v>
      </c>
      <c r="I38" s="178">
        <v>2</v>
      </c>
      <c r="J38" s="179">
        <v>2</v>
      </c>
      <c r="K38" s="177">
        <v>2</v>
      </c>
      <c r="L38" s="178">
        <v>5</v>
      </c>
      <c r="M38" s="179">
        <v>5</v>
      </c>
      <c r="N38" s="177">
        <v>5</v>
      </c>
      <c r="O38" s="178">
        <v>5</v>
      </c>
      <c r="P38" s="179">
        <v>5</v>
      </c>
      <c r="Q38" s="178">
        <v>5</v>
      </c>
      <c r="R38" s="178">
        <v>5</v>
      </c>
      <c r="S38" s="179">
        <v>5</v>
      </c>
      <c r="T38" s="178">
        <v>5</v>
      </c>
      <c r="U38" s="167">
        <v>5</v>
      </c>
      <c r="V38" s="14"/>
    </row>
    <row r="39" spans="1:31" ht="12.75" customHeight="1" x14ac:dyDescent="0.15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31"/>
    </row>
    <row r="40" spans="1:31" ht="12.75" customHeight="1" x14ac:dyDescent="0.1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18"/>
      <c r="P40" s="18"/>
      <c r="Q40" s="18"/>
      <c r="R40" s="18"/>
      <c r="S40" s="18"/>
      <c r="T40" s="18"/>
      <c r="U40" s="18"/>
      <c r="V40" s="31"/>
    </row>
    <row r="41" spans="1:31" x14ac:dyDescent="0.15">
      <c r="A41" s="17"/>
      <c r="B41" s="17"/>
      <c r="V41" s="31"/>
    </row>
  </sheetData>
  <mergeCells count="9">
    <mergeCell ref="A38:B38"/>
    <mergeCell ref="A29:B29"/>
    <mergeCell ref="A36:B36"/>
    <mergeCell ref="A30:B30"/>
    <mergeCell ref="A1:U1"/>
    <mergeCell ref="R27:U27"/>
    <mergeCell ref="A28:B28"/>
    <mergeCell ref="A26:U26"/>
    <mergeCell ref="V19:Z20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8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view="pageBreakPreview" zoomScaleNormal="115" zoomScaleSheetLayoutView="100" workbookViewId="0"/>
  </sheetViews>
  <sheetFormatPr defaultRowHeight="13.5" x14ac:dyDescent="0.15"/>
  <cols>
    <col min="1" max="1" width="13.875" style="26" customWidth="1"/>
    <col min="2" max="10" width="8.125" style="26" customWidth="1"/>
    <col min="11" max="11" width="9" style="26"/>
    <col min="12" max="12" width="23.5" style="26" customWidth="1"/>
    <col min="13" max="13" width="8.25" style="26" bestFit="1" customWidth="1"/>
    <col min="14" max="14" width="8.125" style="26" customWidth="1"/>
    <col min="15" max="15" width="9.75" style="26" customWidth="1"/>
    <col min="16" max="16" width="7.625" style="26" customWidth="1"/>
    <col min="17" max="17" width="9.5" style="26" customWidth="1"/>
    <col min="18" max="18" width="8.125" style="26" customWidth="1"/>
    <col min="19" max="19" width="9.75" style="26" customWidth="1"/>
    <col min="20" max="21" width="8.125" style="26" customWidth="1"/>
    <col min="22" max="22" width="7.625" style="26" bestFit="1" customWidth="1"/>
    <col min="23" max="23" width="11.875" style="26" bestFit="1" customWidth="1"/>
    <col min="24" max="24" width="14.375" style="26" customWidth="1"/>
    <col min="25" max="25" width="8.875" style="26" customWidth="1"/>
    <col min="26" max="16384" width="9" style="26"/>
  </cols>
  <sheetData>
    <row r="1" spans="1:25" ht="25.5" customHeight="1" x14ac:dyDescent="0.15">
      <c r="A1" s="76" t="s">
        <v>159</v>
      </c>
      <c r="B1" s="76"/>
      <c r="C1" s="76"/>
      <c r="D1" s="76"/>
      <c r="E1" s="76"/>
      <c r="F1" s="76"/>
      <c r="G1" s="76"/>
      <c r="H1" s="77"/>
      <c r="I1" s="77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18" customHeight="1" x14ac:dyDescent="0.15">
      <c r="A2" s="308" t="s">
        <v>154</v>
      </c>
      <c r="B2" s="308"/>
      <c r="C2" s="308"/>
      <c r="D2" s="308"/>
      <c r="E2" s="308"/>
      <c r="F2" s="308"/>
      <c r="G2" s="308"/>
      <c r="H2" s="308"/>
      <c r="I2" s="308"/>
      <c r="J2" s="308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18" customHeight="1" x14ac:dyDescent="0.15">
      <c r="A3" s="308"/>
      <c r="B3" s="308"/>
      <c r="C3" s="308"/>
      <c r="D3" s="308"/>
      <c r="E3" s="308"/>
      <c r="F3" s="308"/>
      <c r="G3" s="308"/>
      <c r="H3" s="308"/>
      <c r="I3" s="308"/>
      <c r="J3" s="308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18" customHeight="1" x14ac:dyDescent="0.15">
      <c r="A4" s="308"/>
      <c r="B4" s="308"/>
      <c r="C4" s="308"/>
      <c r="D4" s="308"/>
      <c r="E4" s="308"/>
      <c r="F4" s="308"/>
      <c r="G4" s="308"/>
      <c r="H4" s="308"/>
      <c r="I4" s="308"/>
      <c r="J4" s="308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24.75" customHeight="1" x14ac:dyDescent="0.15">
      <c r="A5" s="76"/>
      <c r="B5" s="76"/>
      <c r="C5" s="76"/>
      <c r="D5" s="76"/>
      <c r="E5" s="76"/>
      <c r="F5" s="76"/>
      <c r="G5" s="76"/>
      <c r="H5" s="77"/>
      <c r="I5" s="77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ht="25.5" customHeight="1" x14ac:dyDescent="0.15">
      <c r="A6" s="80" t="s">
        <v>160</v>
      </c>
      <c r="B6" s="80"/>
      <c r="C6" s="76"/>
      <c r="D6" s="76"/>
      <c r="E6" s="76"/>
      <c r="F6" s="76"/>
      <c r="G6" s="76"/>
      <c r="H6" s="77"/>
      <c r="I6" s="77"/>
      <c r="K6" s="81"/>
      <c r="L6" s="81"/>
      <c r="M6" s="82"/>
      <c r="N6" s="82"/>
      <c r="O6" s="83"/>
      <c r="P6" s="10"/>
    </row>
    <row r="7" spans="1:25" ht="18" customHeight="1" x14ac:dyDescent="0.15">
      <c r="A7" s="308" t="s">
        <v>189</v>
      </c>
      <c r="B7" s="308"/>
      <c r="C7" s="308"/>
      <c r="D7" s="308"/>
      <c r="E7" s="308"/>
      <c r="F7" s="308"/>
      <c r="G7" s="308"/>
      <c r="H7" s="308"/>
      <c r="I7" s="308"/>
      <c r="J7" s="308"/>
      <c r="K7" s="37"/>
      <c r="L7" s="37"/>
      <c r="M7" s="37"/>
      <c r="N7" s="37"/>
      <c r="O7" s="37"/>
      <c r="P7" s="10"/>
    </row>
    <row r="8" spans="1:25" ht="18" customHeight="1" x14ac:dyDescent="0.15">
      <c r="A8" s="308"/>
      <c r="B8" s="308"/>
      <c r="C8" s="308"/>
      <c r="D8" s="308"/>
      <c r="E8" s="308"/>
      <c r="F8" s="308"/>
      <c r="G8" s="308"/>
      <c r="H8" s="308"/>
      <c r="I8" s="308"/>
      <c r="J8" s="308"/>
      <c r="K8" s="84"/>
      <c r="L8" s="84"/>
      <c r="M8" s="84"/>
      <c r="N8" s="84"/>
      <c r="O8" s="84"/>
      <c r="P8" s="10"/>
    </row>
    <row r="9" spans="1:25" ht="18" customHeight="1" x14ac:dyDescent="0.15">
      <c r="A9" s="308"/>
      <c r="B9" s="308"/>
      <c r="C9" s="308"/>
      <c r="D9" s="308"/>
      <c r="E9" s="308"/>
      <c r="F9" s="308"/>
      <c r="G9" s="308"/>
      <c r="H9" s="308"/>
      <c r="I9" s="308"/>
      <c r="J9" s="308"/>
      <c r="K9" s="84"/>
      <c r="L9" s="84"/>
      <c r="M9" s="84"/>
      <c r="N9" s="84"/>
      <c r="O9" s="84"/>
      <c r="P9" s="10"/>
    </row>
    <row r="10" spans="1:25" ht="18" customHeight="1" x14ac:dyDescent="0.15">
      <c r="A10" s="308"/>
      <c r="B10" s="308"/>
      <c r="C10" s="308"/>
      <c r="D10" s="308"/>
      <c r="E10" s="308"/>
      <c r="F10" s="308"/>
      <c r="G10" s="308"/>
      <c r="H10" s="308"/>
      <c r="I10" s="308"/>
      <c r="J10" s="308"/>
      <c r="K10" s="84"/>
      <c r="L10" s="84"/>
      <c r="M10" s="84"/>
      <c r="N10" s="84"/>
      <c r="O10" s="84"/>
      <c r="P10" s="10"/>
    </row>
    <row r="11" spans="1:25" ht="18" customHeight="1" x14ac:dyDescent="0.15">
      <c r="A11" s="308"/>
      <c r="B11" s="308"/>
      <c r="C11" s="308"/>
      <c r="D11" s="308"/>
      <c r="E11" s="308"/>
      <c r="F11" s="308"/>
      <c r="G11" s="308"/>
      <c r="H11" s="308"/>
      <c r="I11" s="308"/>
      <c r="J11" s="308"/>
      <c r="K11" s="10"/>
      <c r="L11" s="10"/>
      <c r="M11" s="10"/>
      <c r="N11" s="10"/>
      <c r="O11" s="10"/>
      <c r="P11" s="10"/>
    </row>
    <row r="12" spans="1:25" ht="18" customHeight="1" x14ac:dyDescent="0.15">
      <c r="A12" s="308"/>
      <c r="B12" s="308"/>
      <c r="C12" s="308"/>
      <c r="D12" s="308"/>
      <c r="E12" s="308"/>
      <c r="F12" s="308"/>
      <c r="G12" s="308"/>
      <c r="H12" s="308"/>
      <c r="I12" s="308"/>
      <c r="J12" s="308"/>
      <c r="K12" s="10"/>
      <c r="L12" s="10"/>
      <c r="M12" s="10"/>
      <c r="N12" s="10"/>
      <c r="O12" s="10"/>
      <c r="P12" s="10"/>
    </row>
    <row r="13" spans="1:25" ht="18" customHeight="1" x14ac:dyDescent="0.15">
      <c r="A13" s="308"/>
      <c r="B13" s="308"/>
      <c r="C13" s="308"/>
      <c r="D13" s="308"/>
      <c r="E13" s="308"/>
      <c r="F13" s="308"/>
      <c r="G13" s="308"/>
      <c r="H13" s="308"/>
      <c r="I13" s="308"/>
      <c r="J13" s="308"/>
    </row>
    <row r="14" spans="1:25" ht="18" customHeight="1" x14ac:dyDescent="0.15">
      <c r="A14" s="308"/>
      <c r="B14" s="308"/>
      <c r="C14" s="308"/>
      <c r="D14" s="308"/>
      <c r="E14" s="308"/>
      <c r="F14" s="308"/>
      <c r="G14" s="308"/>
      <c r="H14" s="308"/>
      <c r="I14" s="308"/>
      <c r="J14" s="308"/>
    </row>
    <row r="15" spans="1:25" s="3" customFormat="1" ht="18" customHeight="1" x14ac:dyDescent="0.15">
      <c r="A15" s="308"/>
      <c r="B15" s="308"/>
      <c r="C15" s="308"/>
      <c r="D15" s="308"/>
      <c r="E15" s="308"/>
      <c r="F15" s="308"/>
      <c r="G15" s="308"/>
      <c r="H15" s="308"/>
      <c r="I15" s="308"/>
      <c r="J15" s="308"/>
    </row>
    <row r="16" spans="1:25" s="3" customFormat="1" ht="18" customHeight="1" x14ac:dyDescent="0.15">
      <c r="A16" s="308"/>
      <c r="B16" s="308"/>
      <c r="C16" s="308"/>
      <c r="D16" s="308"/>
      <c r="E16" s="308"/>
      <c r="F16" s="308"/>
      <c r="G16" s="308"/>
      <c r="H16" s="308"/>
      <c r="I16" s="308"/>
      <c r="J16" s="308"/>
    </row>
    <row r="17" spans="1:20" s="3" customFormat="1" ht="25.5" customHeight="1" x14ac:dyDescent="0.15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1:20" ht="25.5" customHeight="1" x14ac:dyDescent="0.15">
      <c r="A18" s="80" t="s">
        <v>161</v>
      </c>
      <c r="B18" s="80"/>
      <c r="C18" s="76"/>
      <c r="D18" s="76"/>
      <c r="E18" s="76"/>
      <c r="F18" s="76"/>
      <c r="G18" s="76"/>
      <c r="H18" s="77"/>
      <c r="I18" s="77"/>
      <c r="K18" s="81"/>
      <c r="L18" s="81"/>
      <c r="M18" s="82"/>
      <c r="N18" s="82"/>
      <c r="O18" s="83"/>
      <c r="P18" s="10"/>
    </row>
    <row r="19" spans="1:20" ht="18" customHeight="1" x14ac:dyDescent="0.15">
      <c r="A19" s="308" t="s">
        <v>190</v>
      </c>
      <c r="B19" s="308"/>
      <c r="C19" s="396"/>
      <c r="D19" s="396"/>
      <c r="E19" s="396"/>
      <c r="F19" s="396"/>
      <c r="G19" s="396"/>
      <c r="H19" s="396"/>
      <c r="I19" s="396"/>
      <c r="J19" s="396"/>
      <c r="K19" s="37"/>
      <c r="L19" s="37"/>
      <c r="M19" s="37"/>
      <c r="N19" s="37"/>
      <c r="O19" s="37"/>
      <c r="P19" s="10"/>
    </row>
    <row r="20" spans="1:20" ht="18" customHeight="1" x14ac:dyDescent="0.15">
      <c r="A20" s="308"/>
      <c r="B20" s="308"/>
      <c r="C20" s="396"/>
      <c r="D20" s="396"/>
      <c r="E20" s="396"/>
      <c r="F20" s="396"/>
      <c r="G20" s="396"/>
      <c r="H20" s="396"/>
      <c r="I20" s="396"/>
      <c r="J20" s="396"/>
      <c r="K20" s="37"/>
      <c r="L20" s="37"/>
      <c r="M20" s="37"/>
      <c r="N20" s="37"/>
      <c r="O20" s="37"/>
      <c r="P20" s="10"/>
    </row>
    <row r="21" spans="1:20" ht="18" customHeight="1" x14ac:dyDescent="0.15">
      <c r="A21" s="396"/>
      <c r="B21" s="396"/>
      <c r="C21" s="396"/>
      <c r="D21" s="396"/>
      <c r="E21" s="396"/>
      <c r="F21" s="396"/>
      <c r="G21" s="396"/>
      <c r="H21" s="396"/>
      <c r="I21" s="396"/>
      <c r="J21" s="396"/>
      <c r="K21" s="37"/>
      <c r="L21" s="37"/>
      <c r="M21" s="37"/>
      <c r="N21" s="37"/>
      <c r="O21" s="37"/>
      <c r="P21" s="10"/>
    </row>
    <row r="22" spans="1:20" ht="25.5" customHeight="1" x14ac:dyDescent="0.15"/>
    <row r="23" spans="1:20" ht="25.5" customHeight="1" x14ac:dyDescent="0.15">
      <c r="A23" s="80" t="s">
        <v>162</v>
      </c>
      <c r="B23" s="80"/>
      <c r="C23" s="76"/>
      <c r="D23" s="76"/>
      <c r="E23" s="76"/>
      <c r="F23" s="76"/>
      <c r="G23" s="76"/>
      <c r="H23" s="77"/>
      <c r="I23" s="77"/>
      <c r="K23" s="81"/>
      <c r="L23" s="81"/>
      <c r="M23" s="82"/>
      <c r="N23" s="82"/>
      <c r="O23" s="83"/>
      <c r="P23" s="10"/>
    </row>
    <row r="24" spans="1:20" ht="16.5" customHeight="1" x14ac:dyDescent="0.15">
      <c r="A24" s="308" t="s">
        <v>191</v>
      </c>
      <c r="B24" s="308"/>
      <c r="C24" s="308"/>
      <c r="D24" s="308"/>
      <c r="E24" s="308"/>
      <c r="F24" s="308"/>
      <c r="G24" s="308"/>
      <c r="H24" s="308"/>
      <c r="I24" s="308"/>
      <c r="J24" s="308"/>
      <c r="K24" s="37"/>
      <c r="L24" s="37"/>
      <c r="M24" s="37"/>
      <c r="N24" s="37"/>
      <c r="O24" s="37"/>
      <c r="P24" s="10"/>
    </row>
    <row r="25" spans="1:20" ht="16.5" customHeight="1" x14ac:dyDescent="0.15">
      <c r="A25" s="308"/>
      <c r="B25" s="308"/>
      <c r="C25" s="308"/>
      <c r="D25" s="308"/>
      <c r="E25" s="308"/>
      <c r="F25" s="308"/>
      <c r="G25" s="308"/>
      <c r="H25" s="308"/>
      <c r="I25" s="308"/>
      <c r="J25" s="308"/>
      <c r="L25" s="85"/>
      <c r="M25" s="37"/>
      <c r="N25" s="10"/>
      <c r="O25" s="10"/>
      <c r="P25" s="10"/>
      <c r="Q25" s="10"/>
      <c r="R25" s="10"/>
      <c r="S25" s="10"/>
      <c r="T25" s="10"/>
    </row>
    <row r="26" spans="1:20" ht="16.5" customHeight="1" x14ac:dyDescent="0.15">
      <c r="A26" s="308"/>
      <c r="B26" s="308"/>
      <c r="C26" s="308"/>
      <c r="D26" s="308"/>
      <c r="E26" s="308"/>
      <c r="F26" s="308"/>
      <c r="G26" s="308"/>
      <c r="H26" s="308"/>
      <c r="I26" s="308"/>
      <c r="J26" s="308"/>
      <c r="L26" s="85"/>
      <c r="M26" s="37"/>
      <c r="N26" s="10"/>
      <c r="O26" s="10"/>
      <c r="P26" s="10"/>
      <c r="Q26" s="10"/>
      <c r="R26" s="10"/>
      <c r="S26" s="10"/>
      <c r="T26" s="10"/>
    </row>
    <row r="27" spans="1:20" ht="37.5" customHeight="1" x14ac:dyDescent="0.15"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20.25" customHeight="1" x14ac:dyDescent="0.15">
      <c r="A28" s="321" t="s">
        <v>140</v>
      </c>
      <c r="B28" s="321"/>
      <c r="C28" s="321"/>
      <c r="D28" s="321"/>
      <c r="E28" s="321"/>
      <c r="F28" s="321"/>
      <c r="G28" s="321"/>
      <c r="H28" s="321"/>
      <c r="I28" s="321"/>
      <c r="J28" s="321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15" customHeight="1" x14ac:dyDescent="0.15">
      <c r="A29" s="104" t="s">
        <v>127</v>
      </c>
      <c r="J29" s="213" t="s">
        <v>123</v>
      </c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21" customHeight="1" x14ac:dyDescent="0.15">
      <c r="A30" s="394"/>
      <c r="B30" s="394"/>
      <c r="C30" s="395" t="s">
        <v>138</v>
      </c>
      <c r="D30" s="394"/>
      <c r="E30" s="394"/>
      <c r="F30" s="394"/>
      <c r="G30" s="394" t="s">
        <v>139</v>
      </c>
      <c r="H30" s="394"/>
      <c r="I30" s="394"/>
      <c r="J30" s="394"/>
    </row>
    <row r="31" spans="1:20" ht="21" customHeight="1" x14ac:dyDescent="0.15">
      <c r="A31" s="394"/>
      <c r="B31" s="394"/>
      <c r="C31" s="285" t="s">
        <v>148</v>
      </c>
      <c r="D31" s="286" t="s">
        <v>173</v>
      </c>
      <c r="E31" s="285" t="s">
        <v>141</v>
      </c>
      <c r="F31" s="286" t="s">
        <v>144</v>
      </c>
      <c r="G31" s="285" t="s">
        <v>153</v>
      </c>
      <c r="H31" s="286" t="s">
        <v>173</v>
      </c>
      <c r="I31" s="285" t="s">
        <v>141</v>
      </c>
      <c r="J31" s="286" t="s">
        <v>144</v>
      </c>
    </row>
    <row r="32" spans="1:20" ht="21" customHeight="1" x14ac:dyDescent="0.15">
      <c r="A32" s="403" t="s">
        <v>137</v>
      </c>
      <c r="B32" s="395"/>
      <c r="C32" s="287">
        <v>8617.1</v>
      </c>
      <c r="D32" s="116">
        <v>9177.5000000000018</v>
      </c>
      <c r="E32" s="288">
        <v>560.40000000000146</v>
      </c>
      <c r="F32" s="289">
        <v>6.5033479941047618</v>
      </c>
      <c r="G32" s="287">
        <v>3355</v>
      </c>
      <c r="H32" s="116">
        <v>3449.8</v>
      </c>
      <c r="I32" s="288">
        <v>94.800000000000182</v>
      </c>
      <c r="J32" s="289">
        <v>2.8256333830104374</v>
      </c>
    </row>
    <row r="33" spans="1:10" ht="21" customHeight="1" x14ac:dyDescent="0.15">
      <c r="A33" s="401" t="s">
        <v>128</v>
      </c>
      <c r="B33" s="402"/>
      <c r="C33" s="290">
        <v>1193.5</v>
      </c>
      <c r="D33" s="117">
        <v>1220</v>
      </c>
      <c r="E33" s="291">
        <v>26.5</v>
      </c>
      <c r="F33" s="292">
        <v>2.2203602848764139</v>
      </c>
      <c r="G33" s="290">
        <v>0.4</v>
      </c>
      <c r="H33" s="117">
        <v>0</v>
      </c>
      <c r="I33" s="291">
        <v>-0.4</v>
      </c>
      <c r="J33" s="293" t="s">
        <v>143</v>
      </c>
    </row>
    <row r="34" spans="1:10" ht="21" customHeight="1" x14ac:dyDescent="0.15">
      <c r="A34" s="399" t="s">
        <v>129</v>
      </c>
      <c r="B34" s="400"/>
      <c r="C34" s="294">
        <v>13.8</v>
      </c>
      <c r="D34" s="118">
        <v>12</v>
      </c>
      <c r="E34" s="295">
        <v>-1.8000000000000007</v>
      </c>
      <c r="F34" s="296">
        <v>-13.04347826086957</v>
      </c>
      <c r="G34" s="294">
        <v>817</v>
      </c>
      <c r="H34" s="118">
        <v>804.70000000000016</v>
      </c>
      <c r="I34" s="295">
        <v>-12.299999999999841</v>
      </c>
      <c r="J34" s="296">
        <v>-1.5055079559363331</v>
      </c>
    </row>
    <row r="35" spans="1:10" ht="21" customHeight="1" x14ac:dyDescent="0.15">
      <c r="A35" s="397" t="s">
        <v>130</v>
      </c>
      <c r="B35" s="398"/>
      <c r="C35" s="297">
        <v>15.5</v>
      </c>
      <c r="D35" s="119">
        <v>20</v>
      </c>
      <c r="E35" s="298">
        <v>4.5</v>
      </c>
      <c r="F35" s="299">
        <v>29.032258064516132</v>
      </c>
      <c r="G35" s="297">
        <v>0.5</v>
      </c>
      <c r="H35" s="119">
        <v>0</v>
      </c>
      <c r="I35" s="298">
        <v>-0.5</v>
      </c>
      <c r="J35" s="300" t="s">
        <v>143</v>
      </c>
    </row>
    <row r="36" spans="1:10" ht="21" customHeight="1" x14ac:dyDescent="0.15">
      <c r="A36" s="401" t="s">
        <v>131</v>
      </c>
      <c r="B36" s="402"/>
      <c r="C36" s="290">
        <v>1653.6</v>
      </c>
      <c r="D36" s="117">
        <v>1905.3000000000002</v>
      </c>
      <c r="E36" s="291">
        <v>251.70000000000027</v>
      </c>
      <c r="F36" s="292">
        <v>15.221335268505099</v>
      </c>
      <c r="G36" s="290">
        <v>4.4000000000000004</v>
      </c>
      <c r="H36" s="117">
        <v>5.0999999999999996</v>
      </c>
      <c r="I36" s="291">
        <v>0.69999999999999929</v>
      </c>
      <c r="J36" s="292">
        <v>15.909090909090892</v>
      </c>
    </row>
    <row r="37" spans="1:10" ht="21" customHeight="1" x14ac:dyDescent="0.15">
      <c r="A37" s="399" t="s">
        <v>132</v>
      </c>
      <c r="B37" s="400"/>
      <c r="C37" s="294">
        <v>1079.3</v>
      </c>
      <c r="D37" s="118">
        <v>915.80000000000007</v>
      </c>
      <c r="E37" s="295">
        <v>-163.49999999999989</v>
      </c>
      <c r="F37" s="296">
        <v>-15.148707495598989</v>
      </c>
      <c r="G37" s="294">
        <v>1</v>
      </c>
      <c r="H37" s="118">
        <v>2.5</v>
      </c>
      <c r="I37" s="295">
        <v>1.5</v>
      </c>
      <c r="J37" s="296">
        <v>150</v>
      </c>
    </row>
    <row r="38" spans="1:10" ht="21" customHeight="1" x14ac:dyDescent="0.15">
      <c r="A38" s="397" t="s">
        <v>133</v>
      </c>
      <c r="B38" s="398"/>
      <c r="C38" s="297">
        <v>379</v>
      </c>
      <c r="D38" s="119">
        <v>308.39999999999992</v>
      </c>
      <c r="E38" s="298">
        <v>-70.60000000000008</v>
      </c>
      <c r="F38" s="299">
        <v>-18.627968337730891</v>
      </c>
      <c r="G38" s="301" t="s">
        <v>142</v>
      </c>
      <c r="H38" s="120" t="s">
        <v>63</v>
      </c>
      <c r="I38" s="302" t="s">
        <v>142</v>
      </c>
      <c r="J38" s="303" t="s">
        <v>142</v>
      </c>
    </row>
    <row r="39" spans="1:10" ht="21" customHeight="1" x14ac:dyDescent="0.15">
      <c r="A39" s="399" t="s">
        <v>134</v>
      </c>
      <c r="B39" s="400"/>
      <c r="C39" s="294">
        <v>6.9</v>
      </c>
      <c r="D39" s="118">
        <v>8.5000000000000018</v>
      </c>
      <c r="E39" s="295">
        <v>1.6000000000000014</v>
      </c>
      <c r="F39" s="296">
        <v>23.188405797101471</v>
      </c>
      <c r="G39" s="294">
        <v>1069</v>
      </c>
      <c r="H39" s="118">
        <v>1189.3</v>
      </c>
      <c r="I39" s="295">
        <v>120.29999999999995</v>
      </c>
      <c r="J39" s="296">
        <v>11.253507951356404</v>
      </c>
    </row>
    <row r="40" spans="1:10" ht="21" customHeight="1" x14ac:dyDescent="0.15">
      <c r="A40" s="399" t="s">
        <v>135</v>
      </c>
      <c r="B40" s="400"/>
      <c r="C40" s="294">
        <v>1</v>
      </c>
      <c r="D40" s="118">
        <v>1</v>
      </c>
      <c r="E40" s="295">
        <v>0</v>
      </c>
      <c r="F40" s="296">
        <v>0</v>
      </c>
      <c r="G40" s="294">
        <v>105.6</v>
      </c>
      <c r="H40" s="118">
        <v>91.899999999999991</v>
      </c>
      <c r="I40" s="295">
        <v>-13.700000000000003</v>
      </c>
      <c r="J40" s="296">
        <v>-12.973484848484851</v>
      </c>
    </row>
    <row r="41" spans="1:10" ht="21" customHeight="1" x14ac:dyDescent="0.15">
      <c r="A41" s="397" t="s">
        <v>136</v>
      </c>
      <c r="B41" s="398"/>
      <c r="C41" s="301" t="s">
        <v>142</v>
      </c>
      <c r="D41" s="120" t="s">
        <v>142</v>
      </c>
      <c r="E41" s="302" t="s">
        <v>142</v>
      </c>
      <c r="F41" s="120" t="s">
        <v>142</v>
      </c>
      <c r="G41" s="297">
        <v>867.3</v>
      </c>
      <c r="H41" s="119">
        <v>843.39999999999986</v>
      </c>
      <c r="I41" s="298">
        <v>-23.900000000000091</v>
      </c>
      <c r="J41" s="299">
        <v>-2.7556785426034924</v>
      </c>
    </row>
    <row r="42" spans="1:10" x14ac:dyDescent="0.15">
      <c r="C42" s="115"/>
      <c r="D42" s="115"/>
    </row>
  </sheetData>
  <mergeCells count="18">
    <mergeCell ref="A36:B36"/>
    <mergeCell ref="A35:B35"/>
    <mergeCell ref="A34:B34"/>
    <mergeCell ref="A33:B33"/>
    <mergeCell ref="A32:B32"/>
    <mergeCell ref="A41:B41"/>
    <mergeCell ref="A40:B40"/>
    <mergeCell ref="A39:B39"/>
    <mergeCell ref="A38:B38"/>
    <mergeCell ref="A37:B37"/>
    <mergeCell ref="A28:J28"/>
    <mergeCell ref="G30:J30"/>
    <mergeCell ref="C30:F30"/>
    <mergeCell ref="A30:B31"/>
    <mergeCell ref="A2:J4"/>
    <mergeCell ref="A7:J16"/>
    <mergeCell ref="A19:J21"/>
    <mergeCell ref="A24:J26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view="pageBreakPreview" zoomScale="110" zoomScaleNormal="115" zoomScaleSheetLayoutView="110" workbookViewId="0">
      <selection sqref="A1:I1"/>
    </sheetView>
  </sheetViews>
  <sheetFormatPr defaultRowHeight="13.5" x14ac:dyDescent="0.15"/>
  <cols>
    <col min="1" max="1" width="4.5" style="26" customWidth="1"/>
    <col min="2" max="2" width="3" style="26" customWidth="1"/>
    <col min="3" max="3" width="17.75" style="26" customWidth="1"/>
    <col min="4" max="9" width="11" style="26" customWidth="1"/>
    <col min="10" max="10" width="3" style="78" customWidth="1"/>
    <col min="11" max="11" width="3" style="184" customWidth="1"/>
    <col min="12" max="16384" width="9" style="26"/>
  </cols>
  <sheetData>
    <row r="1" spans="1:11" ht="27.75" customHeight="1" x14ac:dyDescent="0.15">
      <c r="A1" s="321" t="s">
        <v>145</v>
      </c>
      <c r="B1" s="321"/>
      <c r="C1" s="321"/>
      <c r="D1" s="321"/>
      <c r="E1" s="321"/>
      <c r="F1" s="321"/>
      <c r="G1" s="321"/>
      <c r="H1" s="321"/>
      <c r="I1" s="321"/>
    </row>
    <row r="2" spans="1:11" ht="20.25" customHeight="1" x14ac:dyDescent="0.15">
      <c r="A2" s="104" t="s">
        <v>127</v>
      </c>
      <c r="B2" s="86"/>
      <c r="C2" s="87"/>
      <c r="D2" s="88"/>
      <c r="E2" s="89"/>
      <c r="F2" s="87"/>
      <c r="G2" s="87"/>
      <c r="I2" s="208" t="s">
        <v>146</v>
      </c>
    </row>
    <row r="3" spans="1:11" ht="20.25" customHeight="1" x14ac:dyDescent="0.15">
      <c r="A3" s="367"/>
      <c r="B3" s="405"/>
      <c r="C3" s="405"/>
      <c r="D3" s="304" t="s">
        <v>81</v>
      </c>
      <c r="E3" s="306"/>
      <c r="F3" s="304" t="s">
        <v>6</v>
      </c>
      <c r="G3" s="306"/>
      <c r="H3" s="304" t="s">
        <v>82</v>
      </c>
      <c r="I3" s="306"/>
    </row>
    <row r="4" spans="1:11" ht="20.25" customHeight="1" x14ac:dyDescent="0.15">
      <c r="A4" s="369"/>
      <c r="B4" s="406"/>
      <c r="C4" s="406"/>
      <c r="D4" s="216" t="s">
        <v>183</v>
      </c>
      <c r="E4" s="216" t="s">
        <v>177</v>
      </c>
      <c r="F4" s="217" t="s">
        <v>83</v>
      </c>
      <c r="G4" s="216" t="s">
        <v>84</v>
      </c>
      <c r="H4" s="216" t="s">
        <v>85</v>
      </c>
      <c r="I4" s="216" t="s">
        <v>86</v>
      </c>
    </row>
    <row r="5" spans="1:11" ht="18" customHeight="1" x14ac:dyDescent="0.15">
      <c r="A5" s="404" t="s">
        <v>87</v>
      </c>
      <c r="B5" s="218"/>
      <c r="C5" s="219" t="s">
        <v>88</v>
      </c>
      <c r="D5" s="90">
        <v>30252.6</v>
      </c>
      <c r="E5" s="90">
        <v>30600.300000000003</v>
      </c>
      <c r="F5" s="91">
        <v>347.70000000000437</v>
      </c>
      <c r="G5" s="91">
        <v>1.1493227028420843</v>
      </c>
      <c r="H5" s="91">
        <v>164.5</v>
      </c>
      <c r="I5" s="91">
        <v>141.80000000000001</v>
      </c>
    </row>
    <row r="6" spans="1:11" ht="18" customHeight="1" x14ac:dyDescent="0.15">
      <c r="A6" s="404"/>
      <c r="B6" s="220">
        <v>1</v>
      </c>
      <c r="C6" s="221" t="s">
        <v>89</v>
      </c>
      <c r="D6" s="92">
        <v>2673.2</v>
      </c>
      <c r="E6" s="92">
        <v>2917.8999999999996</v>
      </c>
      <c r="F6" s="93">
        <v>244.69999999999982</v>
      </c>
      <c r="G6" s="93">
        <v>9.1538231333233515</v>
      </c>
      <c r="H6" s="95">
        <v>15.7</v>
      </c>
      <c r="I6" s="93">
        <v>16.399999999999999</v>
      </c>
    </row>
    <row r="7" spans="1:11" ht="18" customHeight="1" x14ac:dyDescent="0.15">
      <c r="A7" s="404"/>
      <c r="B7" s="222"/>
      <c r="C7" s="223" t="s">
        <v>90</v>
      </c>
      <c r="D7" s="94">
        <v>2388</v>
      </c>
      <c r="E7" s="94">
        <v>2558</v>
      </c>
      <c r="F7" s="95">
        <v>170</v>
      </c>
      <c r="G7" s="95">
        <v>7.1189279731993294</v>
      </c>
      <c r="H7" s="95">
        <v>13.8</v>
      </c>
      <c r="I7" s="95">
        <v>12.7</v>
      </c>
    </row>
    <row r="8" spans="1:11" ht="18" customHeight="1" x14ac:dyDescent="0.15">
      <c r="A8" s="404"/>
      <c r="B8" s="224"/>
      <c r="C8" s="225" t="s">
        <v>91</v>
      </c>
      <c r="D8" s="96">
        <v>285.2</v>
      </c>
      <c r="E8" s="96">
        <v>359.90000000000003</v>
      </c>
      <c r="F8" s="97">
        <v>74.700000000000045</v>
      </c>
      <c r="G8" s="97">
        <v>26.192145862552614</v>
      </c>
      <c r="H8" s="95">
        <v>1.9</v>
      </c>
      <c r="I8" s="97">
        <v>3.7</v>
      </c>
    </row>
    <row r="9" spans="1:11" ht="18" customHeight="1" x14ac:dyDescent="0.15">
      <c r="A9" s="404"/>
      <c r="B9" s="220">
        <v>2</v>
      </c>
      <c r="C9" s="221" t="s">
        <v>92</v>
      </c>
      <c r="D9" s="92">
        <v>75.599999999999994</v>
      </c>
      <c r="E9" s="92">
        <v>94.4</v>
      </c>
      <c r="F9" s="93">
        <v>18.800000000000011</v>
      </c>
      <c r="G9" s="93">
        <v>24.867724867724885</v>
      </c>
      <c r="H9" s="93">
        <v>0.5</v>
      </c>
      <c r="I9" s="93">
        <v>0.7</v>
      </c>
    </row>
    <row r="10" spans="1:11" ht="18" customHeight="1" x14ac:dyDescent="0.15">
      <c r="A10" s="404"/>
      <c r="B10" s="222"/>
      <c r="C10" s="223" t="s">
        <v>90</v>
      </c>
      <c r="D10" s="94">
        <v>67</v>
      </c>
      <c r="E10" s="94">
        <v>77</v>
      </c>
      <c r="F10" s="95">
        <v>10</v>
      </c>
      <c r="G10" s="95">
        <v>14.925373134328357</v>
      </c>
      <c r="H10" s="95">
        <v>0.4</v>
      </c>
      <c r="I10" s="95">
        <v>0.5</v>
      </c>
    </row>
    <row r="11" spans="1:11" ht="18" customHeight="1" x14ac:dyDescent="0.15">
      <c r="A11" s="404"/>
      <c r="B11" s="224"/>
      <c r="C11" s="225" t="s">
        <v>91</v>
      </c>
      <c r="D11" s="96">
        <v>8.6</v>
      </c>
      <c r="E11" s="96">
        <v>17.399999999999999</v>
      </c>
      <c r="F11" s="97">
        <v>8.7999999999999989</v>
      </c>
      <c r="G11" s="97">
        <v>102.32558139534882</v>
      </c>
      <c r="H11" s="97">
        <v>0.1</v>
      </c>
      <c r="I11" s="97">
        <v>0.2</v>
      </c>
    </row>
    <row r="12" spans="1:11" ht="18" customHeight="1" x14ac:dyDescent="0.15">
      <c r="A12" s="404"/>
      <c r="B12" s="220">
        <v>3</v>
      </c>
      <c r="C12" s="221" t="s">
        <v>93</v>
      </c>
      <c r="D12" s="92">
        <v>550.9</v>
      </c>
      <c r="E12" s="92">
        <v>602.4</v>
      </c>
      <c r="F12" s="93">
        <v>51.5</v>
      </c>
      <c r="G12" s="93">
        <v>9.3483390815029956</v>
      </c>
      <c r="H12" s="95">
        <v>3.2</v>
      </c>
      <c r="I12" s="109">
        <v>3.4</v>
      </c>
    </row>
    <row r="13" spans="1:11" ht="18" customHeight="1" x14ac:dyDescent="0.15">
      <c r="A13" s="404"/>
      <c r="B13" s="222">
        <v>4</v>
      </c>
      <c r="C13" s="226" t="s">
        <v>94</v>
      </c>
      <c r="D13" s="98">
        <v>69.599999999999994</v>
      </c>
      <c r="E13" s="98">
        <v>205.6</v>
      </c>
      <c r="F13" s="95">
        <v>136</v>
      </c>
      <c r="G13" s="95">
        <v>195.40229885057471</v>
      </c>
      <c r="H13" s="95">
        <v>1.1000000000000001</v>
      </c>
      <c r="I13" s="110">
        <v>0.4</v>
      </c>
    </row>
    <row r="14" spans="1:11" ht="18" customHeight="1" x14ac:dyDescent="0.15">
      <c r="A14" s="404"/>
      <c r="B14" s="222">
        <v>5</v>
      </c>
      <c r="C14" s="226" t="s">
        <v>95</v>
      </c>
      <c r="D14" s="98">
        <v>356.4</v>
      </c>
      <c r="E14" s="98">
        <v>459.59999999999997</v>
      </c>
      <c r="F14" s="95">
        <v>103.19999999999999</v>
      </c>
      <c r="G14" s="95">
        <v>28.956228956228959</v>
      </c>
      <c r="H14" s="95">
        <v>2.5</v>
      </c>
      <c r="I14" s="110">
        <v>1.6</v>
      </c>
      <c r="J14" s="99"/>
      <c r="K14" s="99"/>
    </row>
    <row r="15" spans="1:11" ht="18" customHeight="1" x14ac:dyDescent="0.15">
      <c r="A15" s="404"/>
      <c r="B15" s="222">
        <v>6</v>
      </c>
      <c r="C15" s="226" t="s">
        <v>96</v>
      </c>
      <c r="D15" s="98">
        <v>11012.2</v>
      </c>
      <c r="E15" s="98">
        <v>11414.5</v>
      </c>
      <c r="F15" s="95">
        <v>402.29999999999927</v>
      </c>
      <c r="G15" s="95">
        <v>3.653220973102552</v>
      </c>
      <c r="H15" s="95">
        <v>61.4</v>
      </c>
      <c r="I15" s="110">
        <v>55.8</v>
      </c>
      <c r="J15" s="100"/>
      <c r="K15" s="100"/>
    </row>
    <row r="16" spans="1:11" ht="18" customHeight="1" x14ac:dyDescent="0.15">
      <c r="A16" s="404"/>
      <c r="B16" s="222">
        <v>7</v>
      </c>
      <c r="C16" s="226" t="s">
        <v>97</v>
      </c>
      <c r="D16" s="98">
        <v>1611.5</v>
      </c>
      <c r="E16" s="98">
        <v>1129.7</v>
      </c>
      <c r="F16" s="95">
        <v>-481.79999999999995</v>
      </c>
      <c r="G16" s="95">
        <v>-29.897610921501705</v>
      </c>
      <c r="H16" s="95">
        <v>6.1</v>
      </c>
      <c r="I16" s="110">
        <v>6.1</v>
      </c>
      <c r="J16" s="100"/>
      <c r="K16" s="100"/>
    </row>
    <row r="17" spans="1:11" ht="18" customHeight="1" x14ac:dyDescent="0.15">
      <c r="A17" s="404"/>
      <c r="B17" s="222">
        <v>8</v>
      </c>
      <c r="C17" s="226" t="s">
        <v>98</v>
      </c>
      <c r="D17" s="98">
        <v>3036.1</v>
      </c>
      <c r="E17" s="98">
        <v>2322</v>
      </c>
      <c r="F17" s="95">
        <v>-714.09999999999991</v>
      </c>
      <c r="G17" s="95">
        <v>-23.520305655281444</v>
      </c>
      <c r="H17" s="95">
        <v>12.5</v>
      </c>
      <c r="I17" s="95">
        <v>10.3</v>
      </c>
      <c r="J17" s="100"/>
      <c r="K17" s="100"/>
    </row>
    <row r="18" spans="1:11" ht="18" customHeight="1" x14ac:dyDescent="0.15">
      <c r="A18" s="404"/>
      <c r="B18" s="222">
        <v>9</v>
      </c>
      <c r="C18" s="226" t="s">
        <v>99</v>
      </c>
      <c r="D18" s="98">
        <v>1128.4000000000001</v>
      </c>
      <c r="E18" s="98">
        <v>1258.8000000000002</v>
      </c>
      <c r="F18" s="95">
        <v>130.40000000000009</v>
      </c>
      <c r="G18" s="95">
        <v>11.556185749734144</v>
      </c>
      <c r="H18" s="95">
        <v>6.8</v>
      </c>
      <c r="I18" s="95">
        <v>5.7</v>
      </c>
      <c r="J18" s="79"/>
      <c r="K18" s="185"/>
    </row>
    <row r="19" spans="1:11" ht="18" customHeight="1" x14ac:dyDescent="0.15">
      <c r="A19" s="404"/>
      <c r="B19" s="224">
        <v>10</v>
      </c>
      <c r="C19" s="227" t="s">
        <v>100</v>
      </c>
      <c r="D19" s="96">
        <v>908.1</v>
      </c>
      <c r="E19" s="96">
        <v>967.30000000000007</v>
      </c>
      <c r="F19" s="97">
        <v>59.200000000000045</v>
      </c>
      <c r="G19" s="97">
        <v>6.5191058253496355</v>
      </c>
      <c r="H19" s="95">
        <v>5.2</v>
      </c>
      <c r="I19" s="97">
        <v>3.2</v>
      </c>
      <c r="J19" s="79"/>
      <c r="K19" s="185"/>
    </row>
    <row r="20" spans="1:11" ht="18" customHeight="1" x14ac:dyDescent="0.15">
      <c r="A20" s="404"/>
      <c r="B20" s="222">
        <v>11</v>
      </c>
      <c r="C20" s="226" t="s">
        <v>101</v>
      </c>
      <c r="D20" s="98">
        <v>20.399999999999999</v>
      </c>
      <c r="E20" s="98">
        <v>25.299999999999997</v>
      </c>
      <c r="F20" s="95">
        <v>4.8999999999999986</v>
      </c>
      <c r="G20" s="95">
        <v>24.019607843137251</v>
      </c>
      <c r="H20" s="93">
        <v>0.1</v>
      </c>
      <c r="I20" s="95">
        <v>0.3</v>
      </c>
      <c r="J20" s="79"/>
      <c r="K20" s="185"/>
    </row>
    <row r="21" spans="1:11" ht="18" customHeight="1" x14ac:dyDescent="0.15">
      <c r="A21" s="404"/>
      <c r="B21" s="222">
        <v>12</v>
      </c>
      <c r="C21" s="226" t="s">
        <v>102</v>
      </c>
      <c r="D21" s="98">
        <v>241.8</v>
      </c>
      <c r="E21" s="98">
        <v>263</v>
      </c>
      <c r="F21" s="95">
        <v>21.199999999999989</v>
      </c>
      <c r="G21" s="95">
        <v>8.7675765095119882</v>
      </c>
      <c r="H21" s="95">
        <v>1.4</v>
      </c>
      <c r="I21" s="95">
        <v>1.1000000000000001</v>
      </c>
      <c r="J21" s="79"/>
      <c r="K21" s="185"/>
    </row>
    <row r="22" spans="1:11" ht="18" customHeight="1" x14ac:dyDescent="0.15">
      <c r="A22" s="404"/>
      <c r="B22" s="222">
        <v>13</v>
      </c>
      <c r="C22" s="226" t="s">
        <v>103</v>
      </c>
      <c r="D22" s="132" t="s">
        <v>147</v>
      </c>
      <c r="E22" s="132">
        <v>0</v>
      </c>
      <c r="F22" s="95">
        <v>0</v>
      </c>
      <c r="G22" s="110" t="s">
        <v>152</v>
      </c>
      <c r="H22" s="110" t="s">
        <v>147</v>
      </c>
      <c r="I22" s="95">
        <v>0</v>
      </c>
      <c r="J22" s="79"/>
      <c r="K22" s="185"/>
    </row>
    <row r="23" spans="1:11" ht="18" customHeight="1" x14ac:dyDescent="0.15">
      <c r="A23" s="404"/>
      <c r="B23" s="222">
        <v>14</v>
      </c>
      <c r="C23" s="226" t="s">
        <v>104</v>
      </c>
      <c r="D23" s="98">
        <v>114.8</v>
      </c>
      <c r="E23" s="98">
        <v>131.9</v>
      </c>
      <c r="F23" s="95">
        <v>17.100000000000009</v>
      </c>
      <c r="G23" s="95">
        <v>14.895470383275269</v>
      </c>
      <c r="H23" s="95">
        <v>0.7</v>
      </c>
      <c r="I23" s="95">
        <v>0.4</v>
      </c>
      <c r="J23" s="79"/>
      <c r="K23" s="185"/>
    </row>
    <row r="24" spans="1:11" ht="18" customHeight="1" x14ac:dyDescent="0.15">
      <c r="A24" s="404"/>
      <c r="B24" s="222">
        <v>15</v>
      </c>
      <c r="C24" s="226" t="s">
        <v>105</v>
      </c>
      <c r="D24" s="98">
        <v>6</v>
      </c>
      <c r="E24" s="98">
        <v>3.3</v>
      </c>
      <c r="F24" s="95">
        <v>-2.7</v>
      </c>
      <c r="G24" s="95">
        <v>-45</v>
      </c>
      <c r="H24" s="95">
        <v>0</v>
      </c>
      <c r="I24" s="95">
        <v>0</v>
      </c>
    </row>
    <row r="25" spans="1:11" ht="18" customHeight="1" x14ac:dyDescent="0.15">
      <c r="A25" s="404"/>
      <c r="B25" s="222">
        <v>16</v>
      </c>
      <c r="C25" s="228" t="s">
        <v>106</v>
      </c>
      <c r="D25" s="98">
        <v>492.3</v>
      </c>
      <c r="E25" s="98">
        <v>520.79999999999995</v>
      </c>
      <c r="F25" s="95">
        <v>28.499999999999943</v>
      </c>
      <c r="G25" s="95">
        <v>5.7891529555149184</v>
      </c>
      <c r="H25" s="95">
        <v>2.8</v>
      </c>
      <c r="I25" s="95">
        <v>3</v>
      </c>
    </row>
    <row r="26" spans="1:11" ht="18" customHeight="1" x14ac:dyDescent="0.15">
      <c r="A26" s="404"/>
      <c r="B26" s="222">
        <v>17</v>
      </c>
      <c r="C26" s="228" t="s">
        <v>107</v>
      </c>
      <c r="D26" s="98">
        <v>3.6</v>
      </c>
      <c r="E26" s="98">
        <v>1</v>
      </c>
      <c r="F26" s="95">
        <v>-2.6</v>
      </c>
      <c r="G26" s="95">
        <v>-72.222222222222214</v>
      </c>
      <c r="H26" s="95">
        <v>0</v>
      </c>
      <c r="I26" s="95">
        <v>0</v>
      </c>
    </row>
    <row r="27" spans="1:11" ht="18" customHeight="1" x14ac:dyDescent="0.15">
      <c r="A27" s="404"/>
      <c r="B27" s="222">
        <v>18</v>
      </c>
      <c r="C27" s="228" t="s">
        <v>108</v>
      </c>
      <c r="D27" s="98">
        <v>726.3</v>
      </c>
      <c r="E27" s="98">
        <v>677.3</v>
      </c>
      <c r="F27" s="95">
        <v>-49</v>
      </c>
      <c r="G27" s="95">
        <v>-6.7465234751480114</v>
      </c>
      <c r="H27" s="95">
        <v>3.6</v>
      </c>
      <c r="I27" s="111">
        <v>3.7</v>
      </c>
      <c r="J27" s="79"/>
      <c r="K27" s="185"/>
    </row>
    <row r="28" spans="1:11" ht="18" customHeight="1" x14ac:dyDescent="0.15">
      <c r="A28" s="404"/>
      <c r="B28" s="222">
        <v>19</v>
      </c>
      <c r="C28" s="226" t="s">
        <v>109</v>
      </c>
      <c r="D28" s="98">
        <v>2</v>
      </c>
      <c r="E28" s="98">
        <v>5.4</v>
      </c>
      <c r="F28" s="95">
        <v>3.4000000000000004</v>
      </c>
      <c r="G28" s="95">
        <v>170.00000000000003</v>
      </c>
      <c r="H28" s="95">
        <v>0</v>
      </c>
      <c r="I28" s="95">
        <v>0</v>
      </c>
      <c r="J28" s="79"/>
      <c r="K28" s="185"/>
    </row>
    <row r="29" spans="1:11" ht="18" customHeight="1" x14ac:dyDescent="0.15">
      <c r="A29" s="404"/>
      <c r="B29" s="224">
        <v>20</v>
      </c>
      <c r="C29" s="227" t="s">
        <v>110</v>
      </c>
      <c r="D29" s="96">
        <v>263.7</v>
      </c>
      <c r="E29" s="96">
        <v>317</v>
      </c>
      <c r="F29" s="97">
        <v>53.300000000000011</v>
      </c>
      <c r="G29" s="97">
        <v>20.212362533181651</v>
      </c>
      <c r="H29" s="97">
        <v>1.7</v>
      </c>
      <c r="I29" s="112">
        <v>1.5</v>
      </c>
      <c r="J29" s="79"/>
      <c r="K29" s="185"/>
    </row>
    <row r="30" spans="1:11" ht="18" customHeight="1" x14ac:dyDescent="0.15">
      <c r="A30" s="404"/>
      <c r="B30" s="220">
        <v>21</v>
      </c>
      <c r="C30" s="229" t="s">
        <v>111</v>
      </c>
      <c r="D30" s="92">
        <v>7</v>
      </c>
      <c r="E30" s="92">
        <v>21.2</v>
      </c>
      <c r="F30" s="93">
        <v>14.2</v>
      </c>
      <c r="G30" s="93">
        <v>202.85714285714283</v>
      </c>
      <c r="H30" s="95">
        <v>0.1</v>
      </c>
      <c r="I30" s="113">
        <v>0.1</v>
      </c>
      <c r="J30" s="79"/>
      <c r="K30" s="185"/>
    </row>
    <row r="31" spans="1:11" ht="18" customHeight="1" x14ac:dyDescent="0.15">
      <c r="A31" s="404"/>
      <c r="B31" s="222">
        <v>22</v>
      </c>
      <c r="C31" s="226" t="s">
        <v>112</v>
      </c>
      <c r="D31" s="132" t="s">
        <v>147</v>
      </c>
      <c r="E31" s="132">
        <v>0</v>
      </c>
      <c r="F31" s="110" t="s">
        <v>150</v>
      </c>
      <c r="G31" s="95">
        <v>0</v>
      </c>
      <c r="H31" s="110" t="s">
        <v>147</v>
      </c>
      <c r="I31" s="111">
        <v>0</v>
      </c>
      <c r="J31" s="79"/>
      <c r="K31" s="185"/>
    </row>
    <row r="32" spans="1:11" ht="18" customHeight="1" x14ac:dyDescent="0.15">
      <c r="A32" s="404"/>
      <c r="B32" s="222">
        <v>23</v>
      </c>
      <c r="C32" s="226" t="s">
        <v>113</v>
      </c>
      <c r="D32" s="98">
        <v>299.10000000000002</v>
      </c>
      <c r="E32" s="98">
        <v>333.5</v>
      </c>
      <c r="F32" s="95">
        <v>34.399999999999977</v>
      </c>
      <c r="G32" s="95">
        <v>11.501170177198253</v>
      </c>
      <c r="H32" s="95">
        <v>1.8</v>
      </c>
      <c r="I32" s="111">
        <v>1.5</v>
      </c>
      <c r="J32" s="79"/>
      <c r="K32" s="185"/>
    </row>
    <row r="33" spans="1:11" ht="18" customHeight="1" x14ac:dyDescent="0.15">
      <c r="A33" s="404"/>
      <c r="B33" s="222">
        <v>24</v>
      </c>
      <c r="C33" s="226" t="s">
        <v>114</v>
      </c>
      <c r="D33" s="98">
        <v>35.200000000000003</v>
      </c>
      <c r="E33" s="98">
        <v>38.299999999999997</v>
      </c>
      <c r="F33" s="95">
        <v>3.0999999999999943</v>
      </c>
      <c r="G33" s="95">
        <v>8.8068181818181639</v>
      </c>
      <c r="H33" s="95">
        <v>0.2</v>
      </c>
      <c r="I33" s="111">
        <v>0.3</v>
      </c>
      <c r="J33" s="79"/>
      <c r="K33" s="185"/>
    </row>
    <row r="34" spans="1:11" ht="18" customHeight="1" x14ac:dyDescent="0.15">
      <c r="A34" s="404"/>
      <c r="B34" s="222">
        <v>25</v>
      </c>
      <c r="C34" s="226" t="s">
        <v>115</v>
      </c>
      <c r="D34" s="98">
        <v>273.10000000000002</v>
      </c>
      <c r="E34" s="98">
        <v>270.7</v>
      </c>
      <c r="F34" s="95">
        <v>-2.4000000000000341</v>
      </c>
      <c r="G34" s="95">
        <v>-0.87879897473454194</v>
      </c>
      <c r="H34" s="95">
        <v>1.5</v>
      </c>
      <c r="I34" s="111">
        <v>0.6</v>
      </c>
      <c r="J34" s="79"/>
      <c r="K34" s="185"/>
    </row>
    <row r="35" spans="1:11" ht="18" customHeight="1" x14ac:dyDescent="0.15">
      <c r="A35" s="404"/>
      <c r="B35" s="222">
        <v>26</v>
      </c>
      <c r="C35" s="226" t="s">
        <v>116</v>
      </c>
      <c r="D35" s="98">
        <v>169.8</v>
      </c>
      <c r="E35" s="98">
        <v>223.6</v>
      </c>
      <c r="F35" s="95">
        <v>53.799999999999983</v>
      </c>
      <c r="G35" s="95">
        <v>31.684334511189622</v>
      </c>
      <c r="H35" s="95">
        <v>1.2</v>
      </c>
      <c r="I35" s="111">
        <v>1</v>
      </c>
      <c r="J35" s="79"/>
      <c r="K35" s="185"/>
    </row>
    <row r="36" spans="1:11" ht="18" customHeight="1" x14ac:dyDescent="0.15">
      <c r="A36" s="404"/>
      <c r="B36" s="222">
        <v>27</v>
      </c>
      <c r="C36" s="226" t="s">
        <v>117</v>
      </c>
      <c r="D36" s="98">
        <v>1090.3</v>
      </c>
      <c r="E36" s="98">
        <v>981.1</v>
      </c>
      <c r="F36" s="95">
        <v>-109.19999999999993</v>
      </c>
      <c r="G36" s="95">
        <v>-10.015592038888373</v>
      </c>
      <c r="H36" s="95">
        <v>5.3</v>
      </c>
      <c r="I36" s="111">
        <v>2.6</v>
      </c>
      <c r="J36" s="79"/>
      <c r="K36" s="185"/>
    </row>
    <row r="37" spans="1:11" ht="18" customHeight="1" x14ac:dyDescent="0.15">
      <c r="A37" s="404"/>
      <c r="B37" s="222">
        <v>28</v>
      </c>
      <c r="C37" s="226" t="s">
        <v>149</v>
      </c>
      <c r="D37" s="132">
        <v>84.5</v>
      </c>
      <c r="E37" s="98">
        <v>76.2</v>
      </c>
      <c r="F37" s="110" t="s">
        <v>151</v>
      </c>
      <c r="G37" s="110" t="s">
        <v>151</v>
      </c>
      <c r="H37" s="95">
        <v>0.4</v>
      </c>
      <c r="I37" s="111">
        <v>0.4</v>
      </c>
      <c r="J37" s="123"/>
      <c r="K37" s="185"/>
    </row>
    <row r="38" spans="1:11" ht="18" customHeight="1" x14ac:dyDescent="0.15">
      <c r="A38" s="404"/>
      <c r="B38" s="222">
        <v>29</v>
      </c>
      <c r="C38" s="226" t="s">
        <v>184</v>
      </c>
      <c r="D38" s="132" t="s">
        <v>185</v>
      </c>
      <c r="E38" s="98">
        <v>77.300000000000011</v>
      </c>
      <c r="F38" s="230" t="s">
        <v>185</v>
      </c>
      <c r="G38" s="110" t="s">
        <v>185</v>
      </c>
      <c r="H38" s="95">
        <v>0.4</v>
      </c>
      <c r="I38" s="111">
        <v>0.3</v>
      </c>
      <c r="J38" s="185"/>
      <c r="K38" s="185"/>
    </row>
    <row r="39" spans="1:11" ht="18" customHeight="1" x14ac:dyDescent="0.15">
      <c r="A39" s="404"/>
      <c r="B39" s="222">
        <v>29</v>
      </c>
      <c r="C39" s="226" t="s">
        <v>118</v>
      </c>
      <c r="D39" s="98">
        <v>348.3</v>
      </c>
      <c r="E39" s="98">
        <v>282</v>
      </c>
      <c r="F39" s="95">
        <v>-66.300000000000011</v>
      </c>
      <c r="G39" s="95">
        <v>-19.035314384151597</v>
      </c>
      <c r="H39" s="95">
        <v>1.5</v>
      </c>
      <c r="I39" s="111">
        <v>1</v>
      </c>
      <c r="J39" s="79"/>
      <c r="K39" s="185"/>
    </row>
    <row r="40" spans="1:11" ht="18" customHeight="1" x14ac:dyDescent="0.15">
      <c r="A40" s="404"/>
      <c r="B40" s="224">
        <v>30</v>
      </c>
      <c r="C40" s="227" t="s">
        <v>119</v>
      </c>
      <c r="D40" s="96">
        <v>101</v>
      </c>
      <c r="E40" s="96">
        <v>70.400000000000006</v>
      </c>
      <c r="F40" s="97">
        <v>-30.599999999999994</v>
      </c>
      <c r="G40" s="97">
        <v>-30.297029702970292</v>
      </c>
      <c r="H40" s="95">
        <v>0.4</v>
      </c>
      <c r="I40" s="112">
        <v>0.2</v>
      </c>
      <c r="J40" s="79"/>
      <c r="K40" s="185"/>
    </row>
    <row r="41" spans="1:11" ht="18" customHeight="1" x14ac:dyDescent="0.15">
      <c r="A41" s="404"/>
      <c r="B41" s="222">
        <v>31</v>
      </c>
      <c r="C41" s="226" t="s">
        <v>120</v>
      </c>
      <c r="D41" s="98">
        <v>3420.9</v>
      </c>
      <c r="E41" s="98">
        <v>3611.1</v>
      </c>
      <c r="F41" s="95">
        <v>190.19999999999982</v>
      </c>
      <c r="G41" s="95">
        <v>5.5599403665701947</v>
      </c>
      <c r="H41" s="93">
        <v>19.399999999999999</v>
      </c>
      <c r="I41" s="111">
        <v>15</v>
      </c>
      <c r="J41" s="79"/>
      <c r="K41" s="185"/>
    </row>
    <row r="42" spans="1:11" ht="18" customHeight="1" x14ac:dyDescent="0.15">
      <c r="A42" s="404"/>
      <c r="B42" s="224">
        <v>32</v>
      </c>
      <c r="C42" s="227" t="s">
        <v>121</v>
      </c>
      <c r="D42" s="96">
        <v>1130.5</v>
      </c>
      <c r="E42" s="96">
        <v>1297.6999999999998</v>
      </c>
      <c r="F42" s="97">
        <v>167.19999999999982</v>
      </c>
      <c r="G42" s="97">
        <v>14.789915966386538</v>
      </c>
      <c r="H42" s="97">
        <v>7</v>
      </c>
      <c r="I42" s="112">
        <v>4.8</v>
      </c>
      <c r="J42" s="79"/>
      <c r="K42" s="185"/>
    </row>
    <row r="43" spans="1:11" ht="18" customHeight="1" x14ac:dyDescent="0.15">
      <c r="A43" s="404" t="s">
        <v>122</v>
      </c>
      <c r="B43" s="231"/>
      <c r="C43" s="221" t="s">
        <v>93</v>
      </c>
      <c r="D43" s="232">
        <v>577</v>
      </c>
      <c r="E43" s="101">
        <v>632</v>
      </c>
      <c r="F43" s="93">
        <v>55</v>
      </c>
      <c r="G43" s="93">
        <v>9.5320623916811087</v>
      </c>
      <c r="H43" s="95">
        <v>3.4</v>
      </c>
      <c r="I43" s="109">
        <v>3.7</v>
      </c>
      <c r="J43" s="79"/>
      <c r="K43" s="185"/>
    </row>
    <row r="44" spans="1:11" ht="18" customHeight="1" x14ac:dyDescent="0.15">
      <c r="A44" s="404"/>
      <c r="B44" s="233"/>
      <c r="C44" s="226" t="s">
        <v>94</v>
      </c>
      <c r="D44" s="234">
        <v>70</v>
      </c>
      <c r="E44" s="102">
        <v>207</v>
      </c>
      <c r="F44" s="95">
        <v>137</v>
      </c>
      <c r="G44" s="95">
        <v>195.71428571428569</v>
      </c>
      <c r="H44" s="95">
        <v>1.1000000000000001</v>
      </c>
      <c r="I44" s="110">
        <v>0.4</v>
      </c>
      <c r="J44" s="79"/>
      <c r="K44" s="185"/>
    </row>
    <row r="45" spans="1:11" ht="18" customHeight="1" x14ac:dyDescent="0.15">
      <c r="A45" s="404"/>
      <c r="B45" s="233"/>
      <c r="C45" s="226" t="s">
        <v>95</v>
      </c>
      <c r="D45" s="234">
        <v>362</v>
      </c>
      <c r="E45" s="102">
        <v>463</v>
      </c>
      <c r="F45" s="95">
        <v>101</v>
      </c>
      <c r="G45" s="95">
        <v>27.900552486187845</v>
      </c>
      <c r="H45" s="95">
        <v>2.5</v>
      </c>
      <c r="I45" s="110">
        <v>1.7</v>
      </c>
      <c r="J45" s="79"/>
      <c r="K45" s="185"/>
    </row>
    <row r="46" spans="1:11" ht="18" customHeight="1" x14ac:dyDescent="0.15">
      <c r="A46" s="404"/>
      <c r="B46" s="233"/>
      <c r="C46" s="226" t="s">
        <v>96</v>
      </c>
      <c r="D46" s="234">
        <v>11238</v>
      </c>
      <c r="E46" s="102">
        <v>11856</v>
      </c>
      <c r="F46" s="95">
        <v>618</v>
      </c>
      <c r="G46" s="95">
        <v>5.4991991457554725</v>
      </c>
      <c r="H46" s="95">
        <v>63.7</v>
      </c>
      <c r="I46" s="110">
        <v>59</v>
      </c>
      <c r="J46" s="79"/>
      <c r="K46" s="185"/>
    </row>
    <row r="47" spans="1:11" ht="18" customHeight="1" x14ac:dyDescent="0.15">
      <c r="A47" s="404"/>
      <c r="B47" s="235"/>
      <c r="C47" s="227" t="s">
        <v>97</v>
      </c>
      <c r="D47" s="236">
        <v>1669</v>
      </c>
      <c r="E47" s="103">
        <v>1242</v>
      </c>
      <c r="F47" s="97">
        <v>-427</v>
      </c>
      <c r="G47" s="97">
        <v>-25.584182144997001</v>
      </c>
      <c r="H47" s="97">
        <v>6.7</v>
      </c>
      <c r="I47" s="114">
        <v>7.1</v>
      </c>
      <c r="J47" s="79"/>
      <c r="K47" s="185"/>
    </row>
    <row r="48" spans="1:11" s="105" customFormat="1" ht="18" customHeight="1" x14ac:dyDescent="0.15">
      <c r="A48" s="104" t="s">
        <v>187</v>
      </c>
      <c r="D48" s="104"/>
      <c r="E48" s="104"/>
      <c r="F48" s="106"/>
      <c r="G48" s="104"/>
      <c r="H48" s="104"/>
      <c r="I48" s="107" t="s">
        <v>186</v>
      </c>
      <c r="J48" s="38"/>
      <c r="K48" s="38"/>
    </row>
    <row r="49" spans="1:11" ht="13.5" customHeight="1" x14ac:dyDescent="0.15">
      <c r="A49" s="105" t="s">
        <v>188</v>
      </c>
      <c r="C49" s="87"/>
      <c r="D49" s="87"/>
      <c r="E49" s="87"/>
      <c r="F49" s="67"/>
      <c r="G49" s="67"/>
      <c r="H49" s="67"/>
      <c r="I49" s="108"/>
      <c r="J49" s="79"/>
      <c r="K49" s="185"/>
    </row>
    <row r="50" spans="1:11" ht="13.5" customHeight="1" x14ac:dyDescent="0.15">
      <c r="I50" s="108"/>
      <c r="J50" s="79"/>
      <c r="K50" s="185"/>
    </row>
    <row r="51" spans="1:11" ht="13.5" customHeight="1" x14ac:dyDescent="0.15">
      <c r="I51" s="108"/>
      <c r="J51" s="79"/>
      <c r="K51" s="185"/>
    </row>
    <row r="52" spans="1:11" ht="13.5" customHeight="1" x14ac:dyDescent="0.15">
      <c r="I52" s="108"/>
      <c r="J52" s="99"/>
      <c r="K52" s="99"/>
    </row>
    <row r="53" spans="1:11" ht="13.5" customHeight="1" x14ac:dyDescent="0.15">
      <c r="J53" s="79"/>
      <c r="K53" s="185"/>
    </row>
    <row r="54" spans="1:11" ht="13.5" customHeight="1" x14ac:dyDescent="0.15">
      <c r="J54" s="79"/>
      <c r="K54" s="185"/>
    </row>
    <row r="55" spans="1:11" ht="13.5" customHeight="1" x14ac:dyDescent="0.15">
      <c r="J55" s="79"/>
      <c r="K55" s="185"/>
    </row>
    <row r="56" spans="1:11" ht="13.5" customHeight="1" x14ac:dyDescent="0.15">
      <c r="J56" s="79"/>
      <c r="K56" s="185"/>
    </row>
    <row r="57" spans="1:11" ht="13.5" customHeight="1" x14ac:dyDescent="0.15">
      <c r="J57" s="79"/>
      <c r="K57" s="185"/>
    </row>
    <row r="58" spans="1:11" ht="14.25" customHeight="1" x14ac:dyDescent="0.15"/>
    <row r="59" spans="1:11" ht="12" customHeight="1" x14ac:dyDescent="0.15"/>
    <row r="60" spans="1:11" ht="9.75" customHeight="1" x14ac:dyDescent="0.15"/>
  </sheetData>
  <mergeCells count="7">
    <mergeCell ref="A43:A47"/>
    <mergeCell ref="A5:A42"/>
    <mergeCell ref="A1:I1"/>
    <mergeCell ref="A3:C4"/>
    <mergeCell ref="D3:E3"/>
    <mergeCell ref="F3:G3"/>
    <mergeCell ref="H3:I3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scale="93" orientation="portrait" blackAndWhite="1" r:id="rId1"/>
  <headerFooter alignWithMargins="0"/>
  <rowBreaks count="1" manualBreakCount="1">
    <brk id="4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表1</vt:lpstr>
      <vt:lpstr>表2-3</vt:lpstr>
      <vt:lpstr>表4</vt:lpstr>
      <vt:lpstr>表5-7</vt:lpstr>
      <vt:lpstr>表8</vt:lpstr>
      <vt:lpstr>従事者</vt:lpstr>
      <vt:lpstr>表10</vt:lpstr>
      <vt:lpstr>従事者!Print_Area</vt:lpstr>
      <vt:lpstr>表1!Print_Area</vt:lpstr>
      <vt:lpstr>表10!Print_Area</vt:lpstr>
      <vt:lpstr>'表2-3'!Print_Area</vt:lpstr>
      <vt:lpstr>表4!Print_Area</vt:lpstr>
      <vt:lpstr>'表5-7'!Print_Area</vt:lpstr>
      <vt:lpstr>表8!Print_Area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2022-08-20T12:02:15Z</cp:lastPrinted>
  <dcterms:created xsi:type="dcterms:W3CDTF">1999-12-07T04:46:41Z</dcterms:created>
  <dcterms:modified xsi:type="dcterms:W3CDTF">2022-08-22T23:58:29Z</dcterms:modified>
</cp:coreProperties>
</file>