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4調査企画班\03 予算執行主任\60 各種照会等（課内含む）\230302 【総務書】財政状況資料集の作成等について\07 総務省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AU88" i="12"/>
  <c r="AP88" i="12"/>
  <c r="AF88" i="12"/>
  <c r="AA17" i="12"/>
  <c r="AA16" i="12"/>
  <c r="AA15" i="12"/>
  <c r="AA14" i="12"/>
  <c r="AA13" i="12"/>
  <c r="AA12" i="12"/>
  <c r="AA11" i="12"/>
  <c r="AA10" i="12"/>
  <c r="AA9" i="12"/>
  <c r="AA8" i="12"/>
  <c r="AA7" i="12"/>
  <c r="BG38" i="10" l="1"/>
  <c r="BG37" i="10"/>
  <c r="BG36" i="10"/>
  <c r="BG35" i="10"/>
  <c r="BG34" i="10"/>
  <c r="BG33" i="10"/>
  <c r="BG32"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AM38" i="10"/>
  <c r="U38" i="10"/>
  <c r="BW37" i="10"/>
  <c r="AM37" i="10"/>
  <c r="U37" i="10"/>
  <c r="BW36" i="10"/>
  <c r="AM36" i="10"/>
  <c r="U36" i="10"/>
  <c r="U35" i="10"/>
  <c r="U34"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BE32" i="10" s="1"/>
  <c r="BE33" i="10" s="1"/>
  <c r="BE34" i="10" s="1"/>
  <c r="BE35" i="10" s="1"/>
  <c r="BE36" i="10" s="1"/>
  <c r="BE37" i="10" s="1"/>
  <c r="BE38" i="10" s="1"/>
  <c r="AM32" i="10"/>
  <c r="AM33" i="10" s="1"/>
  <c r="AM34" i="10" s="1"/>
  <c r="AM35" i="10" s="1"/>
  <c r="BW32" i="10" l="1"/>
  <c r="BW33" i="10" s="1"/>
  <c r="BW34" i="10" s="1"/>
  <c r="BW35"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<sst xmlns="http://schemas.openxmlformats.org/spreadsheetml/2006/main" count="1079" uniqueCount="612">
  <si>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</si>
  <si>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</si>
  <si>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</si>
  <si>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</si>
  <si>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</si>
  <si>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</si>
  <si>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</si>
  <si>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</si>
  <si>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</si>
  <si>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</si>
  <si>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</si>
  <si>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</si>
  <si>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</si>
  <si>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</si>
  <si>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</si>
  <si>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</si>
  <si>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</si>
  <si>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</si>
  <si>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</si>
  <si>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</si>
  <si>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</si>
  <si>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</si>
  <si>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</si>
  <si>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</si>
  <si>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</si>
  <si>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</si>
  <si>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</si>
  <si>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</si>
  <si>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</si>
  <si>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</si>
  <si>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</si>
  <si>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</si>
  <si>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</si>
  <si>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</si>
  <si>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</si>
  <si>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</si>
  <si>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</si>
  <si>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</si>
  <si>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</si>
  <si>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</si>
  <si>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</si>
  <si>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</si>
  <si>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</si>
  <si>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</si>
  <si>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</si>
  <si>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</si>
  <si>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</si>
  <si>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</si>
  <si>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</si>
  <si>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</si>
  <si>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</si>
  <si>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</si>
  <si>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</si>
  <si>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</si>
  <si>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</si>
  <si>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</si>
  <si>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</si>
  <si>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</si>
  <si>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</si>
  <si>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</si>
  <si>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</si>
  <si>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</si>
  <si>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</si>
  <si>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</si>
  <si>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</si>
  <si>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</si>
  <si>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</si>
  <si>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</si>
  <si>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</si>
  <si>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</si>
  <si>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</si>
  <si>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</si>
  <si>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</si>
  <si>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</si>
  <si>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</si>
  <si>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</si>
  <si>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</si>
  <si>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</si>
  <si>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</si>
  <si>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</si>
  <si>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沖縄県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</si>
  <si>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</si>
  <si>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</si>
  <si>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</si>
  <si>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</si>
  <si>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</si>
  <si>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</si>
  <si>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</si>
  <si>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</si>
  <si>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</si>
  <si>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</si>
  <si>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</si>
  <si>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</si>
  <si>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</si>
  <si>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</si>
  <si>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</si>
  <si>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</si>
  <si>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</si>
  <si>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</si>
  <si>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</si>
  <si>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</si>
  <si>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</si>
  <si>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</si>
  <si>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</si>
  <si>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</si>
  <si>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</si>
  <si>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</si>
  <si>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</si>
  <si>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</si>
  <si>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</si>
  <si>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</si>
  <si>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</si>
  <si>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</si>
  <si>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</si>
  <si>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</si>
  <si>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</si>
  <si>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</si>
  <si>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</si>
  <si>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</si>
  <si>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</si>
  <si>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</si>
  <si>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</si>
  <si>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</si>
  <si>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</si>
  <si>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</si>
  <si>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</si>
  <si>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</si>
  <si>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</si>
  <si>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</si>
  <si>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</si>
  <si>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</si>
  <si>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</si>
  <si>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</si>
  <si>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</si>
  <si>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</si>
  <si>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</si>
  <si>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</si>
  <si>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</si>
  <si>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</si>
  <si>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</si>
  <si>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</si>
  <si>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</si>
  <si>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</si>
  <si>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</si>
  <si>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</si>
  <si>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</si>
  <si>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</si>
  <si>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</si>
  <si>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</si>
  <si>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</si>
  <si>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</si>
  <si>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</si>
  <si>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</si>
  <si>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</si>
  <si>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</si>
  <si>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</si>
  <si>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</si>
  <si>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</si>
  <si>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</si>
  <si>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</si>
  <si>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</si>
  <si>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</si>
  <si>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</si>
  <si>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</si>
  <si>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</si>
  <si>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</si>
  <si>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</si>
  <si>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</si>
  <si>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</si>
  <si>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</si>
  <si>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</si>
  <si>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</si>
  <si>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</si>
  <si>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</si>
  <si>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</si>
  <si>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</si>
  <si>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</si>
  <si>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</si>
  <si>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</si>
  <si>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</si>
  <si>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</si>
  <si>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</si>
  <si>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</si>
  <si>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</si>
  <si>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沖縄県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</si>
  <si>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</si>
  <si>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</si>
  <si>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</si>
  <si>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</si>
  <si>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</si>
  <si>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</si>
  <si>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</si>
  <si>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</si>
  <si>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</si>
  <si>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</si>
  <si>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</si>
  <si>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</si>
  <si>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</si>
  <si>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</si>
  <si>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</si>
  <si>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</si>
  <si>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</si>
  <si>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</si>
  <si>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</si>
  <si>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</si>
  <si>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</si>
  <si>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</si>
  <si>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</si>
  <si>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</si>
  <si>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</si>
  <si>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</si>
  <si>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</si>
  <si>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</si>
  <si>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</si>
  <si>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</si>
  <si>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</si>
  <si>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</si>
  <si>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</si>
  <si>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</si>
  <si>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</si>
  <si>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</si>
  <si>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</si>
  <si>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</si>
  <si>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</si>
  <si>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</si>
  <si>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</si>
  <si>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</si>
  <si>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</si>
  <si>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</si>
  <si>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</si>
  <si>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</si>
  <si>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</si>
  <si>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</si>
  <si>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</si>
  <si>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</si>
  <si>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</si>
  <si>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</si>
  <si>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</si>
  <si>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</si>
  <si>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</si>
  <si>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</si>
  <si>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</si>
  <si>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</si>
  <si>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</si>
  <si>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</si>
  <si>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</si>
  <si>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</si>
  <si>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</si>
  <si>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</si>
  <si>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</si>
  <si>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</si>
  <si>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</si>
  <si>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</si>
  <si>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</si>
  <si>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</si>
  <si>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</si>
  <si>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</si>
  <si>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</si>
  <si>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</si>
  <si>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</si>
  <si>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</si>
  <si>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</si>
  <si>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</si>
  <si>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</si>
  <si>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</si>
  <si>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</si>
  <si>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</si>
  <si>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</si>
  <si>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</si>
  <si>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</si>
  <si>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</si>
  <si>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</si>
  <si>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</si>
  <si>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</si>
  <si>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</si>
  <si>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</si>
  <si>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</si>
  <si>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</si>
  <si>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</si>
  <si>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</si>
  <si>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</si>
  <si>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</si>
  <si>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</si>
  <si>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</si>
  <si>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</si>
  <si>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</si>
  <si>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</si>
  <si>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</si>
  <si>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</si>
  <si>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</si>
  <si>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</si>
  <si>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</si>
  <si>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</si>
  <si>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</si>
  <si>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</si>
  <si>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</si>
  <si>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</si>
  <si>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</si>
  <si>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</si>
  <si>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</si>
  <si>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</si>
  <si>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</si>
  <si>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</si>
  <si>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</si>
  <si>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</si>
  <si>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</si>
  <si>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</si>
  <si>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</si>
  <si>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</si>
  <si>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</si>
  <si>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</si>
  <si>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</si>
  <si>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</si>
  <si>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</si>
  <si>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</si>
  <si>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</si>
  <si>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</si>
  <si>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</si>
  <si>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</si>
  <si>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</si>
  <si>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</si>
  <si>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</si>
  <si>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</si>
  <si>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</si>
  <si>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</si>
  <si>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</si>
  <si>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</si>
  <si>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</si>
  <si>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</si>
  <si>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</si>
  <si>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</si>
  <si>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</si>
  <si>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</si>
  <si>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</si>
  <si>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</si>
  <si>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</si>
  <si>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</si>
  <si>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</si>
  <si>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</si>
  <si>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</si>
  <si>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</si>
  <si>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</si>
  <si>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</si>
  <si>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</si>
  <si>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</si>
  <si>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</si>
  <si>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</si>
  <si>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</si>
  <si>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</si>
  <si>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</si>
  <si>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</si>
  <si>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</si>
  <si>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</si>
  <si>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</si>
  <si>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</si>
  <si>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</si>
  <si>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</si>
  <si>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</si>
  <si>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</si>
  <si>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</si>
  <si>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</si>
  <si>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沖縄県農業改良資金特別会計</t>
    <phoneticPr fontId="3"/>
  </si>
  <si>
    <t>沖縄県小規模企業者等設備導入資金特別会計</t>
    <phoneticPr fontId="3"/>
  </si>
  <si>
    <t>沖縄県中小企業振興資金特別会計</t>
    <phoneticPr fontId="3"/>
  </si>
  <si>
    <t>沖縄県下地島空港特別会計</t>
    <phoneticPr fontId="3"/>
  </si>
  <si>
    <t>沖縄県母子父子寡婦福祉資金特別会計</t>
    <phoneticPr fontId="3"/>
  </si>
  <si>
    <t>沖縄県所有者不明土地管理特別会計</t>
    <phoneticPr fontId="3"/>
  </si>
  <si>
    <t>沖縄県沿岸漁業改善資金特別会計</t>
    <phoneticPr fontId="3"/>
  </si>
  <si>
    <t>沖縄県林業・木材産業改善資金特別会計</t>
    <phoneticPr fontId="3"/>
  </si>
  <si>
    <t>沖縄県産業振興基金特別会計</t>
    <phoneticPr fontId="3"/>
  </si>
  <si>
    <t>沖縄県公債管理特別会計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</si>
  <si>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</si>
  <si>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</si>
  <si>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</si>
  <si>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</si>
  <si>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</si>
  <si>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</si>
  <si>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</si>
  <si>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</si>
  <si>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</si>
  <si>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</si>
  <si>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</si>
  <si>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</si>
  <si>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</si>
  <si>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沖縄県駐車場事業特別会計</t>
    <phoneticPr fontId="3"/>
  </si>
  <si>
    <t>沖縄県国民健康保険事業特別会計</t>
    <phoneticPr fontId="3"/>
  </si>
  <si>
    <t>沖縄県水道事業会計</t>
    <phoneticPr fontId="3"/>
  </si>
  <si>
    <t>法適用企業</t>
    <phoneticPr fontId="3"/>
  </si>
  <si>
    <t>沖縄県工業用水道事業会計</t>
    <phoneticPr fontId="3"/>
  </si>
  <si>
    <t>沖縄県病院事業会計</t>
    <phoneticPr fontId="3"/>
  </si>
  <si>
    <t>沖縄県流域下水道事業会計</t>
    <phoneticPr fontId="3"/>
  </si>
  <si>
    <t>沖縄県宜野湾港整備事業特別会計</t>
    <phoneticPr fontId="3"/>
  </si>
  <si>
    <t>法非適用企業</t>
    <phoneticPr fontId="3"/>
  </si>
  <si>
    <t>沖縄県中城湾港（新港地区）整備事業特別会計</t>
    <phoneticPr fontId="3"/>
  </si>
  <si>
    <t>沖縄県国際物流拠点産業集積地域那覇地区特別会計</t>
    <phoneticPr fontId="3"/>
  </si>
  <si>
    <t>沖縄県中央卸売市場事業特別会計</t>
    <phoneticPr fontId="3"/>
  </si>
  <si>
    <t>沖縄県中城湾港マリン・タウン特別会計</t>
    <phoneticPr fontId="3"/>
  </si>
  <si>
    <t>沖縄県中城湾港（泡瀬地区）臨海部土地造成事業特別会計</t>
    <phoneticPr fontId="3"/>
  </si>
  <si>
    <t>沖縄県中城湾港（新港地区）臨海部土地造成事業特別会計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</si>
  <si>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</si>
  <si>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</si>
  <si>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</si>
  <si>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</si>
  <si>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</si>
  <si>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</si>
  <si>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</si>
  <si>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</si>
  <si>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</si>
  <si>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</si>
  <si>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</si>
  <si>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</si>
  <si>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</si>
  <si>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</si>
  <si>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</si>
  <si>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</si>
  <si>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</si>
  <si>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</si>
  <si>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</si>
  <si>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</si>
  <si>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</si>
  <si>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</si>
  <si>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</si>
  <si>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</si>
  <si>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</si>
  <si>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</si>
  <si>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</si>
  <si>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</si>
  <si>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</si>
  <si>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</si>
  <si>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</si>
  <si>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</si>
  <si>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</si>
  <si>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</si>
  <si>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</si>
  <si>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</si>
  <si>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</si>
  <si>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</si>
  <si>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</si>
  <si>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</si>
  <si>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</si>
  <si>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</si>
  <si>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</si>
  <si>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</si>
  <si>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</si>
  <si>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</si>
  <si>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</si>
  <si>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</si>
  <si>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</si>
  <si>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</si>
  <si>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</si>
  <si>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</si>
  <si>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</si>
  <si>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</si>
  <si>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</si>
  <si>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</si>
  <si>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</si>
  <si>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</si>
  <si>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</si>
  <si>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</si>
  <si>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</si>
  <si>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</si>
  <si>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</si>
  <si>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</si>
  <si>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</si>
  <si>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</si>
  <si>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</si>
  <si>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</si>
  <si>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</si>
  <si>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</si>
  <si>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</si>
  <si>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</si>
  <si>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</si>
  <si>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</si>
  <si>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</si>
  <si>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</si>
  <si>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</si>
  <si>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</si>
  <si>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</si>
  <si>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</si>
  <si>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</si>
  <si>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</si>
  <si>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</si>
  <si>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</si>
  <si>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</si>
  <si>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</si>
  <si>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</si>
  <si>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</si>
  <si>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</si>
  <si>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</si>
  <si>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</si>
  <si>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</si>
  <si>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</si>
  <si>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</si>
  <si>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</si>
  <si>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</si>
  <si>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</si>
  <si>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</si>
  <si>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</si>
  <si>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</si>
  <si>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</si>
  <si>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</si>
  <si>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</si>
  <si>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</si>
  <si>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</si>
  <si>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</si>
  <si>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</si>
  <si>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</si>
  <si>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</si>
  <si>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</si>
  <si>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</si>
  <si>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</si>
  <si>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</si>
  <si>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</si>
  <si>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</si>
  <si>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</si>
  <si>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</si>
  <si>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</si>
  <si>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</si>
  <si>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</si>
  <si>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</si>
  <si>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</si>
  <si>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</si>
  <si>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</si>
  <si>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</si>
  <si>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</si>
  <si>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</si>
  <si>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</si>
  <si>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</si>
  <si>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</si>
  <si>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</si>
  <si>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</si>
  <si>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</si>
  <si>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</si>
  <si>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</si>
  <si>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</si>
  <si>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</si>
  <si>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</si>
  <si>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0.14</t>
  </si>
  <si>
    <t>▲ 0.15</t>
  </si>
  <si>
    <t>▲ 0.01</t>
  </si>
  <si>
    <t>沖縄県病院事業会計</t>
  </si>
  <si>
    <t>沖縄県水道事業会計</t>
  </si>
  <si>
    <t>沖縄県中城湾港（新港地区）臨海部土地造成事業特別会計</t>
  </si>
  <si>
    <t>一般会計</t>
  </si>
  <si>
    <t>沖縄県国民健康保険事業特別会計</t>
  </si>
  <si>
    <t>沖縄県流域下水道事業会計</t>
  </si>
  <si>
    <t>沖縄県中城湾港マリン・タウン特別会計</t>
  </si>
  <si>
    <t>沖縄県工業用水道事業会計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</si>
  <si>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</si>
  <si>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</si>
  <si>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</si>
  <si>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</si>
  <si>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</si>
  <si>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</si>
  <si>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</si>
  <si>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</si>
  <si>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</si>
  <si>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</si>
  <si>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</si>
  <si>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（うち特別会計）</t>
    <rPh sb="4" eb="8">
      <t>トクベツカイケイ</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</si>
  <si>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</si>
  <si>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</si>
  <si>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</si>
  <si>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</si>
  <si>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</si>
  <si>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</si>
  <si>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</si>
  <si>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</si>
  <si>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</si>
  <si>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</si>
  <si>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</si>
  <si>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</si>
  <si>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</si>
  <si>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</si>
  <si>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</si>
  <si>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</si>
  <si>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</si>
  <si>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</si>
  <si>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</si>
  <si>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</si>
  <si>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</si>
  <si>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</si>
  <si>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</si>
  <si>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</si>
  <si>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</si>
  <si>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</si>
  <si>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</si>
  <si>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</si>
  <si>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</si>
  <si>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</si>
  <si>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</si>
  <si>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石垣空港ターミナル</t>
  </si>
  <si>
    <t>那覇空港貨物ターミナル</t>
  </si>
  <si>
    <t>沖縄県環境整備センター</t>
  </si>
  <si>
    <t>沖縄県信用保証協会</t>
  </si>
  <si>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</si>
  <si>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</si>
  <si>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</si>
  <si>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</si>
  <si>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沖縄ITイノベーション戦略センター</t>
  </si>
  <si>
    <t>○</t>
  </si>
  <si>
    <t>▲5</t>
  </si>
  <si>
    <t>▲8</t>
  </si>
  <si>
    <t>▲10</t>
  </si>
  <si>
    <t>▲３</t>
  </si>
  <si>
    <t>▲ 127</t>
  </si>
  <si>
    <t>県有施設整備基金</t>
    <phoneticPr fontId="3"/>
  </si>
  <si>
    <t>沖縄県産業振興基金</t>
    <phoneticPr fontId="3"/>
  </si>
  <si>
    <t>職員退職手当基金</t>
    <phoneticPr fontId="3"/>
  </si>
  <si>
    <t>沖縄県首里城復興基金</t>
    <phoneticPr fontId="3"/>
  </si>
  <si>
    <t>介護保険財政安定化基金</t>
    <phoneticPr fontId="3"/>
  </si>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</sst>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2A04-465E-88C7-53761D2EBC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106313</c:v>
                </c:pt>
                <c:pt idx="1">
                  <c:v>91428</c:v>
                </c:pt>
                <c:pt idx="2">
                  <c:v>83959</c:v>
                </c:pt>
                <c:pt idx="3">
                  <c:v>88447</c:v>
                </c:pt>
                <c:pt idx="4">
                  <c:v>84705</c:v>
                </c:pt>
              </c:numCache>
            </c:numRef>
          </c:val>
          <c:smooth val="0"/>
          <c:extLst>
            <c:ext xmlns:c16="http://schemas.microsoft.com/office/drawing/2014/chart" uri="{C3380CC4-5D6E-409C-BE32-E72D297353CC}">
              <c16:uniqueId val="{00000001-2A04-465E-88C7-53761D2EBC3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0.95</c:v>
                </c:pt>
                <c:pt idx="1">
                  <c:v>1.08</c:v>
                </c:pt>
                <c:pt idx="2">
                  <c:v>0.8</c:v>
                </c:pt>
                <c:pt idx="3">
                  <c:v>1.39</c:v>
                </c:pt>
                <c:pt idx="4">
                  <c:v>1.04</c:v>
                </c:pt>
              </c:numCache>
            </c:numRef>
          </c:val>
          <c:extLst>
            <c:ext xmlns:c16="http://schemas.microsoft.com/office/drawing/2014/chart" uri="{C3380CC4-5D6E-409C-BE32-E72D297353CC}">
              <c16:uniqueId val="{00000000-4CB3-42FD-B7B6-45A9A0480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6.15</c:v>
                </c:pt>
                <c:pt idx="1">
                  <c:v>5.79</c:v>
                </c:pt>
                <c:pt idx="2">
                  <c:v>5.97</c:v>
                </c:pt>
                <c:pt idx="3">
                  <c:v>5.41</c:v>
                </c:pt>
                <c:pt idx="4">
                  <c:v>11.35</c:v>
                </c:pt>
              </c:numCache>
            </c:numRef>
          </c:val>
          <c:extLst>
            <c:ext xmlns:c16="http://schemas.microsoft.com/office/drawing/2014/chart" uri="{C3380CC4-5D6E-409C-BE32-E72D297353CC}">
              <c16:uniqueId val="{00000001-4CB3-42FD-B7B6-45A9A048092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-0.15</c:v>
                </c:pt>
                <c:pt idx="2">
                  <c:v>-0.01</c:v>
                </c:pt>
                <c:pt idx="3">
                  <c:v>0.16</c:v>
                </c:pt>
                <c:pt idx="4">
                  <c:v>5.92</c:v>
                </c:pt>
              </c:numCache>
            </c:numRef>
          </c:val>
          <c:smooth val="0"/>
          <c:extLst>
            <c:ext xmlns:c16="http://schemas.microsoft.com/office/drawing/2014/chart" uri="{C3380CC4-5D6E-409C-BE32-E72D297353CC}">
              <c16:uniqueId val="{00000002-4CB3-42FD-B7B6-45A9A048092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0.85</c:v>
                </c:pt>
                <c:pt idx="4">
                  <c:v>#N/A</c:v>
                </c:pt>
                <c:pt idx="5">
                  <c:v>1.39</c:v>
                </c:pt>
                <c:pt idx="6">
                  <c:v>#N/A</c:v>
                </c:pt>
                <c:pt idx="7">
                  <c:v>0.52</c:v>
                </c:pt>
                <c:pt idx="8">
                  <c:v>#N/A</c:v>
                </c:pt>
                <c:pt idx="9">
                  <c:v>0.45</c:v>
                </c:pt>
              </c:numCache>
            </c:numRef>
          </c:val>
          <c:extLst>
            <c:ext xmlns:c16="http://schemas.microsoft.com/office/drawing/2014/chart" uri="{C3380CC4-5D6E-409C-BE32-E72D297353CC}">
              <c16:uniqueId val="{00000000-3336-484D-A37F-DA60B37B16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36-484D-A37F-DA60B37B1644}"/>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c:v>
                </c:pt>
                <c:pt idx="2">
                  <c:v>#N/A</c:v>
                </c:pt>
                <c:pt idx="3">
                  <c:v>0.21</c:v>
                </c:pt>
                <c:pt idx="4">
                  <c:v>#N/A</c:v>
                </c:pt>
                <c:pt idx="5">
                  <c:v>0.22</c:v>
                </c:pt>
                <c:pt idx="6">
                  <c:v>#N/A</c:v>
                </c:pt>
                <c:pt idx="7">
                  <c:v>0.22</c:v>
                </c:pt>
                <c:pt idx="8">
                  <c:v>#N/A</c:v>
                </c:pt>
                <c:pt idx="9">
                  <c:v>0.22</c:v>
                </c:pt>
              </c:numCache>
            </c:numRef>
          </c:val>
          <c:extLst>
            <c:ext xmlns:c16="http://schemas.microsoft.com/office/drawing/2014/chart" uri="{C3380CC4-5D6E-409C-BE32-E72D297353CC}">
              <c16:uniqueId val="{00000002-3336-484D-A37F-DA60B37B1644}"/>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0.24</c:v>
                </c:pt>
                <c:pt idx="4">
                  <c:v>#N/A</c:v>
                </c:pt>
                <c:pt idx="5">
                  <c:v>0.23</c:v>
                </c:pt>
                <c:pt idx="6">
                  <c:v>#N/A</c:v>
                </c:pt>
                <c:pt idx="7">
                  <c:v>0.34</c:v>
                </c:pt>
                <c:pt idx="8">
                  <c:v>#N/A</c:v>
                </c:pt>
                <c:pt idx="9">
                  <c:v>0.32</c:v>
                </c:pt>
              </c:numCache>
            </c:numRef>
          </c:val>
          <c:extLst>
            <c:ext xmlns:c16="http://schemas.microsoft.com/office/drawing/2014/chart" uri="{C3380CC4-5D6E-409C-BE32-E72D297353CC}">
              <c16:uniqueId val="{00000003-3336-484D-A37F-DA60B37B1644}"/>
            </c:ext>
          </c:extLst>
        </c:ser>
        <c:ser>
          <c:idx val="4"/>
          <c:order val="4"/>
          <c:tx>
            <c:strRef>
              <c:f>データシート!$A$31</c:f>
              <c:strCache>
                <c:ptCount val="1"/>
                <c:pt idx="0">
                  <c:v>沖縄県流域下水道事業会計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0.24</c:v>
                </c:pt>
                <c:pt idx="8">
                  <c:v>#N/A</c:v>
                </c:pt>
                <c:pt idx="9">
                  <c:v>0.32</c:v>
                </c:pt>
              </c:numCache>
            </c:numRef>
          </c:val>
          <c:extLst>
            <c:ext xmlns:c16="http://schemas.microsoft.com/office/drawing/2014/chart" uri="{C3380CC4-5D6E-409C-BE32-E72D297353CC}">
              <c16:uniqueId val="{00000004-3336-484D-A37F-DA60B37B1644}"/>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0.32</c:v>
                </c:pt>
                <c:pt idx="4">
                  <c:v>#N/A</c:v>
                </c:pt>
                <c:pt idx="5">
                  <c:v>0</c:v>
                </c:pt>
                <c:pt idx="6">
                  <c:v>#N/A</c:v>
                </c:pt>
                <c:pt idx="7">
                  <c:v>0.92</c:v>
                </c:pt>
                <c:pt idx="8">
                  <c:v>#N/A</c:v>
                </c:pt>
                <c:pt idx="9">
                  <c:v>0.36</c:v>
                </c:pt>
              </c:numCache>
            </c:numRef>
          </c:val>
          <c:extLst>
            <c:ext xmlns:c16="http://schemas.microsoft.com/office/drawing/2014/chart" uri="{C3380CC4-5D6E-409C-BE32-E72D297353CC}">
              <c16:uniqueId val="{00000005-3336-484D-A37F-DA60B37B164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0.95</c:v>
                </c:pt>
                <c:pt idx="2">
                  <c:v>#N/A</c:v>
                </c:pt>
                <c:pt idx="3">
                  <c:v>1.07</c:v>
                </c:pt>
                <c:pt idx="4">
                  <c:v>#N/A</c:v>
                </c:pt>
                <c:pt idx="5">
                  <c:v>0.79</c:v>
                </c:pt>
                <c:pt idx="6">
                  <c:v>#N/A</c:v>
                </c:pt>
                <c:pt idx="7">
                  <c:v>1.39</c:v>
                </c:pt>
                <c:pt idx="8">
                  <c:v>#N/A</c:v>
                </c:pt>
                <c:pt idx="9">
                  <c:v>1.04</c:v>
                </c:pt>
              </c:numCache>
            </c:numRef>
          </c:val>
          <c:extLst>
            <c:ext xmlns:c16="http://schemas.microsoft.com/office/drawing/2014/chart" uri="{C3380CC4-5D6E-409C-BE32-E72D297353CC}">
              <c16:uniqueId val="{00000006-3336-484D-A37F-DA60B37B1644}"/>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1.55</c:v>
                </c:pt>
                <c:pt idx="2">
                  <c:v>#N/A</c:v>
                </c:pt>
                <c:pt idx="3">
                  <c:v>1.42</c:v>
                </c:pt>
                <c:pt idx="4">
                  <c:v>#N/A</c:v>
                </c:pt>
                <c:pt idx="5">
                  <c:v>1.51</c:v>
                </c:pt>
                <c:pt idx="6">
                  <c:v>#N/A</c:v>
                </c:pt>
                <c:pt idx="7">
                  <c:v>1.53</c:v>
                </c:pt>
                <c:pt idx="8">
                  <c:v>#N/A</c:v>
                </c:pt>
                <c:pt idx="9">
                  <c:v>1.1000000000000001</c:v>
                </c:pt>
              </c:numCache>
            </c:numRef>
          </c:val>
          <c:extLst>
            <c:ext xmlns:c16="http://schemas.microsoft.com/office/drawing/2014/chart" uri="{C3380CC4-5D6E-409C-BE32-E72D297353CC}">
              <c16:uniqueId val="{00000007-3336-484D-A37F-DA60B37B1644}"/>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3.38</c:v>
                </c:pt>
                <c:pt idx="2">
                  <c:v>#N/A</c:v>
                </c:pt>
                <c:pt idx="3">
                  <c:v>3.27</c:v>
                </c:pt>
                <c:pt idx="4">
                  <c:v>#N/A</c:v>
                </c:pt>
                <c:pt idx="5">
                  <c:v>3.33</c:v>
                </c:pt>
                <c:pt idx="6">
                  <c:v>#N/A</c:v>
                </c:pt>
                <c:pt idx="7">
                  <c:v>3.23</c:v>
                </c:pt>
                <c:pt idx="8">
                  <c:v>#N/A</c:v>
                </c:pt>
                <c:pt idx="9">
                  <c:v>3</c:v>
                </c:pt>
              </c:numCache>
            </c:numRef>
          </c:val>
          <c:extLst>
            <c:ext xmlns:c16="http://schemas.microsoft.com/office/drawing/2014/chart" uri="{C3380CC4-5D6E-409C-BE32-E72D297353CC}">
              <c16:uniqueId val="{00000008-3336-484D-A37F-DA60B37B1644}"/>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2.14</c:v>
                </c:pt>
                <c:pt idx="2">
                  <c:v>#N/A</c:v>
                </c:pt>
                <c:pt idx="3">
                  <c:v>2.0699999999999998</c:v>
                </c:pt>
                <c:pt idx="4">
                  <c:v>#N/A</c:v>
                </c:pt>
                <c:pt idx="5">
                  <c:v>2.69</c:v>
                </c:pt>
                <c:pt idx="6">
                  <c:v>#N/A</c:v>
                </c:pt>
                <c:pt idx="7">
                  <c:v>3.77</c:v>
                </c:pt>
                <c:pt idx="8">
                  <c:v>#N/A</c:v>
                </c:pt>
                <c:pt idx="9">
                  <c:v>5.28</c:v>
                </c:pt>
              </c:numCache>
            </c:numRef>
          </c:val>
          <c:extLst>
            <c:ext xmlns:c16="http://schemas.microsoft.com/office/drawing/2014/chart" uri="{C3380CC4-5D6E-409C-BE32-E72D297353CC}">
              <c16:uniqueId val="{00000009-3336-484D-A37F-DA60B37B164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49114</c:v>
                </c:pt>
                <c:pt idx="5">
                  <c:v>45855</c:v>
                </c:pt>
                <c:pt idx="8">
                  <c:v>45253</c:v>
                </c:pt>
                <c:pt idx="11">
                  <c:v>44020</c:v>
                </c:pt>
                <c:pt idx="14">
                  <c:v>43582</c:v>
                </c:pt>
              </c:numCache>
            </c:numRef>
          </c:val>
          <c:extLst>
            <c:ext xmlns:c16="http://schemas.microsoft.com/office/drawing/2014/chart" uri="{C3380CC4-5D6E-409C-BE32-E72D297353CC}">
              <c16:uniqueId val="{00000000-8E87-4762-86E7-9420AAAE6C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10</c:v>
                </c:pt>
                <c:pt idx="3">
                  <c:v>9</c:v>
                </c:pt>
                <c:pt idx="6">
                  <c:v>8</c:v>
                </c:pt>
                <c:pt idx="9">
                  <c:v>7</c:v>
                </c:pt>
                <c:pt idx="12">
                  <c:v>14</c:v>
                </c:pt>
              </c:numCache>
            </c:numRef>
          </c:val>
          <c:extLst>
            <c:ext xmlns:c16="http://schemas.microsoft.com/office/drawing/2014/chart" uri="{C3380CC4-5D6E-409C-BE32-E72D297353CC}">
              <c16:uniqueId val="{00000001-8E87-4762-86E7-9420AAAE6C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178</c:v>
                </c:pt>
                <c:pt idx="3">
                  <c:v>178</c:v>
                </c:pt>
                <c:pt idx="6">
                  <c:v>13</c:v>
                </c:pt>
                <c:pt idx="9">
                  <c:v>0</c:v>
                </c:pt>
                <c:pt idx="12">
                  <c:v>0</c:v>
                </c:pt>
              </c:numCache>
            </c:numRef>
          </c:val>
          <c:extLst>
            <c:ext xmlns:c16="http://schemas.microsoft.com/office/drawing/2014/chart" uri="{C3380CC4-5D6E-409C-BE32-E72D297353CC}">
              <c16:uniqueId val="{00000002-8E87-4762-86E7-9420AAAE6C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490</c:v>
                </c:pt>
                <c:pt idx="3">
                  <c:v>482</c:v>
                </c:pt>
                <c:pt idx="6">
                  <c:v>466</c:v>
                </c:pt>
                <c:pt idx="9">
                  <c:v>423</c:v>
                </c:pt>
                <c:pt idx="12">
                  <c:v>439</c:v>
                </c:pt>
              </c:numCache>
            </c:numRef>
          </c:val>
          <c:extLst>
            <c:ext xmlns:c16="http://schemas.microsoft.com/office/drawing/2014/chart" uri="{C3380CC4-5D6E-409C-BE32-E72D297353CC}">
              <c16:uniqueId val="{00000003-8E87-4762-86E7-9420AAAE6C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3509</c:v>
                </c:pt>
                <c:pt idx="3">
                  <c:v>3638</c:v>
                </c:pt>
                <c:pt idx="6">
                  <c:v>3430</c:v>
                </c:pt>
                <c:pt idx="9">
                  <c:v>3396</c:v>
                </c:pt>
                <c:pt idx="12">
                  <c:v>3635</c:v>
                </c:pt>
              </c:numCache>
            </c:numRef>
          </c:val>
          <c:extLst>
            <c:ext xmlns:c16="http://schemas.microsoft.com/office/drawing/2014/chart" uri="{C3380CC4-5D6E-409C-BE32-E72D297353CC}">
              <c16:uniqueId val="{00000004-8E87-4762-86E7-9420AAAE6C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7-4762-86E7-9420AAAE6C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7-4762-86E7-9420AAAE6C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74465</c:v>
                </c:pt>
                <c:pt idx="3">
                  <c:v>67016</c:v>
                </c:pt>
                <c:pt idx="6">
                  <c:v>66534</c:v>
                </c:pt>
                <c:pt idx="9">
                  <c:v>64619</c:v>
                </c:pt>
                <c:pt idx="12">
                  <c:v>65146</c:v>
                </c:pt>
              </c:numCache>
            </c:numRef>
          </c:val>
          <c:extLst>
            <c:ext xmlns:c16="http://schemas.microsoft.com/office/drawing/2014/chart" uri="{C3380CC4-5D6E-409C-BE32-E72D297353CC}">
              <c16:uniqueId val="{00000007-8E87-4762-86E7-9420AAAE6C3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29538</c:v>
                </c:pt>
                <c:pt idx="2">
                  <c:v>#N/A</c:v>
                </c:pt>
                <c:pt idx="3">
                  <c:v>#N/A</c:v>
                </c:pt>
                <c:pt idx="4">
                  <c:v>25468</c:v>
                </c:pt>
                <c:pt idx="5">
                  <c:v>#N/A</c:v>
                </c:pt>
                <c:pt idx="6">
                  <c:v>#N/A</c:v>
                </c:pt>
                <c:pt idx="7">
                  <c:v>25198</c:v>
                </c:pt>
                <c:pt idx="8">
                  <c:v>#N/A</c:v>
                </c:pt>
                <c:pt idx="9">
                  <c:v>#N/A</c:v>
                </c:pt>
                <c:pt idx="10">
                  <c:v>24425</c:v>
                </c:pt>
                <c:pt idx="11">
                  <c:v>#N/A</c:v>
                </c:pt>
                <c:pt idx="12">
                  <c:v>#N/A</c:v>
                </c:pt>
                <c:pt idx="13">
                  <c:v>25652</c:v>
                </c:pt>
                <c:pt idx="14">
                  <c:v>#N/A</c:v>
                </c:pt>
              </c:numCache>
            </c:numRef>
          </c:val>
          <c:smooth val="0"/>
          <c:extLst>
            <c:ext xmlns:c16="http://schemas.microsoft.com/office/drawing/2014/chart" uri="{C3380CC4-5D6E-409C-BE32-E72D297353CC}">
              <c16:uniqueId val="{00000008-8E87-4762-86E7-9420AAAE6C3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554219</c:v>
                </c:pt>
                <c:pt idx="5">
                  <c:v>550074</c:v>
                </c:pt>
                <c:pt idx="8">
                  <c:v>539701</c:v>
                </c:pt>
                <c:pt idx="11">
                  <c:v>535869</c:v>
                </c:pt>
                <c:pt idx="14">
                  <c:v>529764</c:v>
                </c:pt>
              </c:numCache>
            </c:numRef>
          </c:val>
          <c:extLst>
            <c:ext xmlns:c16="http://schemas.microsoft.com/office/drawing/2014/chart" uri="{C3380CC4-5D6E-409C-BE32-E72D297353CC}">
              <c16:uniqueId val="{00000000-A9D4-410B-994F-EAB2EC7E2C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19148</c:v>
                </c:pt>
                <c:pt idx="5">
                  <c:v>18071</c:v>
                </c:pt>
                <c:pt idx="8">
                  <c:v>16414</c:v>
                </c:pt>
                <c:pt idx="11">
                  <c:v>17375</c:v>
                </c:pt>
                <c:pt idx="14">
                  <c:v>18084</c:v>
                </c:pt>
              </c:numCache>
            </c:numRef>
          </c:val>
          <c:extLst>
            <c:ext xmlns:c16="http://schemas.microsoft.com/office/drawing/2014/chart" uri="{C3380CC4-5D6E-409C-BE32-E72D297353CC}">
              <c16:uniqueId val="{00000001-A9D4-410B-994F-EAB2EC7E2C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91008</c:v>
                </c:pt>
                <c:pt idx="5">
                  <c:v>93048</c:v>
                </c:pt>
                <c:pt idx="8">
                  <c:v>92131</c:v>
                </c:pt>
                <c:pt idx="11">
                  <c:v>95088</c:v>
                </c:pt>
                <c:pt idx="14">
                  <c:v>129664</c:v>
                </c:pt>
              </c:numCache>
            </c:numRef>
          </c:val>
          <c:extLst>
            <c:ext xmlns:c16="http://schemas.microsoft.com/office/drawing/2014/chart" uri="{C3380CC4-5D6E-409C-BE32-E72D297353CC}">
              <c16:uniqueId val="{00000002-A9D4-410B-994F-EAB2EC7E2C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4-410B-994F-EAB2EC7E2C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4-410B-994F-EAB2EC7E2C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644</c:v>
                </c:pt>
                <c:pt idx="3">
                  <c:v>834</c:v>
                </c:pt>
                <c:pt idx="6">
                  <c:v>1283</c:v>
                </c:pt>
                <c:pt idx="9">
                  <c:v>3929</c:v>
                </c:pt>
                <c:pt idx="12">
                  <c:v>277</c:v>
                </c:pt>
              </c:numCache>
            </c:numRef>
          </c:val>
          <c:extLst>
            <c:ext xmlns:c16="http://schemas.microsoft.com/office/drawing/2014/chart" uri="{C3380CC4-5D6E-409C-BE32-E72D297353CC}">
              <c16:uniqueId val="{00000005-A9D4-410B-994F-EAB2EC7E2C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140614</c:v>
                </c:pt>
                <c:pt idx="3">
                  <c:v>140454</c:v>
                </c:pt>
                <c:pt idx="6">
                  <c:v>141282</c:v>
                </c:pt>
                <c:pt idx="9">
                  <c:v>144608</c:v>
                </c:pt>
                <c:pt idx="12">
                  <c:v>146237</c:v>
                </c:pt>
              </c:numCache>
            </c:numRef>
          </c:val>
          <c:extLst>
            <c:ext xmlns:c16="http://schemas.microsoft.com/office/drawing/2014/chart" uri="{C3380CC4-5D6E-409C-BE32-E72D297353CC}">
              <c16:uniqueId val="{00000006-A9D4-410B-994F-EAB2EC7E2C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4436</c:v>
                </c:pt>
                <c:pt idx="3">
                  <c:v>4246</c:v>
                </c:pt>
                <c:pt idx="6">
                  <c:v>4008</c:v>
                </c:pt>
                <c:pt idx="9">
                  <c:v>3945</c:v>
                </c:pt>
                <c:pt idx="12">
                  <c:v>3887</c:v>
                </c:pt>
              </c:numCache>
            </c:numRef>
          </c:val>
          <c:extLst>
            <c:ext xmlns:c16="http://schemas.microsoft.com/office/drawing/2014/chart" uri="{C3380CC4-5D6E-409C-BE32-E72D297353CC}">
              <c16:uniqueId val="{00000007-A9D4-410B-994F-EAB2EC7E2C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39693</c:v>
                </c:pt>
                <c:pt idx="3">
                  <c:v>42889</c:v>
                </c:pt>
                <c:pt idx="6">
                  <c:v>42742</c:v>
                </c:pt>
                <c:pt idx="9">
                  <c:v>42373</c:v>
                </c:pt>
                <c:pt idx="12">
                  <c:v>40358</c:v>
                </c:pt>
              </c:numCache>
            </c:numRef>
          </c:val>
          <c:extLst>
            <c:ext xmlns:c16="http://schemas.microsoft.com/office/drawing/2014/chart" uri="{C3380CC4-5D6E-409C-BE32-E72D297353CC}">
              <c16:uniqueId val="{00000008-A9D4-410B-994F-EAB2EC7E2C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472</c:v>
                </c:pt>
                <c:pt idx="3">
                  <c:v>371</c:v>
                </c:pt>
                <c:pt idx="6">
                  <c:v>212</c:v>
                </c:pt>
                <c:pt idx="9">
                  <c:v>212</c:v>
                </c:pt>
                <c:pt idx="12">
                  <c:v>134</c:v>
                </c:pt>
              </c:numCache>
            </c:numRef>
          </c:val>
          <c:extLst>
            <c:ext xmlns:c16="http://schemas.microsoft.com/office/drawing/2014/chart" uri="{C3380CC4-5D6E-409C-BE32-E72D297353CC}">
              <c16:uniqueId val="{00000009-A9D4-410B-994F-EAB2EC7E2C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636456</c:v>
                </c:pt>
                <c:pt idx="3">
                  <c:v>623784</c:v>
                </c:pt>
                <c:pt idx="6">
                  <c:v>603698</c:v>
                </c:pt>
                <c:pt idx="9">
                  <c:v>597846</c:v>
                </c:pt>
                <c:pt idx="12">
                  <c:v>598316</c:v>
                </c:pt>
              </c:numCache>
            </c:numRef>
          </c:val>
          <c:extLst>
            <c:ext xmlns:c16="http://schemas.microsoft.com/office/drawing/2014/chart" uri="{C3380CC4-5D6E-409C-BE32-E72D297353CC}">
              <c16:uniqueId val="{0000000A-A9D4-410B-994F-EAB2EC7E2C2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157941</c:v>
                </c:pt>
                <c:pt idx="2">
                  <c:v>#N/A</c:v>
                </c:pt>
                <c:pt idx="3">
                  <c:v>#N/A</c:v>
                </c:pt>
                <c:pt idx="4">
                  <c:v>151383</c:v>
                </c:pt>
                <c:pt idx="5">
                  <c:v>#N/A</c:v>
                </c:pt>
                <c:pt idx="6">
                  <c:v>#N/A</c:v>
                </c:pt>
                <c:pt idx="7">
                  <c:v>144979</c:v>
                </c:pt>
                <c:pt idx="8">
                  <c:v>#N/A</c:v>
                </c:pt>
                <c:pt idx="9">
                  <c:v>#N/A</c:v>
                </c:pt>
                <c:pt idx="10">
                  <c:v>144580</c:v>
                </c:pt>
                <c:pt idx="11">
                  <c:v>#N/A</c:v>
                </c:pt>
                <c:pt idx="12">
                  <c:v>#N/A</c:v>
                </c:pt>
                <c:pt idx="13">
                  <c:v>111696</c:v>
                </c:pt>
                <c:pt idx="14">
                  <c:v>#N/A</c:v>
                </c:pt>
              </c:numCache>
            </c:numRef>
          </c:val>
          <c:smooth val="0"/>
          <c:extLst>
            <c:ext xmlns:c16="http://schemas.microsoft.com/office/drawing/2014/chart" uri="{C3380CC4-5D6E-409C-BE32-E72D297353CC}">
              <c16:uniqueId val="{0000000B-A9D4-410B-994F-EAB2EC7E2C2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22862</c:v>
                </c:pt>
                <c:pt idx="1">
                  <c:v>21112</c:v>
                </c:pt>
                <c:pt idx="2">
                  <c:v>46550</c:v>
                </c:pt>
              </c:numCache>
            </c:numRef>
          </c:val>
          <c:extLst>
            <c:ext xmlns:c16="http://schemas.microsoft.com/office/drawing/2014/chart" uri="{C3380CC4-5D6E-409C-BE32-E72D297353CC}">
              <c16:uniqueId val="{00000000-3850-429F-9C78-18A79CF55F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21824</c:v>
                </c:pt>
                <c:pt idx="1">
                  <c:v>29124</c:v>
                </c:pt>
                <c:pt idx="2">
                  <c:v>40627</c:v>
                </c:pt>
              </c:numCache>
            </c:numRef>
          </c:val>
          <c:extLst>
            <c:ext xmlns:c16="http://schemas.microsoft.com/office/drawing/2014/chart" uri="{C3380CC4-5D6E-409C-BE32-E72D297353CC}">
              <c16:uniqueId val="{00000001-3850-429F-9C78-18A79CF55F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61295</c:v>
                </c:pt>
                <c:pt idx="1">
                  <c:v>65501</c:v>
                </c:pt>
                <c:pt idx="2">
                  <c:v>61881</c:v>
                </c:pt>
              </c:numCache>
            </c:numRef>
          </c:val>
          <c:extLst>
            <c:ext xmlns:c16="http://schemas.microsoft.com/office/drawing/2014/chart" uri="{C3380CC4-5D6E-409C-BE32-E72D297353CC}">
              <c16:uniqueId val="{00000002-3850-429F-9C78-18A79CF55F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令和３年度地方財政対策において、新型コロナウイルス感染症の影響により地方税等が大幅な減収となることが見込まれたことにより、全国的に基準財政収入額が減となった。</a:t>
          </a:r>
        </a:p>
        <a:p>
          <a:r>
            <a:rPr kumimoji="1" lang="ja-JP" altLang="en-US" sz="1300">
              <a:latin typeface="ＭＳ Ｐゴシック" panose="020B0600070205080204" pitchFamily="50" charset="-128"/>
              <a:ea typeface="ＭＳ Ｐゴシック" panose="020B0600070205080204" pitchFamily="50" charset="-128"/>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67733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国税（法人関係税等）の収入増に伴い地方交付税や地方譲与税が増となったこと等により、経常収支比率が大幅に改善された。</a:t>
          </a:r>
        </a:p>
        <a:p>
          <a:r>
            <a:rPr kumimoji="1" lang="ja-JP" altLang="en-US" sz="1300">
              <a:latin typeface="ＭＳ Ｐゴシック" panose="020B0600070205080204" pitchFamily="50" charset="-128"/>
              <a:ea typeface="ＭＳ Ｐゴシック" panose="020B0600070205080204" pitchFamily="50" charset="-128"/>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66</xdr:row>
      <xdr:rowOff>42333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2833"/>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42333</xdr:rowOff>
    </xdr:from>
    <xdr:to>
      <xdr:col>19</xdr:col>
      <xdr:colOff>133350</xdr:colOff>
      <xdr:row>66</xdr:row>
      <xdr:rowOff>122767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5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53824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76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3024</xdr:rowOff>
    </xdr:from>
    <xdr:to>
      <xdr:col>7</xdr:col>
      <xdr:colOff>31750</xdr:colOff>
      <xdr:row>66</xdr:row>
      <xdr:rowOff>104624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当たり教育部門職員数が多いこと等により、人口１人当たり経費は全国平均を上回っており、グループ内平均よりも高い水準に位置している。</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また、新型コロナウイルス感染症対策経費が大幅に増となったことから、一人当たり物件費決算額も連動して増となっている。</a:t>
          </a:r>
        </a:p>
        <a:p>
          <a:r>
            <a:rPr kumimoji="1" lang="ja-JP" altLang="en-US" sz="13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169466</xdr:rowOff>
    </xdr:from>
    <xdr:to>
      <xdr:col>23</xdr:col>
      <xdr:colOff>133350</xdr:colOff>
      <xdr:row>85</xdr:row>
      <xdr:rowOff>117446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8366"/>
          <a:ext cx="838200" cy="4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151126</xdr:rowOff>
    </xdr:from>
    <xdr:to>
      <xdr:col>19</xdr:col>
      <xdr:colOff>133350</xdr:colOff>
      <xdr:row>82</xdr:row>
      <xdr:rowOff>169466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0026"/>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18653</xdr:rowOff>
    </xdr:from>
    <xdr:to>
      <xdr:col>15</xdr:col>
      <xdr:colOff>82550</xdr:colOff>
      <xdr:row>82</xdr:row>
      <xdr:rowOff>151126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7553"/>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18653</xdr:rowOff>
    </xdr:from>
    <xdr:to>
      <xdr:col>11</xdr:col>
      <xdr:colOff>31750</xdr:colOff>
      <xdr:row>82</xdr:row>
      <xdr:rowOff>28856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7553"/>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66646</xdr:rowOff>
    </xdr:from>
    <xdr:to>
      <xdr:col>23</xdr:col>
      <xdr:colOff>184150</xdr:colOff>
      <xdr:row>85</xdr:row>
      <xdr:rowOff>168246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38723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1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118666</xdr:rowOff>
    </xdr:from>
    <xdr:to>
      <xdr:col>19</xdr:col>
      <xdr:colOff>184150</xdr:colOff>
      <xdr:row>83</xdr:row>
      <xdr:rowOff>48816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33593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100326</xdr:rowOff>
    </xdr:from>
    <xdr:to>
      <xdr:col>15</xdr:col>
      <xdr:colOff>133350</xdr:colOff>
      <xdr:row>83</xdr:row>
      <xdr:rowOff>30476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139303</xdr:rowOff>
    </xdr:from>
    <xdr:to>
      <xdr:col>11</xdr:col>
      <xdr:colOff>82550</xdr:colOff>
      <xdr:row>82</xdr:row>
      <xdr:rowOff>69453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54230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149506</xdr:rowOff>
    </xdr:from>
    <xdr:to>
      <xdr:col>7</xdr:col>
      <xdr:colOff>31750</xdr:colOff>
      <xdr:row>82</xdr:row>
      <xdr:rowOff>79656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64433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年度からの給与制度の総合的見直しの実施やこれまでの給与適正化の取組み等に伴い、令和３年４月１日現在のラスパイレス指数は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令和２年４月１日時点と比べて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ポイント、都道府県平均では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177800</xdr:colOff>
      <xdr:row>57</xdr:row>
      <xdr:rowOff>31750</xdr:rowOff>
    </xdr:from>
    <xdr:to>
      <xdr:col>114</xdr:col>
      <xdr:colOff>101600</xdr:colOff>
      <xdr:row>69</xdr:row>
      <xdr:rowOff>146050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60800" y="9442450"/>
          <a:ext cx="5257800" cy="2095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年度までは、新沖縄定員管理適正化計画に基づき、目標（</a:t>
          </a:r>
          <a:r>
            <a:rPr kumimoji="1" lang="en-US" altLang="ja-JP" sz="1200">
              <a:latin typeface="ＭＳ Ｐゴシック" panose="020B0600070205080204" pitchFamily="50" charset="-128"/>
              <a:ea typeface="ＭＳ Ｐゴシック" panose="020B0600070205080204" pitchFamily="50" charset="-128"/>
            </a:rPr>
            <a:t>470</a:t>
          </a:r>
          <a:r>
            <a:rPr kumimoji="1" lang="ja-JP" altLang="en-US" sz="1200">
              <a:latin typeface="ＭＳ Ｐゴシック" panose="020B0600070205080204" pitchFamily="50" charset="-128"/>
              <a:ea typeface="ＭＳ Ｐゴシック" panose="020B0600070205080204" pitchFamily="50" charset="-128"/>
            </a:rPr>
            <a:t>人純減）を上回る</a:t>
          </a:r>
          <a:r>
            <a:rPr kumimoji="1" lang="en-US" altLang="ja-JP" sz="1200">
              <a:latin typeface="ＭＳ Ｐゴシック" panose="020B0600070205080204" pitchFamily="50" charset="-128"/>
              <a:ea typeface="ＭＳ Ｐゴシック" panose="020B0600070205080204" pitchFamily="50" charset="-128"/>
            </a:rPr>
            <a:t>673</a:t>
          </a:r>
          <a:r>
            <a:rPr kumimoji="1" lang="ja-JP" altLang="en-US" sz="1200">
              <a:latin typeface="ＭＳ Ｐゴシック" panose="020B0600070205080204" pitchFamily="50" charset="-128"/>
              <a:ea typeface="ＭＳ Ｐゴシック" panose="020B0600070205080204" pitchFamily="50" charset="-128"/>
            </a:rPr>
            <a:t>人の削減を実施したが、近年は、法令等により配置基準が定められている教育部門と警察部門の増加や一般行政部門の行政需要の増加に加え、新型コロナウイルスへの対応や教育部門における臨時的任用職員数の増加より職員数が増加している。</a:t>
          </a:r>
        </a:p>
        <a:p>
          <a:r>
            <a:rPr kumimoji="1" lang="ja-JP" altLang="en-US" sz="1200">
              <a:latin typeface="ＭＳ Ｐゴシック" panose="020B0600070205080204" pitchFamily="50" charset="-128"/>
              <a:ea typeface="ＭＳ Ｐゴシック" panose="020B0600070205080204" pitchFamily="50" charset="-128"/>
            </a:rPr>
            <a:t>　知事部局においては、令和４年度末に策定予定の「新沖縄県行政運営プログラム（仮称）」において、令和５年度から令和８年度までの年度別の定員数の目標値を定めることとしており、引き続き適切な定員管理に努める。また、知事部局以外においても、知事部局の定員管理の考え方を踏まえた適切な定員管理を求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45741</xdr:rowOff>
    </xdr:from>
    <xdr:to>
      <xdr:col>81</xdr:col>
      <xdr:colOff>44450</xdr:colOff>
      <xdr:row>64</xdr:row>
      <xdr:rowOff>46706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1018541"/>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49674</xdr:rowOff>
    </xdr:from>
    <xdr:to>
      <xdr:col>77</xdr:col>
      <xdr:colOff>44450</xdr:colOff>
      <xdr:row>64</xdr:row>
      <xdr:rowOff>46706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36674"/>
          <a:ext cx="889000" cy="68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12467</xdr:rowOff>
    </xdr:from>
    <xdr:to>
      <xdr:col>72</xdr:col>
      <xdr:colOff>203200</xdr:colOff>
      <xdr:row>60</xdr:row>
      <xdr:rowOff>49674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99467"/>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162633</xdr:rowOff>
    </xdr:from>
    <xdr:to>
      <xdr:col>68</xdr:col>
      <xdr:colOff>152400</xdr:colOff>
      <xdr:row>60</xdr:row>
      <xdr:rowOff>12467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7818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166391</xdr:rowOff>
    </xdr:from>
    <xdr:to>
      <xdr:col>81</xdr:col>
      <xdr:colOff>95250</xdr:colOff>
      <xdr:row>64</xdr:row>
      <xdr:rowOff>96541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9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138468</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9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167356</xdr:rowOff>
    </xdr:from>
    <xdr:to>
      <xdr:col>77</xdr:col>
      <xdr:colOff>95250</xdr:colOff>
      <xdr:row>64</xdr:row>
      <xdr:rowOff>97506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82283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05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170324</xdr:rowOff>
    </xdr:from>
    <xdr:to>
      <xdr:col>73</xdr:col>
      <xdr:colOff>44450</xdr:colOff>
      <xdr:row>60</xdr:row>
      <xdr:rowOff>100474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110651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133117</xdr:rowOff>
    </xdr:from>
    <xdr:to>
      <xdr:col>68</xdr:col>
      <xdr:colOff>203200</xdr:colOff>
      <xdr:row>60</xdr:row>
      <xdr:rowOff>63267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73444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1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111833</xdr:rowOff>
    </xdr:from>
    <xdr:to>
      <xdr:col>64</xdr:col>
      <xdr:colOff>152400</xdr:colOff>
      <xdr:row>60</xdr:row>
      <xdr:rowOff>41983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140607</xdr:rowOff>
    </xdr:from>
    <xdr:to>
      <xdr:col>81</xdr:col>
      <xdr:colOff>44450</xdr:colOff>
      <xdr:row>37</xdr:row>
      <xdr:rowOff>3628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3128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107043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3472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107043</xdr:rowOff>
    </xdr:from>
    <xdr:to>
      <xdr:col>72</xdr:col>
      <xdr:colOff>203200</xdr:colOff>
      <xdr:row>38</xdr:row>
      <xdr:rowOff>21772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4506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125185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89807</xdr:rowOff>
    </xdr:from>
    <xdr:to>
      <xdr:col>81</xdr:col>
      <xdr:colOff>95250</xdr:colOff>
      <xdr:row>37</xdr:row>
      <xdr:rowOff>19957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11084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124278</xdr:rowOff>
    </xdr:from>
    <xdr:to>
      <xdr:col>77</xdr:col>
      <xdr:colOff>95250</xdr:colOff>
      <xdr:row>37</xdr:row>
      <xdr:rowOff>54428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64605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56243</xdr:rowOff>
    </xdr:from>
    <xdr:to>
      <xdr:col>73</xdr:col>
      <xdr:colOff>44450</xdr:colOff>
      <xdr:row>37</xdr:row>
      <xdr:rowOff>157843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168020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598,316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(R3)</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409,957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(R3)</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121811</xdr:rowOff>
    </xdr:from>
    <xdr:to>
      <xdr:col>81</xdr:col>
      <xdr:colOff>44450</xdr:colOff>
      <xdr:row>15</xdr:row>
      <xdr:rowOff>27577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22111"/>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27577</xdr:rowOff>
    </xdr:from>
    <xdr:to>
      <xdr:col>77</xdr:col>
      <xdr:colOff>44450</xdr:colOff>
      <xdr:row>15</xdr:row>
      <xdr:rowOff>35161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9932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35161</xdr:rowOff>
    </xdr:from>
    <xdr:to>
      <xdr:col>72</xdr:col>
      <xdr:colOff>203200</xdr:colOff>
      <xdr:row>15</xdr:row>
      <xdr:rowOff>51707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0691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51707</xdr:rowOff>
    </xdr:from>
    <xdr:to>
      <xdr:col>68</xdr:col>
      <xdr:colOff>152400</xdr:colOff>
      <xdr:row>15</xdr:row>
      <xdr:rowOff>68943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2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71011</xdr:rowOff>
    </xdr:from>
    <xdr:to>
      <xdr:col>81</xdr:col>
      <xdr:colOff>95250</xdr:colOff>
      <xdr:row>15</xdr:row>
      <xdr:rowOff>1161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163738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9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148227</xdr:rowOff>
    </xdr:from>
    <xdr:to>
      <xdr:col>77</xdr:col>
      <xdr:colOff>95250</xdr:colOff>
      <xdr:row>15</xdr:row>
      <xdr:rowOff>78377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88554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31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155811</xdr:rowOff>
    </xdr:from>
    <xdr:to>
      <xdr:col>73</xdr:col>
      <xdr:colOff>44450</xdr:colOff>
      <xdr:row>15</xdr:row>
      <xdr:rowOff>85961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96138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xdr:rowOff>
    </xdr:from>
    <xdr:to>
      <xdr:col>68</xdr:col>
      <xdr:colOff>203200</xdr:colOff>
      <xdr:row>15</xdr:row>
      <xdr:rowOff>102507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112684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101600</xdr:rowOff>
    </xdr:from>
    <xdr:ext cx="8928100" cy="425758"/>
    <xdr:sp macro="" textlink="">
      <xdr:nvSpPr>
        <xdr:cNvPr id="468" name="テキスト ボックス 467">
          <a:extLst>
            <a:ext uri="{FF2B5EF4-FFF2-40B4-BE49-F238E27FC236}">
              <a16:creationId xmlns:a16="http://schemas.microsoft.com/office/drawing/2014/main" id="{D1D2A6B5-A01C-4333-AD21-54555A54E77B}"/>
            </a:ext>
          </a:extLst>
        </xdr:cNvPr>
        <xdr:cNvSpPr txBox="1"/>
      </xdr:nvSpPr>
      <xdr:spPr>
        <a:xfrm>
          <a:off x="704850" y="42291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◎千人当たり教育部門職員数</a:t>
          </a:r>
          <a:r>
            <a:rPr kumimoji="1" lang="en-US" altLang="ja-JP" sz="1300">
              <a:latin typeface="ＭＳ Ｐゴシック" panose="020B0600070205080204" pitchFamily="50" charset="-128"/>
              <a:ea typeface="ＭＳ Ｐゴシック" panose="020B0600070205080204" pitchFamily="50" charset="-128"/>
            </a:rPr>
            <a:t>(R4.4.1) </a:t>
          </a:r>
        </a:p>
        <a:p>
          <a:r>
            <a:rPr kumimoji="1" lang="ja-JP" altLang="en-US" sz="1300">
              <a:latin typeface="ＭＳ Ｐゴシック" panose="020B0600070205080204" pitchFamily="50" charset="-128"/>
              <a:ea typeface="ＭＳ Ｐゴシック" panose="020B0600070205080204" pitchFamily="50" charset="-128"/>
            </a:rPr>
            <a:t>　　 　沖縄県：</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人、全国平均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39</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41927</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69850</xdr:rowOff>
    </xdr:from>
    <xdr:to>
      <xdr:col>24</xdr:col>
      <xdr:colOff>114300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39</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4298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68234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9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41</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4298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133350</xdr:rowOff>
    </xdr:from>
    <xdr:to>
      <xdr:col>20</xdr:col>
      <xdr:colOff>38100</xdr:colOff>
      <xdr:row>38</xdr:row>
      <xdr:rowOff>63500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135165</xdr:rowOff>
    </xdr:from>
    <xdr:to>
      <xdr:col>15</xdr:col>
      <xdr:colOff>98425</xdr:colOff>
      <xdr:row>41</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7164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135165</xdr:rowOff>
    </xdr:from>
    <xdr:to>
      <xdr:col>11</xdr:col>
      <xdr:colOff>9525</xdr:colOff>
      <xdr:row>42</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7164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27215</xdr:rowOff>
    </xdr:from>
    <xdr:to>
      <xdr:col>6</xdr:col>
      <xdr:colOff>171450</xdr:colOff>
      <xdr:row>38</xdr:row>
      <xdr:rowOff>128815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138991</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35378</xdr:rowOff>
    </xdr:from>
    <xdr:to>
      <xdr:col>20</xdr:col>
      <xdr:colOff>38100</xdr:colOff>
      <xdr:row>37</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147155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117022</xdr:rowOff>
    </xdr:from>
    <xdr:to>
      <xdr:col>15</xdr:col>
      <xdr:colOff>149225</xdr:colOff>
      <xdr:row>42</xdr:row>
      <xdr:rowOff>47172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31949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84365</xdr:rowOff>
    </xdr:from>
    <xdr:to>
      <xdr:col>11</xdr:col>
      <xdr:colOff>60325</xdr:colOff>
      <xdr:row>42</xdr:row>
      <xdr:rowOff>14515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170742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なお、令和２年度においては、新型コロナウイルス感染症の影響等により、一時的に物件費は減少した。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92710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10071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令和２年度から減となっており、その内訳として土木費関連が減となっている。なお、維持補修費に係る一人当たり決算額が全国平均よりも低い水準にあり、その要因として、これまでの行財政改革の取組や、沖縄県の面積が小さいことによる道路関連維持補修費が低いことが考えれる。</a:t>
          </a:r>
        </a:p>
        <a:p>
          <a:r>
            <a:rPr kumimoji="1" lang="ja-JP" altLang="en-US" sz="1300">
              <a:latin typeface="ＭＳ Ｐゴシック" panose="020B0600070205080204" pitchFamily="50" charset="-128"/>
              <a:ea typeface="ＭＳ Ｐゴシック" panose="020B0600070205080204" pitchFamily="50" charset="-128"/>
            </a:rPr>
            <a:t>　操出金については、国民健康保険負担金等によるものである。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54</xdr:row>
      <xdr:rowOff>149860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271000"/>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121937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93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149860</xdr:rowOff>
    </xdr:from>
    <xdr:to>
      <xdr:col>82</xdr:col>
      <xdr:colOff>196850</xdr:colOff>
      <xdr:row>54</xdr:row>
      <xdr:rowOff>149860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60</xdr:row>
      <xdr:rowOff>96520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5671800" y="9339580"/>
          <a:ext cx="8382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31767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11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68248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137160</xdr:rowOff>
    </xdr:from>
    <xdr:to>
      <xdr:col>78</xdr:col>
      <xdr:colOff>120650</xdr:colOff>
      <xdr:row>55</xdr:row>
      <xdr:rowOff>67310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60960</xdr:rowOff>
    </xdr:from>
    <xdr:to>
      <xdr:col>74</xdr:col>
      <xdr:colOff>31750</xdr:colOff>
      <xdr:row>54</xdr:row>
      <xdr:rowOff>162560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56</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3929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68580</xdr:rowOff>
    </xdr:from>
    <xdr:to>
      <xdr:col>69</xdr:col>
      <xdr:colOff>142875</xdr:colOff>
      <xdr:row>54</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2557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2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170197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年度以前、補助費等は増加傾向にあったが、「国民健康保険負担金（補助金）等事業費」が繰出金となったこと（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や、新型コロナウイルス感染症の影響により減となった影響</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がみられる。</a:t>
          </a:r>
        </a:p>
        <a:p>
          <a:r>
            <a:rPr kumimoji="1" lang="ja-JP" altLang="en-US" sz="13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39</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944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39</xdr:row>
      <xdr:rowOff>88900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4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88900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0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41</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6040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0</xdr:rowOff>
    </xdr:from>
    <xdr:to>
      <xdr:col>82</xdr:col>
      <xdr:colOff>158750</xdr:colOff>
      <xdr:row>39</xdr:row>
      <xdr:rowOff>101600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143527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38100</xdr:rowOff>
    </xdr:from>
    <xdr:to>
      <xdr:col>74</xdr:col>
      <xdr:colOff>31750</xdr:colOff>
      <xdr:row>39</xdr:row>
      <xdr:rowOff>139700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76200</xdr:rowOff>
    </xdr:from>
    <xdr:to>
      <xdr:col>65</xdr:col>
      <xdr:colOff>53975</xdr:colOff>
      <xdr:row>42</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162577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136525</xdr:rowOff>
    </xdr:from>
    <xdr:to>
      <xdr:col>24</xdr:col>
      <xdr:colOff>25400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523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51452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136525</xdr:rowOff>
    </xdr:from>
    <xdr:to>
      <xdr:col>24</xdr:col>
      <xdr:colOff>114300</xdr:colOff>
      <xdr:row>73</xdr:row>
      <xdr:rowOff>136525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5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136525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585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134002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33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161925</xdr:rowOff>
    </xdr:from>
    <xdr:to>
      <xdr:col>24</xdr:col>
      <xdr:colOff>76200</xdr:colOff>
      <xdr:row>78</xdr:row>
      <xdr:rowOff>92075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5857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133350</xdr:rowOff>
    </xdr:from>
    <xdr:to>
      <xdr:col>20</xdr:col>
      <xdr:colOff>38100</xdr:colOff>
      <xdr:row>79</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48277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98425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785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47625</xdr:rowOff>
    </xdr:from>
    <xdr:to>
      <xdr:col>15</xdr:col>
      <xdr:colOff>149225</xdr:colOff>
      <xdr:row>79</xdr:row>
      <xdr:rowOff>149225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134002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75</xdr:row>
      <xdr:rowOff>60325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7857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142875</xdr:rowOff>
    </xdr:from>
    <xdr:to>
      <xdr:col>6</xdr:col>
      <xdr:colOff>171450</xdr:colOff>
      <xdr:row>80</xdr:row>
      <xdr:rowOff>73025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68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57802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85725</xdr:rowOff>
    </xdr:from>
    <xdr:to>
      <xdr:col>24</xdr:col>
      <xdr:colOff>76200</xdr:colOff>
      <xdr:row>74</xdr:row>
      <xdr:rowOff>15875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165752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5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47625</xdr:rowOff>
    </xdr:from>
    <xdr:to>
      <xdr:col>11</xdr:col>
      <xdr:colOff>60325</xdr:colOff>
      <xdr:row>74</xdr:row>
      <xdr:rowOff>149225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159402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121302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168148</xdr:rowOff>
    </xdr:from>
    <xdr:to>
      <xdr:col>82</xdr:col>
      <xdr:colOff>107950</xdr:colOff>
      <xdr:row>77</xdr:row>
      <xdr:rowOff>1270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12548"/>
          <a:ext cx="0" cy="69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144797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1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1270</xdr:rowOff>
    </xdr:from>
    <xdr:to>
      <xdr:col>82</xdr:col>
      <xdr:colOff>196850</xdr:colOff>
      <xdr:row>77</xdr:row>
      <xdr:rowOff>1270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83075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168148</xdr:rowOff>
    </xdr:from>
    <xdr:to>
      <xdr:col>82</xdr:col>
      <xdr:colOff>196850</xdr:colOff>
      <xdr:row>72</xdr:row>
      <xdr:rowOff>168148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79</xdr:row>
      <xdr:rowOff>74422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202920"/>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74422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5549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128778</xdr:rowOff>
    </xdr:from>
    <xdr:to>
      <xdr:col>69</xdr:col>
      <xdr:colOff>142875</xdr:colOff>
      <xdr:row>76</xdr:row>
      <xdr:rowOff>58928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9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30497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06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17158</xdr:rowOff>
    </xdr:from>
    <xdr:to>
      <xdr:col>29</xdr:col>
      <xdr:colOff>127000</xdr:colOff>
      <xdr:row>15</xdr:row>
      <xdr:rowOff>65164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6533"/>
          <a:ext cx="6477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65164</xdr:rowOff>
    </xdr:from>
    <xdr:to>
      <xdr:col>26</xdr:col>
      <xdr:colOff>50800</xdr:colOff>
      <xdr:row>15</xdr:row>
      <xdr:rowOff>123571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4539"/>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123571</xdr:rowOff>
    </xdr:from>
    <xdr:to>
      <xdr:col>22</xdr:col>
      <xdr:colOff>114300</xdr:colOff>
      <xdr:row>15</xdr:row>
      <xdr:rowOff>162471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2946"/>
          <a:ext cx="698500" cy="3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162471</xdr:rowOff>
    </xdr:from>
    <xdr:to>
      <xdr:col>18</xdr:col>
      <xdr:colOff>177800</xdr:colOff>
      <xdr:row>16</xdr:row>
      <xdr:rowOff>51638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1846"/>
          <a:ext cx="698500" cy="6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137808</xdr:rowOff>
    </xdr:from>
    <xdr:to>
      <xdr:col>29</xdr:col>
      <xdr:colOff>177800</xdr:colOff>
      <xdr:row>15</xdr:row>
      <xdr:rowOff>67958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154335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14364</xdr:rowOff>
    </xdr:from>
    <xdr:to>
      <xdr:col>26</xdr:col>
      <xdr:colOff>101600</xdr:colOff>
      <xdr:row>15</xdr:row>
      <xdr:rowOff>115964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126141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72771</xdr:rowOff>
    </xdr:from>
    <xdr:to>
      <xdr:col>22</xdr:col>
      <xdr:colOff>165100</xdr:colOff>
      <xdr:row>16</xdr:row>
      <xdr:rowOff>2921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111671</xdr:rowOff>
    </xdr:from>
    <xdr:to>
      <xdr:col>19</xdr:col>
      <xdr:colOff>38100</xdr:colOff>
      <xdr:row>16</xdr:row>
      <xdr:rowOff>41821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51998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838</xdr:rowOff>
    </xdr:from>
    <xdr:to>
      <xdr:col>15</xdr:col>
      <xdr:colOff>101600</xdr:colOff>
      <xdr:row>16</xdr:row>
      <xdr:rowOff>102438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112615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154927</xdr:rowOff>
    </xdr:from>
    <xdr:to>
      <xdr:col>29</xdr:col>
      <xdr:colOff>127000</xdr:colOff>
      <xdr:row>37</xdr:row>
      <xdr:rowOff>186322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79627"/>
          <a:ext cx="6477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164795</xdr:rowOff>
    </xdr:from>
    <xdr:to>
      <xdr:col>26</xdr:col>
      <xdr:colOff>50800</xdr:colOff>
      <xdr:row>37</xdr:row>
      <xdr:rowOff>186322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89495"/>
          <a:ext cx="698500" cy="2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155461</xdr:rowOff>
    </xdr:from>
    <xdr:to>
      <xdr:col>22</xdr:col>
      <xdr:colOff>114300</xdr:colOff>
      <xdr:row>37</xdr:row>
      <xdr:rowOff>164795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80161"/>
          <a:ext cx="6985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48019</xdr:rowOff>
    </xdr:from>
    <xdr:to>
      <xdr:col>18</xdr:col>
      <xdr:colOff>177800</xdr:colOff>
      <xdr:row>37</xdr:row>
      <xdr:rowOff>155461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72719"/>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104127</xdr:rowOff>
    </xdr:from>
    <xdr:to>
      <xdr:col>29</xdr:col>
      <xdr:colOff>177800</xdr:colOff>
      <xdr:row>37</xdr:row>
      <xdr:rowOff>205727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12704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135522</xdr:rowOff>
    </xdr:from>
    <xdr:to>
      <xdr:col>26</xdr:col>
      <xdr:colOff>101600</xdr:colOff>
      <xdr:row>37</xdr:row>
      <xdr:rowOff>237122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6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221899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6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113995</xdr:rowOff>
    </xdr:from>
    <xdr:to>
      <xdr:col>22</xdr:col>
      <xdr:colOff>165100</xdr:colOff>
      <xdr:row>37</xdr:row>
      <xdr:rowOff>215595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3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200372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2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104661</xdr:rowOff>
    </xdr:from>
    <xdr:to>
      <xdr:col>19</xdr:col>
      <xdr:colOff>38100</xdr:colOff>
      <xdr:row>37</xdr:row>
      <xdr:rowOff>206261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2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191038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168669</xdr:rowOff>
    </xdr:from>
    <xdr:to>
      <xdr:col>15</xdr:col>
      <xdr:colOff>101600</xdr:colOff>
      <xdr:row>37</xdr:row>
      <xdr:rowOff>98819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83596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103810</xdr:rowOff>
    </xdr:from>
    <xdr:to>
      <xdr:col>24</xdr:col>
      <xdr:colOff>63500</xdr:colOff>
      <xdr:row>36</xdr:row>
      <xdr:rowOff>3721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4560"/>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xdr:rowOff>
    </xdr:from>
    <xdr:to>
      <xdr:col>19</xdr:col>
      <xdr:colOff>177800</xdr:colOff>
      <xdr:row>36</xdr:row>
      <xdr:rowOff>17094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92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xdr:rowOff>
    </xdr:from>
    <xdr:to>
      <xdr:col>15</xdr:col>
      <xdr:colOff>50800</xdr:colOff>
      <xdr:row>36</xdr:row>
      <xdr:rowOff>81712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294"/>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81712</xdr:rowOff>
    </xdr:from>
    <xdr:to>
      <xdr:col>10</xdr:col>
      <xdr:colOff>114300</xdr:colOff>
      <xdr:row>36</xdr:row>
      <xdr:rowOff>131470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3912"/>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53010</xdr:rowOff>
    </xdr:from>
    <xdr:to>
      <xdr:col>24</xdr:col>
      <xdr:colOff>114300</xdr:colOff>
      <xdr:row>35</xdr:row>
      <xdr:rowOff>154610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31437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124371</xdr:rowOff>
    </xdr:from>
    <xdr:to>
      <xdr:col>20</xdr:col>
      <xdr:colOff>38100</xdr:colOff>
      <xdr:row>36</xdr:row>
      <xdr:rowOff>54521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45648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2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137744</xdr:rowOff>
    </xdr:from>
    <xdr:to>
      <xdr:col>15</xdr:col>
      <xdr:colOff>101600</xdr:colOff>
      <xdr:row>36</xdr:row>
      <xdr:rowOff>67894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59021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30912</xdr:rowOff>
    </xdr:from>
    <xdr:to>
      <xdr:col>10</xdr:col>
      <xdr:colOff>165100</xdr:colOff>
      <xdr:row>36</xdr:row>
      <xdr:rowOff>132512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123639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80670</xdr:rowOff>
    </xdr:from>
    <xdr:to>
      <xdr:col>6</xdr:col>
      <xdr:colOff>38100</xdr:colOff>
      <xdr:row>37</xdr:row>
      <xdr:rowOff>10820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1947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53335</xdr:rowOff>
    </xdr:from>
    <xdr:to>
      <xdr:col>24</xdr:col>
      <xdr:colOff>63500</xdr:colOff>
      <xdr:row>55</xdr:row>
      <xdr:rowOff>107833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68735"/>
          <a:ext cx="838200" cy="5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60010</xdr:rowOff>
    </xdr:from>
    <xdr:to>
      <xdr:col>19</xdr:col>
      <xdr:colOff>177800</xdr:colOff>
      <xdr:row>55</xdr:row>
      <xdr:rowOff>107833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489760"/>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60010</xdr:rowOff>
    </xdr:from>
    <xdr:to>
      <xdr:col>15</xdr:col>
      <xdr:colOff>50800</xdr:colOff>
      <xdr:row>56</xdr:row>
      <xdr:rowOff>31252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89760"/>
          <a:ext cx="889000" cy="1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123423</xdr:rowOff>
    </xdr:from>
    <xdr:to>
      <xdr:col>10</xdr:col>
      <xdr:colOff>114300</xdr:colOff>
      <xdr:row>56</xdr:row>
      <xdr:rowOff>31252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53173"/>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2535</xdr:rowOff>
    </xdr:from>
    <xdr:to>
      <xdr:col>24</xdr:col>
      <xdr:colOff>114300</xdr:colOff>
      <xdr:row>52</xdr:row>
      <xdr:rowOff>104135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127012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57033</xdr:rowOff>
    </xdr:from>
    <xdr:to>
      <xdr:col>20</xdr:col>
      <xdr:colOff>38100</xdr:colOff>
      <xdr:row>55</xdr:row>
      <xdr:rowOff>158633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3710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2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9210</xdr:rowOff>
    </xdr:from>
    <xdr:to>
      <xdr:col>15</xdr:col>
      <xdr:colOff>101600</xdr:colOff>
      <xdr:row>55</xdr:row>
      <xdr:rowOff>110810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127337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2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151902</xdr:rowOff>
    </xdr:from>
    <xdr:to>
      <xdr:col>10</xdr:col>
      <xdr:colOff>165100</xdr:colOff>
      <xdr:row>56</xdr:row>
      <xdr:rowOff>82052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72623</xdr:rowOff>
    </xdr:from>
    <xdr:to>
      <xdr:col>6</xdr:col>
      <xdr:colOff>38100</xdr:colOff>
      <xdr:row>56</xdr:row>
      <xdr:rowOff>2773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19300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12229</xdr:rowOff>
    </xdr:from>
    <xdr:to>
      <xdr:col>24</xdr:col>
      <xdr:colOff>63500</xdr:colOff>
      <xdr:row>78</xdr:row>
      <xdr:rowOff>42490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5329"/>
          <a:ext cx="8382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12229</xdr:rowOff>
    </xdr:from>
    <xdr:to>
      <xdr:col>19</xdr:col>
      <xdr:colOff>177800</xdr:colOff>
      <xdr:row>78</xdr:row>
      <xdr:rowOff>12446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532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169853</xdr:rowOff>
    </xdr:from>
    <xdr:to>
      <xdr:col>15</xdr:col>
      <xdr:colOff>50800</xdr:colOff>
      <xdr:row>78</xdr:row>
      <xdr:rowOff>12446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50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169853</xdr:rowOff>
    </xdr:from>
    <xdr:to>
      <xdr:col>10</xdr:col>
      <xdr:colOff>114300</xdr:colOff>
      <xdr:row>78</xdr:row>
      <xdr:rowOff>12773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1503"/>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163140</xdr:rowOff>
    </xdr:from>
    <xdr:to>
      <xdr:col>24</xdr:col>
      <xdr:colOff>114300</xdr:colOff>
      <xdr:row>78</xdr:row>
      <xdr:rowOff>93290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78067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132879</xdr:rowOff>
    </xdr:from>
    <xdr:to>
      <xdr:col>20</xdr:col>
      <xdr:colOff>38100</xdr:colOff>
      <xdr:row>78</xdr:row>
      <xdr:rowOff>63029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54156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133096</xdr:rowOff>
    </xdr:from>
    <xdr:to>
      <xdr:col>15</xdr:col>
      <xdr:colOff>101600</xdr:colOff>
      <xdr:row>78</xdr:row>
      <xdr:rowOff>63246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119053</xdr:rowOff>
    </xdr:from>
    <xdr:to>
      <xdr:col>10</xdr:col>
      <xdr:colOff>165100</xdr:colOff>
      <xdr:row>78</xdr:row>
      <xdr:rowOff>49203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40330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133423</xdr:rowOff>
    </xdr:from>
    <xdr:to>
      <xdr:col>6</xdr:col>
      <xdr:colOff>38100</xdr:colOff>
      <xdr:row>78</xdr:row>
      <xdr:rowOff>63573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54700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143129</xdr:rowOff>
    </xdr:from>
    <xdr:to>
      <xdr:col>24</xdr:col>
      <xdr:colOff>63500</xdr:colOff>
      <xdr:row>91</xdr:row>
      <xdr:rowOff>114269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573629"/>
          <a:ext cx="838200" cy="1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114269</xdr:rowOff>
    </xdr:from>
    <xdr:to>
      <xdr:col>19</xdr:col>
      <xdr:colOff>177800</xdr:colOff>
      <xdr:row>92</xdr:row>
      <xdr:rowOff>13875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16219"/>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13875</xdr:rowOff>
    </xdr:from>
    <xdr:to>
      <xdr:col>15</xdr:col>
      <xdr:colOff>50800</xdr:colOff>
      <xdr:row>92</xdr:row>
      <xdr:rowOff>104457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787275"/>
          <a:ext cx="8890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104457</xdr:rowOff>
    </xdr:from>
    <xdr:to>
      <xdr:col>10</xdr:col>
      <xdr:colOff>114300</xdr:colOff>
      <xdr:row>92</xdr:row>
      <xdr:rowOff>135795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877857"/>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92329</xdr:rowOff>
    </xdr:from>
    <xdr:to>
      <xdr:col>24</xdr:col>
      <xdr:colOff>114300</xdr:colOff>
      <xdr:row>91</xdr:row>
      <xdr:rowOff>22479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45356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4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63469</xdr:rowOff>
    </xdr:from>
    <xdr:to>
      <xdr:col>20</xdr:col>
      <xdr:colOff>38100</xdr:colOff>
      <xdr:row>91</xdr:row>
      <xdr:rowOff>165069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10146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5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134525</xdr:rowOff>
    </xdr:from>
    <xdr:to>
      <xdr:col>15</xdr:col>
      <xdr:colOff>101600</xdr:colOff>
      <xdr:row>92</xdr:row>
      <xdr:rowOff>64675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81202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51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53657</xdr:rowOff>
    </xdr:from>
    <xdr:to>
      <xdr:col>10</xdr:col>
      <xdr:colOff>165100</xdr:colOff>
      <xdr:row>92</xdr:row>
      <xdr:rowOff>155257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334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84995</xdr:rowOff>
    </xdr:from>
    <xdr:to>
      <xdr:col>6</xdr:col>
      <xdr:colOff>38100</xdr:colOff>
      <xdr:row>93</xdr:row>
      <xdr:rowOff>15145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31672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84463</xdr:rowOff>
    </xdr:from>
    <xdr:to>
      <xdr:col>55</xdr:col>
      <xdr:colOff>0</xdr:colOff>
      <xdr:row>35</xdr:row>
      <xdr:rowOff>25750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399413"/>
          <a:ext cx="838200" cy="6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63593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64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25750</xdr:rowOff>
    </xdr:from>
    <xdr:to>
      <xdr:col>50</xdr:col>
      <xdr:colOff>114300</xdr:colOff>
      <xdr:row>38</xdr:row>
      <xdr:rowOff>64346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26500"/>
          <a:ext cx="889000" cy="5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64346</xdr:rowOff>
    </xdr:from>
    <xdr:to>
      <xdr:col>45</xdr:col>
      <xdr:colOff>177800</xdr:colOff>
      <xdr:row>38</xdr:row>
      <xdr:rowOff>72141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7944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10533</xdr:rowOff>
    </xdr:from>
    <xdr:to>
      <xdr:col>41</xdr:col>
      <xdr:colOff>50800</xdr:colOff>
      <xdr:row>38</xdr:row>
      <xdr:rowOff>72141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25633"/>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18948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7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149173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6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33663</xdr:rowOff>
    </xdr:from>
    <xdr:to>
      <xdr:col>55</xdr:col>
      <xdr:colOff>50800</xdr:colOff>
      <xdr:row>31</xdr:row>
      <xdr:rowOff>135263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3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158140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30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146400</xdr:rowOff>
    </xdr:from>
    <xdr:to>
      <xdr:col>50</xdr:col>
      <xdr:colOff>165100</xdr:colOff>
      <xdr:row>35</xdr:row>
      <xdr:rowOff>76550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93077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75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13546</xdr:rowOff>
    </xdr:from>
    <xdr:to>
      <xdr:col>46</xdr:col>
      <xdr:colOff>38100</xdr:colOff>
      <xdr:row>38</xdr:row>
      <xdr:rowOff>115146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131673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21341</xdr:rowOff>
    </xdr:from>
    <xdr:to>
      <xdr:col>41</xdr:col>
      <xdr:colOff>101600</xdr:colOff>
      <xdr:row>38</xdr:row>
      <xdr:rowOff>122941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139468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1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131183</xdr:rowOff>
    </xdr:from>
    <xdr:to>
      <xdr:col>36</xdr:col>
      <xdr:colOff>165100</xdr:colOff>
      <xdr:row>38</xdr:row>
      <xdr:rowOff>61333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77860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5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54985</xdr:rowOff>
    </xdr:from>
    <xdr:to>
      <xdr:col>55</xdr:col>
      <xdr:colOff>0</xdr:colOff>
      <xdr:row>58</xdr:row>
      <xdr:rowOff>126270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99085"/>
          <a:ext cx="8382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54985</xdr:rowOff>
    </xdr:from>
    <xdr:to>
      <xdr:col>50</xdr:col>
      <xdr:colOff>114300</xdr:colOff>
      <xdr:row>58</xdr:row>
      <xdr:rowOff>140481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99085"/>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169646</xdr:rowOff>
    </xdr:from>
    <xdr:to>
      <xdr:col>45</xdr:col>
      <xdr:colOff>177800</xdr:colOff>
      <xdr:row>58</xdr:row>
      <xdr:rowOff>140481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42296"/>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57538</xdr:rowOff>
    </xdr:from>
    <xdr:to>
      <xdr:col>41</xdr:col>
      <xdr:colOff>50800</xdr:colOff>
      <xdr:row>57</xdr:row>
      <xdr:rowOff>169646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58738"/>
          <a:ext cx="889000" cy="2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75470</xdr:rowOff>
    </xdr:from>
    <xdr:to>
      <xdr:col>55</xdr:col>
      <xdr:colOff>50800</xdr:colOff>
      <xdr:row>59</xdr:row>
      <xdr:rowOff>5620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161847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4185</xdr:rowOff>
    </xdr:from>
    <xdr:to>
      <xdr:col>50</xdr:col>
      <xdr:colOff>165100</xdr:colOff>
      <xdr:row>58</xdr:row>
      <xdr:rowOff>105785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96912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0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89681</xdr:rowOff>
    </xdr:from>
    <xdr:to>
      <xdr:col>46</xdr:col>
      <xdr:colOff>38100</xdr:colOff>
      <xdr:row>59</xdr:row>
      <xdr:rowOff>19831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118846</xdr:rowOff>
    </xdr:from>
    <xdr:to>
      <xdr:col>41</xdr:col>
      <xdr:colOff>101600</xdr:colOff>
      <xdr:row>58</xdr:row>
      <xdr:rowOff>48996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40123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6738</xdr:rowOff>
    </xdr:from>
    <xdr:to>
      <xdr:col>36</xdr:col>
      <xdr:colOff>165100</xdr:colOff>
      <xdr:row>56</xdr:row>
      <xdr:rowOff>108338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99465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7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5702</xdr:rowOff>
    </xdr:from>
    <xdr:to>
      <xdr:col>55</xdr:col>
      <xdr:colOff>0</xdr:colOff>
      <xdr:row>76</xdr:row>
      <xdr:rowOff>12160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035902"/>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12160</xdr:rowOff>
    </xdr:from>
    <xdr:to>
      <xdr:col>50</xdr:col>
      <xdr:colOff>114300</xdr:colOff>
      <xdr:row>76</xdr:row>
      <xdr:rowOff>68701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42360"/>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146349</xdr:rowOff>
    </xdr:from>
    <xdr:to>
      <xdr:col>45</xdr:col>
      <xdr:colOff>177800</xdr:colOff>
      <xdr:row>76</xdr:row>
      <xdr:rowOff>68701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005099"/>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132690</xdr:rowOff>
    </xdr:from>
    <xdr:to>
      <xdr:col>41</xdr:col>
      <xdr:colOff>50800</xdr:colOff>
      <xdr:row>75</xdr:row>
      <xdr:rowOff>146349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91440"/>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126352</xdr:rowOff>
    </xdr:from>
    <xdr:to>
      <xdr:col>55</xdr:col>
      <xdr:colOff>50800</xdr:colOff>
      <xdr:row>76</xdr:row>
      <xdr:rowOff>56502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104779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132810</xdr:rowOff>
    </xdr:from>
    <xdr:to>
      <xdr:col>50</xdr:col>
      <xdr:colOff>165100</xdr:colOff>
      <xdr:row>76</xdr:row>
      <xdr:rowOff>62960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54087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17901</xdr:rowOff>
    </xdr:from>
    <xdr:to>
      <xdr:col>46</xdr:col>
      <xdr:colOff>38100</xdr:colOff>
      <xdr:row>76</xdr:row>
      <xdr:rowOff>119501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110628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95548</xdr:rowOff>
    </xdr:from>
    <xdr:to>
      <xdr:col>41</xdr:col>
      <xdr:colOff>101600</xdr:colOff>
      <xdr:row>76</xdr:row>
      <xdr:rowOff>25698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81890</xdr:rowOff>
    </xdr:from>
    <xdr:to>
      <xdr:col>36</xdr:col>
      <xdr:colOff>165100</xdr:colOff>
      <xdr:row>76</xdr:row>
      <xdr:rowOff>12040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97276</xdr:rowOff>
    </xdr:from>
    <xdr:to>
      <xdr:col>55</xdr:col>
      <xdr:colOff>0</xdr:colOff>
      <xdr:row>98</xdr:row>
      <xdr:rowOff>117754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99376"/>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117754</xdr:rowOff>
    </xdr:from>
    <xdr:to>
      <xdr:col>50</xdr:col>
      <xdr:colOff>114300</xdr:colOff>
      <xdr:row>98</xdr:row>
      <xdr:rowOff>120802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98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120802</xdr:rowOff>
    </xdr:from>
    <xdr:to>
      <xdr:col>45</xdr:col>
      <xdr:colOff>177800</xdr:colOff>
      <xdr:row>98</xdr:row>
      <xdr:rowOff>134365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2290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111486</xdr:rowOff>
    </xdr:from>
    <xdr:to>
      <xdr:col>41</xdr:col>
      <xdr:colOff>50800</xdr:colOff>
      <xdr:row>98</xdr:row>
      <xdr:rowOff>134365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13586"/>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46476</xdr:rowOff>
    </xdr:from>
    <xdr:to>
      <xdr:col>55</xdr:col>
      <xdr:colOff>50800</xdr:colOff>
      <xdr:row>98</xdr:row>
      <xdr:rowOff>148076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132853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66954</xdr:rowOff>
    </xdr:from>
    <xdr:to>
      <xdr:col>50</xdr:col>
      <xdr:colOff>165100</xdr:colOff>
      <xdr:row>98</xdr:row>
      <xdr:rowOff>168554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159681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70002</xdr:rowOff>
    </xdr:from>
    <xdr:to>
      <xdr:col>46</xdr:col>
      <xdr:colOff>38100</xdr:colOff>
      <xdr:row>99</xdr:row>
      <xdr:rowOff>152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83565</xdr:rowOff>
    </xdr:from>
    <xdr:to>
      <xdr:col>41</xdr:col>
      <xdr:colOff>101600</xdr:colOff>
      <xdr:row>99</xdr:row>
      <xdr:rowOff>13715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60686</xdr:rowOff>
    </xdr:from>
    <xdr:to>
      <xdr:col>36</xdr:col>
      <xdr:colOff>165100</xdr:colOff>
      <xdr:row>98</xdr:row>
      <xdr:rowOff>162286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153413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116703</xdr:rowOff>
    </xdr:from>
    <xdr:to>
      <xdr:col>85</xdr:col>
      <xdr:colOff>127000</xdr:colOff>
      <xdr:row>38</xdr:row>
      <xdr:rowOff>126030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631803"/>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100335</xdr:rowOff>
    </xdr:from>
    <xdr:to>
      <xdr:col>81</xdr:col>
      <xdr:colOff>50800</xdr:colOff>
      <xdr:row>38</xdr:row>
      <xdr:rowOff>126030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15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100335</xdr:rowOff>
    </xdr:from>
    <xdr:to>
      <xdr:col>76</xdr:col>
      <xdr:colOff>114300</xdr:colOff>
      <xdr:row>38</xdr:row>
      <xdr:rowOff>118623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1543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113457</xdr:rowOff>
    </xdr:from>
    <xdr:to>
      <xdr:col>71</xdr:col>
      <xdr:colOff>177800</xdr:colOff>
      <xdr:row>38</xdr:row>
      <xdr:rowOff>118623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2855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65903</xdr:rowOff>
    </xdr:from>
    <xdr:to>
      <xdr:col>85</xdr:col>
      <xdr:colOff>177800</xdr:colOff>
      <xdr:row>38</xdr:row>
      <xdr:rowOff>167503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152280</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95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75230</xdr:rowOff>
    </xdr:from>
    <xdr:to>
      <xdr:col>81</xdr:col>
      <xdr:colOff>101600</xdr:colOff>
      <xdr:row>39</xdr:row>
      <xdr:rowOff>5380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167957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793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49535</xdr:rowOff>
    </xdr:from>
    <xdr:to>
      <xdr:col>76</xdr:col>
      <xdr:colOff>165100</xdr:colOff>
      <xdr:row>38</xdr:row>
      <xdr:rowOff>151135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142262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5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67823</xdr:rowOff>
    </xdr:from>
    <xdr:to>
      <xdr:col>72</xdr:col>
      <xdr:colOff>38100</xdr:colOff>
      <xdr:row>38</xdr:row>
      <xdr:rowOff>169423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160550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7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62657</xdr:rowOff>
    </xdr:from>
    <xdr:to>
      <xdr:col>67</xdr:col>
      <xdr:colOff>101600</xdr:colOff>
      <xdr:row>38</xdr:row>
      <xdr:rowOff>164257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155384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67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142387</xdr:rowOff>
    </xdr:from>
    <xdr:to>
      <xdr:col>85</xdr:col>
      <xdr:colOff>127000</xdr:colOff>
      <xdr:row>78</xdr:row>
      <xdr:rowOff>148920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515487"/>
          <a:ext cx="8382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111677</xdr:rowOff>
    </xdr:from>
    <xdr:to>
      <xdr:col>81</xdr:col>
      <xdr:colOff>50800</xdr:colOff>
      <xdr:row>78</xdr:row>
      <xdr:rowOff>148920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484777"/>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111677</xdr:rowOff>
    </xdr:from>
    <xdr:to>
      <xdr:col>76</xdr:col>
      <xdr:colOff>114300</xdr:colOff>
      <xdr:row>78</xdr:row>
      <xdr:rowOff>112954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484777"/>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13760</xdr:rowOff>
    </xdr:from>
    <xdr:to>
      <xdr:col>71</xdr:col>
      <xdr:colOff>177800</xdr:colOff>
      <xdr:row>78</xdr:row>
      <xdr:rowOff>112954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86860"/>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91587</xdr:rowOff>
    </xdr:from>
    <xdr:to>
      <xdr:col>85</xdr:col>
      <xdr:colOff>177800</xdr:colOff>
      <xdr:row>79</xdr:row>
      <xdr:rowOff>21737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4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6514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3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98120</xdr:rowOff>
    </xdr:from>
    <xdr:to>
      <xdr:col>81</xdr:col>
      <xdr:colOff>101600</xdr:colOff>
      <xdr:row>79</xdr:row>
      <xdr:rowOff>28270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19397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35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60877</xdr:rowOff>
    </xdr:from>
    <xdr:to>
      <xdr:col>76</xdr:col>
      <xdr:colOff>165100</xdr:colOff>
      <xdr:row>78</xdr:row>
      <xdr:rowOff>162477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4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153604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5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154881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5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134410</xdr:rowOff>
    </xdr:from>
    <xdr:to>
      <xdr:col>67</xdr:col>
      <xdr:colOff>101600</xdr:colOff>
      <xdr:row>78</xdr:row>
      <xdr:rowOff>64560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3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55687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36334</xdr:rowOff>
    </xdr:from>
    <xdr:to>
      <xdr:col>85</xdr:col>
      <xdr:colOff>127000</xdr:colOff>
      <xdr:row>97</xdr:row>
      <xdr:rowOff>170447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5809734"/>
          <a:ext cx="8382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170447</xdr:rowOff>
    </xdr:from>
    <xdr:to>
      <xdr:col>81</xdr:col>
      <xdr:colOff>50800</xdr:colOff>
      <xdr:row>99</xdr:row>
      <xdr:rowOff>10161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1097"/>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108038</xdr:rowOff>
    </xdr:from>
    <xdr:to>
      <xdr:col>76</xdr:col>
      <xdr:colOff>114300</xdr:colOff>
      <xdr:row>99</xdr:row>
      <xdr:rowOff>10161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10138"/>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108038</xdr:rowOff>
    </xdr:from>
    <xdr:to>
      <xdr:col>71</xdr:col>
      <xdr:colOff>177800</xdr:colOff>
      <xdr:row>98</xdr:row>
      <xdr:rowOff>164885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10138"/>
          <a:ext cx="8890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30281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156984</xdr:rowOff>
    </xdr:from>
    <xdr:to>
      <xdr:col>85</xdr:col>
      <xdr:colOff>177800</xdr:colOff>
      <xdr:row>92</xdr:row>
      <xdr:rowOff>87134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57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8411</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56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119647</xdr:rowOff>
    </xdr:from>
    <xdr:to>
      <xdr:col>81</xdr:col>
      <xdr:colOff>101600</xdr:colOff>
      <xdr:row>98</xdr:row>
      <xdr:rowOff>49797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66324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65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130811</xdr:rowOff>
    </xdr:from>
    <xdr:to>
      <xdr:col>76</xdr:col>
      <xdr:colOff>165100</xdr:colOff>
      <xdr:row>99</xdr:row>
      <xdr:rowOff>60961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77488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57238</xdr:rowOff>
    </xdr:from>
    <xdr:to>
      <xdr:col>72</xdr:col>
      <xdr:colOff>38100</xdr:colOff>
      <xdr:row>98</xdr:row>
      <xdr:rowOff>158838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114085</xdr:rowOff>
    </xdr:from>
    <xdr:to>
      <xdr:col>67</xdr:col>
      <xdr:colOff>101600</xdr:colOff>
      <xdr:row>99</xdr:row>
      <xdr:rowOff>44235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35362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55118</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6570218"/>
          <a:ext cx="1269" cy="8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39895</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2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1795</xdr:rowOff>
    </xdr:from>
    <xdr:ext cx="313932"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6345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55118</xdr:rowOff>
    </xdr:from>
    <xdr:to>
      <xdr:col>116</xdr:col>
      <xdr:colOff>152400</xdr:colOff>
      <xdr:row>38</xdr:row>
      <xdr:rowOff>55118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128795</xdr:rowOff>
    </xdr:from>
    <xdr:ext cx="249299"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7244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119126</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5776976"/>
          <a:ext cx="889000" cy="8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68326</xdr:rowOff>
    </xdr:from>
    <xdr:to>
      <xdr:col>112</xdr:col>
      <xdr:colOff>38100</xdr:colOff>
      <xdr:row>38</xdr:row>
      <xdr:rowOff>169926</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15003</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85950" y="635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59690</xdr:rowOff>
    </xdr:from>
    <xdr:to>
      <xdr:col>107</xdr:col>
      <xdr:colOff>50800</xdr:colOff>
      <xdr:row>33</xdr:row>
      <xdr:rowOff>119126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537464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111760</xdr:rowOff>
    </xdr:from>
    <xdr:to>
      <xdr:col>107</xdr:col>
      <xdr:colOff>101600</xdr:colOff>
      <xdr:row>34</xdr:row>
      <xdr:rowOff>41910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33037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586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59690</xdr:rowOff>
    </xdr:from>
    <xdr:to>
      <xdr:col>102</xdr:col>
      <xdr:colOff>114300</xdr:colOff>
      <xdr:row>35</xdr:row>
      <xdr:rowOff>55118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537464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11176</xdr:rowOff>
    </xdr:from>
    <xdr:to>
      <xdr:col>102</xdr:col>
      <xdr:colOff>165100</xdr:colOff>
      <xdr:row>37</xdr:row>
      <xdr:rowOff>112776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103903</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60469</xdr:rowOff>
    </xdr:from>
    <xdr:ext cx="313932"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99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84345</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9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68326</xdr:rowOff>
    </xdr:from>
    <xdr:to>
      <xdr:col>107</xdr:col>
      <xdr:colOff>101600</xdr:colOff>
      <xdr:row>33</xdr:row>
      <xdr:rowOff>169926</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15003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8890</xdr:rowOff>
    </xdr:from>
    <xdr:to>
      <xdr:col>102</xdr:col>
      <xdr:colOff>165100</xdr:colOff>
      <xdr:row>31</xdr:row>
      <xdr:rowOff>110490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127017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4318</xdr:rowOff>
    </xdr:from>
    <xdr:to>
      <xdr:col>98</xdr:col>
      <xdr:colOff>38100</xdr:colOff>
      <xdr:row>35</xdr:row>
      <xdr:rowOff>105918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122445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166484</xdr:rowOff>
    </xdr:from>
    <xdr:to>
      <xdr:col>116</xdr:col>
      <xdr:colOff>63500</xdr:colOff>
      <xdr:row>56</xdr:row>
      <xdr:rowOff>90195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596234"/>
          <a:ext cx="838200" cy="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166484</xdr:rowOff>
    </xdr:from>
    <xdr:to>
      <xdr:col>111</xdr:col>
      <xdr:colOff>177800</xdr:colOff>
      <xdr:row>58</xdr:row>
      <xdr:rowOff>47244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596234"/>
          <a:ext cx="889000" cy="3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47244</xdr:rowOff>
    </xdr:from>
    <xdr:to>
      <xdr:col>107</xdr:col>
      <xdr:colOff>50800</xdr:colOff>
      <xdr:row>58</xdr:row>
      <xdr:rowOff>68720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9991344"/>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68720</xdr:rowOff>
    </xdr:from>
    <xdr:to>
      <xdr:col>102</xdr:col>
      <xdr:colOff>114300</xdr:colOff>
      <xdr:row>58</xdr:row>
      <xdr:rowOff>89548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1001282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39395</xdr:rowOff>
    </xdr:from>
    <xdr:to>
      <xdr:col>116</xdr:col>
      <xdr:colOff>114300</xdr:colOff>
      <xdr:row>56</xdr:row>
      <xdr:rowOff>140995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17822</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6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115684</xdr:rowOff>
    </xdr:from>
    <xdr:to>
      <xdr:col>112</xdr:col>
      <xdr:colOff>38100</xdr:colOff>
      <xdr:row>56</xdr:row>
      <xdr:rowOff>45834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5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36961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6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167894</xdr:rowOff>
    </xdr:from>
    <xdr:to>
      <xdr:col>107</xdr:col>
      <xdr:colOff>101600</xdr:colOff>
      <xdr:row>58</xdr:row>
      <xdr:rowOff>98044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89171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100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17920</xdr:rowOff>
    </xdr:from>
    <xdr:to>
      <xdr:col>102</xdr:col>
      <xdr:colOff>165100</xdr:colOff>
      <xdr:row>58</xdr:row>
      <xdr:rowOff>119520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110647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100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38748</xdr:rowOff>
    </xdr:from>
    <xdr:to>
      <xdr:col>98</xdr:col>
      <xdr:colOff>38100</xdr:colOff>
      <xdr:row>58</xdr:row>
      <xdr:rowOff>140348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9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131475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7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133005</xdr:rowOff>
    </xdr:from>
    <xdr:to>
      <xdr:col>116</xdr:col>
      <xdr:colOff>63500</xdr:colOff>
      <xdr:row>70</xdr:row>
      <xdr:rowOff>150151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134505"/>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129413</xdr:rowOff>
    </xdr:from>
    <xdr:to>
      <xdr:col>111</xdr:col>
      <xdr:colOff>177800</xdr:colOff>
      <xdr:row>70</xdr:row>
      <xdr:rowOff>150151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1959463"/>
          <a:ext cx="8890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85489</xdr:rowOff>
    </xdr:from>
    <xdr:to>
      <xdr:col>107</xdr:col>
      <xdr:colOff>50800</xdr:colOff>
      <xdr:row>69</xdr:row>
      <xdr:rowOff>129413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1915539"/>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85489</xdr:rowOff>
    </xdr:from>
    <xdr:to>
      <xdr:col>102</xdr:col>
      <xdr:colOff>114300</xdr:colOff>
      <xdr:row>77</xdr:row>
      <xdr:rowOff>102797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1915539"/>
          <a:ext cx="8890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82205</xdr:rowOff>
    </xdr:from>
    <xdr:to>
      <xdr:col>116</xdr:col>
      <xdr:colOff>114300</xdr:colOff>
      <xdr:row>71</xdr:row>
      <xdr:rowOff>12355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0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35232</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0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99351</xdr:rowOff>
    </xdr:from>
    <xdr:to>
      <xdr:col>112</xdr:col>
      <xdr:colOff>38100</xdr:colOff>
      <xdr:row>71</xdr:row>
      <xdr:rowOff>29501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1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46028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18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78613</xdr:rowOff>
    </xdr:from>
    <xdr:to>
      <xdr:col>107</xdr:col>
      <xdr:colOff>101600</xdr:colOff>
      <xdr:row>70</xdr:row>
      <xdr:rowOff>8763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25290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16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34689</xdr:rowOff>
    </xdr:from>
    <xdr:to>
      <xdr:col>102</xdr:col>
      <xdr:colOff>165100</xdr:colOff>
      <xdr:row>69</xdr:row>
      <xdr:rowOff>136289</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67</xdr:row>
      <xdr:rowOff>152816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16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51997</xdr:rowOff>
    </xdr:from>
    <xdr:to>
      <xdr:col>98</xdr:col>
      <xdr:colOff>38100</xdr:colOff>
      <xdr:row>77</xdr:row>
      <xdr:rowOff>153597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170124</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本県の重点施策である観光産業及び情報通信産業の振興のために、物件費（委託料）が高い水準となっている。</a:t>
          </a:r>
          <a:endParaRPr lang="ja-JP" altLang="ja-JP" sz="1200">
            <a:effectLst/>
          </a:endParaRPr>
        </a:p>
        <a:p>
          <a:r>
            <a:rPr kumimoji="1" lang="ja-JP" altLang="ja-JP" sz="1050">
              <a:solidFill>
                <a:schemeClr val="dk1"/>
              </a:solidFill>
              <a:effectLst/>
              <a:latin typeface="+mn-lt"/>
              <a:ea typeface="+mn-ea"/>
              <a:cs typeface="+mn-cs"/>
            </a:rPr>
            <a:t>　公債費が低い水準であるのは、沖縄振興特別措置法等に基づく補助率の特例措置により事業費に対する県負担が小さく、県債発行額が抑制されていることによるものである。</a:t>
          </a:r>
          <a:endParaRPr lang="ja-JP" altLang="ja-JP" sz="1200">
            <a:effectLst/>
          </a:endParaRPr>
        </a:p>
        <a:p>
          <a:r>
            <a:rPr kumimoji="1" lang="ja-JP" altLang="ja-JP" sz="1050">
              <a:solidFill>
                <a:schemeClr val="dk1"/>
              </a:solidFill>
              <a:effectLst/>
              <a:latin typeface="+mn-lt"/>
              <a:ea typeface="+mn-ea"/>
              <a:cs typeface="+mn-cs"/>
            </a:rPr>
            <a:t>　一方、生活保護の高い保護率や高齢化の進行に伴い社会保障関係の扶助費が高い水準となっており、今後も増加していく見込みである。</a:t>
          </a:r>
          <a:endParaRPr lang="ja-JP" altLang="ja-JP" sz="1200">
            <a:effectLst/>
          </a:endParaRPr>
        </a:p>
        <a:p>
          <a:r>
            <a:rPr kumimoji="1" lang="ja-JP" altLang="ja-JP" sz="1050">
              <a:solidFill>
                <a:schemeClr val="dk1"/>
              </a:solidFill>
              <a:effectLst/>
              <a:latin typeface="+mn-lt"/>
              <a:ea typeface="+mn-ea"/>
              <a:cs typeface="+mn-cs"/>
            </a:rPr>
            <a:t>　また、維持補修費は、これまでの行財政改革の取組もあり、現在は低い水準だが、日本復帰（昭和</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年）後に建設された社会資本の老朽化の進展に伴い、今後増加していく見込みである。</a:t>
          </a:r>
          <a:endParaRPr lang="ja-JP" altLang="ja-JP" sz="1200">
            <a:effectLst/>
          </a:endParaRPr>
        </a:p>
        <a:p>
          <a:r>
            <a:rPr kumimoji="1" lang="ja-JP" altLang="ja-JP" sz="1050">
              <a:solidFill>
                <a:schemeClr val="dk1"/>
              </a:solidFill>
              <a:effectLst/>
              <a:latin typeface="+mn-lt"/>
              <a:ea typeface="+mn-ea"/>
              <a:cs typeface="+mn-cs"/>
            </a:rPr>
            <a:t>　さらに、令和２年度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、新型コロナウイルス感染症の影響による営業時間短縮要請に係る協力金の支給等に伴い補助費等が大幅に増加し、高い水準となっている。</a:t>
          </a:r>
          <a:endParaRPr lang="ja-JP" altLang="ja-JP" sz="1200">
            <a:effectLst/>
          </a:endParaRPr>
        </a:p>
        <a:p>
          <a:r>
            <a:rPr kumimoji="1" lang="ja-JP" altLang="ja-JP" sz="1050">
              <a:solidFill>
                <a:schemeClr val="dk1"/>
              </a:solidFill>
              <a:effectLst/>
              <a:latin typeface="+mn-lt"/>
              <a:ea typeface="+mn-ea"/>
              <a:cs typeface="+mn-cs"/>
            </a:rPr>
            <a:t>　したがって、引き続き歳入・歳出両面の見直しを継続して進め、安定的な税源涵養を図っていくとともに、今後も新型コロナウイルス感染症の感染状況に応じて、感染拡大防止策や医療提供体制の確保に加え、雇用維持・事業継続についても更なる対策を機動的に講じていく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23767</xdr:rowOff>
    </xdr:from>
    <xdr:to>
      <xdr:col>24</xdr:col>
      <xdr:colOff>63500</xdr:colOff>
      <xdr:row>37</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74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154231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27033</xdr:rowOff>
    </xdr:from>
    <xdr:to>
      <xdr:col>19</xdr:col>
      <xdr:colOff>177800</xdr:colOff>
      <xdr:row>37</xdr:row>
      <xdr:rowOff>66222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70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27033</xdr:rowOff>
    </xdr:from>
    <xdr:to>
      <xdr:col>15</xdr:col>
      <xdr:colOff>50800</xdr:colOff>
      <xdr:row>37</xdr:row>
      <xdr:rowOff>46627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70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46627</xdr:rowOff>
    </xdr:from>
    <xdr:to>
      <xdr:col>10</xdr:col>
      <xdr:colOff>114300</xdr:colOff>
      <xdr:row>37</xdr:row>
      <xdr:rowOff>141333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902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144417</xdr:rowOff>
    </xdr:from>
    <xdr:to>
      <xdr:col>24</xdr:col>
      <xdr:colOff>114300</xdr:colOff>
      <xdr:row>37</xdr:row>
      <xdr:rowOff>74567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122844</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15422</xdr:rowOff>
    </xdr:from>
    <xdr:to>
      <xdr:col>20</xdr:col>
      <xdr:colOff>38100</xdr:colOff>
      <xdr:row>37</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108149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5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147683</xdr:rowOff>
    </xdr:from>
    <xdr:to>
      <xdr:col>15</xdr:col>
      <xdr:colOff>101600</xdr:colOff>
      <xdr:row>37</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68960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41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167277</xdr:rowOff>
    </xdr:from>
    <xdr:to>
      <xdr:col>10</xdr:col>
      <xdr:colOff>165100</xdr:colOff>
      <xdr:row>37</xdr:row>
      <xdr:rowOff>97427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88554</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90533</xdr:rowOff>
    </xdr:from>
    <xdr:to>
      <xdr:col>6</xdr:col>
      <xdr:colOff>38100</xdr:colOff>
      <xdr:row>38</xdr:row>
      <xdr:rowOff>20682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11810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54465</xdr:rowOff>
    </xdr:from>
    <xdr:to>
      <xdr:col>24</xdr:col>
      <xdr:colOff>63500</xdr:colOff>
      <xdr:row>55</xdr:row>
      <xdr:rowOff>38659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626965"/>
          <a:ext cx="838200" cy="8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38659</xdr:rowOff>
    </xdr:from>
    <xdr:to>
      <xdr:col>19</xdr:col>
      <xdr:colOff>177800</xdr:colOff>
      <xdr:row>56</xdr:row>
      <xdr:rowOff>60506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68409"/>
          <a:ext cx="8890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92804</xdr:rowOff>
    </xdr:from>
    <xdr:to>
      <xdr:col>15</xdr:col>
      <xdr:colOff>50800</xdr:colOff>
      <xdr:row>56</xdr:row>
      <xdr:rowOff>60506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22554"/>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92804</xdr:rowOff>
    </xdr:from>
    <xdr:to>
      <xdr:col>10</xdr:col>
      <xdr:colOff>114300</xdr:colOff>
      <xdr:row>55</xdr:row>
      <xdr:rowOff>150999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22554"/>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3665</xdr:rowOff>
    </xdr:from>
    <xdr:to>
      <xdr:col>24</xdr:col>
      <xdr:colOff>114300</xdr:colOff>
      <xdr:row>50</xdr:row>
      <xdr:rowOff>105265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5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128142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2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159309</xdr:rowOff>
    </xdr:from>
    <xdr:to>
      <xdr:col>20</xdr:col>
      <xdr:colOff>38100</xdr:colOff>
      <xdr:row>55</xdr:row>
      <xdr:rowOff>89459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105986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9706</xdr:rowOff>
    </xdr:from>
    <xdr:to>
      <xdr:col>15</xdr:col>
      <xdr:colOff>101600</xdr:colOff>
      <xdr:row>56</xdr:row>
      <xdr:rowOff>111306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42004</xdr:rowOff>
    </xdr:from>
    <xdr:to>
      <xdr:col>10</xdr:col>
      <xdr:colOff>165100</xdr:colOff>
      <xdr:row>55</xdr:row>
      <xdr:rowOff>143604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160131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2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100199</xdr:rowOff>
    </xdr:from>
    <xdr:to>
      <xdr:col>6</xdr:col>
      <xdr:colOff>38100</xdr:colOff>
      <xdr:row>56</xdr:row>
      <xdr:rowOff>30349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46876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160699</xdr:rowOff>
    </xdr:from>
    <xdr:to>
      <xdr:col>24</xdr:col>
      <xdr:colOff>62865</xdr:colOff>
      <xdr:row>77</xdr:row>
      <xdr:rowOff>155735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333649"/>
          <a:ext cx="1270" cy="1023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159562</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155735</xdr:rowOff>
    </xdr:from>
    <xdr:to>
      <xdr:col>24</xdr:col>
      <xdr:colOff>152400</xdr:colOff>
      <xdr:row>77</xdr:row>
      <xdr:rowOff>155735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107376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10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160699</xdr:rowOff>
    </xdr:from>
    <xdr:to>
      <xdr:col>24</xdr:col>
      <xdr:colOff>152400</xdr:colOff>
      <xdr:row>71</xdr:row>
      <xdr:rowOff>160699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33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169712</xdr:rowOff>
    </xdr:from>
    <xdr:to>
      <xdr:col>24</xdr:col>
      <xdr:colOff>63500</xdr:colOff>
      <xdr:row>71</xdr:row>
      <xdr:rowOff>160699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171212"/>
          <a:ext cx="8382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41103</xdr:rowOff>
    </xdr:from>
    <xdr:ext cx="534377"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62676</xdr:rowOff>
    </xdr:from>
    <xdr:to>
      <xdr:col>24</xdr:col>
      <xdr:colOff>114300</xdr:colOff>
      <xdr:row>75</xdr:row>
      <xdr:rowOff>164275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14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169712</xdr:rowOff>
    </xdr:from>
    <xdr:to>
      <xdr:col>19</xdr:col>
      <xdr:colOff>177800</xdr:colOff>
      <xdr:row>76</xdr:row>
      <xdr:rowOff>151881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171212"/>
          <a:ext cx="889000" cy="10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145593</xdr:rowOff>
    </xdr:from>
    <xdr:to>
      <xdr:col>20</xdr:col>
      <xdr:colOff>38100</xdr:colOff>
      <xdr:row>75</xdr:row>
      <xdr:rowOff>75743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66870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517411" y="129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151881</xdr:rowOff>
    </xdr:from>
    <xdr:to>
      <xdr:col>15</xdr:col>
      <xdr:colOff>50800</xdr:colOff>
      <xdr:row>77</xdr:row>
      <xdr:rowOff>115632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82081"/>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75805</xdr:rowOff>
    </xdr:from>
    <xdr:to>
      <xdr:col>15</xdr:col>
      <xdr:colOff>101600</xdr:colOff>
      <xdr:row>78</xdr:row>
      <xdr:rowOff>5955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168532</xdr:rowOff>
    </xdr:from>
    <xdr:ext cx="534377"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411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7536</xdr:rowOff>
    </xdr:from>
    <xdr:to>
      <xdr:col>10</xdr:col>
      <xdr:colOff>114300</xdr:colOff>
      <xdr:row>77</xdr:row>
      <xdr:rowOff>115632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09186"/>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20744</xdr:rowOff>
    </xdr:from>
    <xdr:to>
      <xdr:col>10</xdr:col>
      <xdr:colOff>165100</xdr:colOff>
      <xdr:row>78</xdr:row>
      <xdr:rowOff>122344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113471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52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126816</xdr:rowOff>
    </xdr:from>
    <xdr:to>
      <xdr:col>6</xdr:col>
      <xdr:colOff>38100</xdr:colOff>
      <xdr:row>78</xdr:row>
      <xdr:rowOff>56966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48093</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63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109899</xdr:rowOff>
    </xdr:from>
    <xdr:to>
      <xdr:col>24</xdr:col>
      <xdr:colOff>114300</xdr:colOff>
      <xdr:row>72</xdr:row>
      <xdr:rowOff>40049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62926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3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118912</xdr:rowOff>
    </xdr:from>
    <xdr:to>
      <xdr:col>20</xdr:col>
      <xdr:colOff>38100</xdr:colOff>
      <xdr:row>71</xdr:row>
      <xdr:rowOff>49062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1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69</xdr:row>
      <xdr:rowOff>65589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85095" y="118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101081</xdr:rowOff>
    </xdr:from>
    <xdr:to>
      <xdr:col>15</xdr:col>
      <xdr:colOff>101600</xdr:colOff>
      <xdr:row>77</xdr:row>
      <xdr:rowOff>31231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47758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41111" y="129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64832</xdr:rowOff>
    </xdr:from>
    <xdr:to>
      <xdr:col>10</xdr:col>
      <xdr:colOff>165100</xdr:colOff>
      <xdr:row>77</xdr:row>
      <xdr:rowOff>166432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11509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52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128186</xdr:rowOff>
    </xdr:from>
    <xdr:to>
      <xdr:col>6</xdr:col>
      <xdr:colOff>38100</xdr:colOff>
      <xdr:row>77</xdr:row>
      <xdr:rowOff>58336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74864</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63111" y="129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145140</xdr:rowOff>
    </xdr:from>
    <xdr:to>
      <xdr:col>24</xdr:col>
      <xdr:colOff>63500</xdr:colOff>
      <xdr:row>95</xdr:row>
      <xdr:rowOff>136568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89990"/>
          <a:ext cx="8382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136568</xdr:rowOff>
    </xdr:from>
    <xdr:to>
      <xdr:col>19</xdr:col>
      <xdr:colOff>177800</xdr:colOff>
      <xdr:row>98</xdr:row>
      <xdr:rowOff>123149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4318"/>
          <a:ext cx="889000" cy="50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123149</xdr:rowOff>
    </xdr:from>
    <xdr:to>
      <xdr:col>15</xdr:col>
      <xdr:colOff>50800</xdr:colOff>
      <xdr:row>98</xdr:row>
      <xdr:rowOff>149369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25249"/>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149369</xdr:rowOff>
    </xdr:from>
    <xdr:to>
      <xdr:col>10</xdr:col>
      <xdr:colOff>114300</xdr:colOff>
      <xdr:row>99</xdr:row>
      <xdr:rowOff>11936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51469"/>
          <a:ext cx="88900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94340</xdr:rowOff>
    </xdr:from>
    <xdr:to>
      <xdr:col>24</xdr:col>
      <xdr:colOff>114300</xdr:colOff>
      <xdr:row>94</xdr:row>
      <xdr:rowOff>24490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117217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85768</xdr:rowOff>
    </xdr:from>
    <xdr:to>
      <xdr:col>20</xdr:col>
      <xdr:colOff>38100</xdr:colOff>
      <xdr:row>96</xdr:row>
      <xdr:rowOff>15918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32445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1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72349</xdr:rowOff>
    </xdr:from>
    <xdr:to>
      <xdr:col>15</xdr:col>
      <xdr:colOff>101600</xdr:colOff>
      <xdr:row>99</xdr:row>
      <xdr:rowOff>2499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165076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98569</xdr:rowOff>
    </xdr:from>
    <xdr:to>
      <xdr:col>10</xdr:col>
      <xdr:colOff>165100</xdr:colOff>
      <xdr:row>99</xdr:row>
      <xdr:rowOff>28719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19846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132586</xdr:rowOff>
    </xdr:from>
    <xdr:to>
      <xdr:col>6</xdr:col>
      <xdr:colOff>38100</xdr:colOff>
      <xdr:row>99</xdr:row>
      <xdr:rowOff>62736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53863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22199</xdr:rowOff>
    </xdr:from>
    <xdr:to>
      <xdr:col>55</xdr:col>
      <xdr:colOff>0</xdr:colOff>
      <xdr:row>36</xdr:row>
      <xdr:rowOff>101752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851499"/>
          <a:ext cx="8382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22199</xdr:rowOff>
    </xdr:from>
    <xdr:to>
      <xdr:col>50</xdr:col>
      <xdr:colOff>114300</xdr:colOff>
      <xdr:row>36</xdr:row>
      <xdr:rowOff>154787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851499"/>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83464</xdr:rowOff>
    </xdr:from>
    <xdr:to>
      <xdr:col>45</xdr:col>
      <xdr:colOff>177800</xdr:colOff>
      <xdr:row>36</xdr:row>
      <xdr:rowOff>154787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569864"/>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83464</xdr:rowOff>
    </xdr:from>
    <xdr:to>
      <xdr:col>41</xdr:col>
      <xdr:colOff>50800</xdr:colOff>
      <xdr:row>35</xdr:row>
      <xdr:rowOff>72034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56986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50952</xdr:rowOff>
    </xdr:from>
    <xdr:to>
      <xdr:col>55</xdr:col>
      <xdr:colOff>50800</xdr:colOff>
      <xdr:row>36</xdr:row>
      <xdr:rowOff>152552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73829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142849</xdr:rowOff>
    </xdr:from>
    <xdr:to>
      <xdr:col>50</xdr:col>
      <xdr:colOff>165100</xdr:colOff>
      <xdr:row>34</xdr:row>
      <xdr:rowOff>72999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89526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103987</xdr:rowOff>
    </xdr:from>
    <xdr:to>
      <xdr:col>46</xdr:col>
      <xdr:colOff>38100</xdr:colOff>
      <xdr:row>37</xdr:row>
      <xdr:rowOff>34137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50664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32664</xdr:rowOff>
    </xdr:from>
    <xdr:to>
      <xdr:col>41</xdr:col>
      <xdr:colOff>101600</xdr:colOff>
      <xdr:row>32</xdr:row>
      <xdr:rowOff>134264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150791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21234</xdr:rowOff>
    </xdr:from>
    <xdr:to>
      <xdr:col>36</xdr:col>
      <xdr:colOff>165100</xdr:colOff>
      <xdr:row>35</xdr:row>
      <xdr:rowOff>122834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139361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161874</xdr:rowOff>
    </xdr:from>
    <xdr:to>
      <xdr:col>55</xdr:col>
      <xdr:colOff>0</xdr:colOff>
      <xdr:row>58</xdr:row>
      <xdr:rowOff>44407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4524"/>
          <a:ext cx="8382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161874</xdr:rowOff>
    </xdr:from>
    <xdr:to>
      <xdr:col>50</xdr:col>
      <xdr:colOff>114300</xdr:colOff>
      <xdr:row>58</xdr:row>
      <xdr:rowOff>56326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4524"/>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56326</xdr:rowOff>
    </xdr:from>
    <xdr:to>
      <xdr:col>45</xdr:col>
      <xdr:colOff>177800</xdr:colOff>
      <xdr:row>58</xdr:row>
      <xdr:rowOff>106161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0426"/>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41042</xdr:rowOff>
    </xdr:from>
    <xdr:to>
      <xdr:col>41</xdr:col>
      <xdr:colOff>50800</xdr:colOff>
      <xdr:row>58</xdr:row>
      <xdr:rowOff>106161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85142"/>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165057</xdr:rowOff>
    </xdr:from>
    <xdr:to>
      <xdr:col>55</xdr:col>
      <xdr:colOff>50800</xdr:colOff>
      <xdr:row>58</xdr:row>
      <xdr:rowOff>95207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111074</xdr:rowOff>
    </xdr:from>
    <xdr:to>
      <xdr:col>50</xdr:col>
      <xdr:colOff>165100</xdr:colOff>
      <xdr:row>58</xdr:row>
      <xdr:rowOff>41224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32351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5526</xdr:rowOff>
    </xdr:from>
    <xdr:to>
      <xdr:col>46</xdr:col>
      <xdr:colOff>38100</xdr:colOff>
      <xdr:row>58</xdr:row>
      <xdr:rowOff>107126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98253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55361</xdr:rowOff>
    </xdr:from>
    <xdr:to>
      <xdr:col>41</xdr:col>
      <xdr:colOff>101600</xdr:colOff>
      <xdr:row>58</xdr:row>
      <xdr:rowOff>156961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148088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161692</xdr:rowOff>
    </xdr:from>
    <xdr:to>
      <xdr:col>36</xdr:col>
      <xdr:colOff>165100</xdr:colOff>
      <xdr:row>58</xdr:row>
      <xdr:rowOff>91842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110896</xdr:rowOff>
    </xdr:from>
    <xdr:to>
      <xdr:col>55</xdr:col>
      <xdr:colOff>0</xdr:colOff>
      <xdr:row>76</xdr:row>
      <xdr:rowOff>72885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112396"/>
          <a:ext cx="838200" cy="9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72885</xdr:rowOff>
    </xdr:from>
    <xdr:to>
      <xdr:col>50</xdr:col>
      <xdr:colOff>114300</xdr:colOff>
      <xdr:row>79</xdr:row>
      <xdr:rowOff>135458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03085"/>
          <a:ext cx="889000" cy="5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81014</xdr:rowOff>
    </xdr:from>
    <xdr:to>
      <xdr:col>45</xdr:col>
      <xdr:colOff>177800</xdr:colOff>
      <xdr:row>79</xdr:row>
      <xdr:rowOff>135458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625564"/>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74409</xdr:rowOff>
    </xdr:from>
    <xdr:to>
      <xdr:col>41</xdr:col>
      <xdr:colOff>50800</xdr:colOff>
      <xdr:row>79</xdr:row>
      <xdr:rowOff>81014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618959"/>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60096</xdr:rowOff>
    </xdr:from>
    <xdr:to>
      <xdr:col>55</xdr:col>
      <xdr:colOff>50800</xdr:colOff>
      <xdr:row>70</xdr:row>
      <xdr:rowOff>161696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13123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0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22085</xdr:rowOff>
    </xdr:from>
    <xdr:to>
      <xdr:col>50</xdr:col>
      <xdr:colOff>165100</xdr:colOff>
      <xdr:row>76</xdr:row>
      <xdr:rowOff>123685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114812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59411" y="131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84658</xdr:rowOff>
    </xdr:from>
    <xdr:to>
      <xdr:col>46</xdr:col>
      <xdr:colOff>38100</xdr:colOff>
      <xdr:row>80</xdr:row>
      <xdr:rowOff>14808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6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80</xdr:row>
      <xdr:rowOff>5935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7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30214</xdr:rowOff>
    </xdr:from>
    <xdr:to>
      <xdr:col>41</xdr:col>
      <xdr:colOff>101600</xdr:colOff>
      <xdr:row>79</xdr:row>
      <xdr:rowOff>131814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122941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6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23609</xdr:rowOff>
    </xdr:from>
    <xdr:to>
      <xdr:col>36</xdr:col>
      <xdr:colOff>165100</xdr:colOff>
      <xdr:row>79</xdr:row>
      <xdr:rowOff>125209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116336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42332</xdr:rowOff>
    </xdr:from>
    <xdr:to>
      <xdr:col>55</xdr:col>
      <xdr:colOff>0</xdr:colOff>
      <xdr:row>98</xdr:row>
      <xdr:rowOff>61911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44432"/>
          <a:ext cx="83820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165091</xdr:rowOff>
    </xdr:from>
    <xdr:to>
      <xdr:col>50</xdr:col>
      <xdr:colOff>114300</xdr:colOff>
      <xdr:row>98</xdr:row>
      <xdr:rowOff>42332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95741"/>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165091</xdr:rowOff>
    </xdr:from>
    <xdr:to>
      <xdr:col>45</xdr:col>
      <xdr:colOff>177800</xdr:colOff>
      <xdr:row>98</xdr:row>
      <xdr:rowOff>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9574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128254</xdr:rowOff>
    </xdr:from>
    <xdr:to>
      <xdr:col>41</xdr:col>
      <xdr:colOff>50800</xdr:colOff>
      <xdr:row>98</xdr:row>
      <xdr:rowOff>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87454"/>
          <a:ext cx="8890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11111</xdr:rowOff>
    </xdr:from>
    <xdr:to>
      <xdr:col>55</xdr:col>
      <xdr:colOff>50800</xdr:colOff>
      <xdr:row>98</xdr:row>
      <xdr:rowOff>112711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162982</xdr:rowOff>
    </xdr:from>
    <xdr:to>
      <xdr:col>50</xdr:col>
      <xdr:colOff>165100</xdr:colOff>
      <xdr:row>98</xdr:row>
      <xdr:rowOff>93132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84259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59411" y="168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114291</xdr:rowOff>
    </xdr:from>
    <xdr:to>
      <xdr:col>46</xdr:col>
      <xdr:colOff>38100</xdr:colOff>
      <xdr:row>98</xdr:row>
      <xdr:rowOff>44441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35568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120659</xdr:rowOff>
    </xdr:from>
    <xdr:to>
      <xdr:col>41</xdr:col>
      <xdr:colOff>101600</xdr:colOff>
      <xdr:row>98</xdr:row>
      <xdr:rowOff>50809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41936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77454</xdr:rowOff>
    </xdr:from>
    <xdr:to>
      <xdr:col>36</xdr:col>
      <xdr:colOff>165100</xdr:colOff>
      <xdr:row>97</xdr:row>
      <xdr:rowOff>7604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170181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警察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11" name="警察費最小値テキスト">
          <a:extLst>
            <a:ext uri="{FF2B5EF4-FFF2-40B4-BE49-F238E27FC236}">
              <a16:creationId xmlns:a16="http://schemas.microsoft.com/office/drawing/2014/main" id="{00000000-0008-0000-0700-0000FF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3" name="警察費最大値テキスト">
          <a:extLst>
            <a:ext uri="{FF2B5EF4-FFF2-40B4-BE49-F238E27FC236}">
              <a16:creationId xmlns:a16="http://schemas.microsoft.com/office/drawing/2014/main" id="{00000000-0008-0000-0700-00000102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99885</xdr:rowOff>
    </xdr:from>
    <xdr:to>
      <xdr:col>85</xdr:col>
      <xdr:colOff>127000</xdr:colOff>
      <xdr:row>37</xdr:row>
      <xdr:rowOff>133033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43535"/>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6" name="警察費平均値テキスト">
          <a:extLst>
            <a:ext uri="{FF2B5EF4-FFF2-40B4-BE49-F238E27FC236}">
              <a16:creationId xmlns:a16="http://schemas.microsoft.com/office/drawing/2014/main" id="{00000000-0008-0000-0700-000004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99885</xdr:rowOff>
    </xdr:from>
    <xdr:to>
      <xdr:col>81</xdr:col>
      <xdr:colOff>50800</xdr:colOff>
      <xdr:row>37</xdr:row>
      <xdr:rowOff>157988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4353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157988</xdr:rowOff>
    </xdr:from>
    <xdr:to>
      <xdr:col>76</xdr:col>
      <xdr:colOff>114300</xdr:colOff>
      <xdr:row>39</xdr:row>
      <xdr:rowOff>28067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01638"/>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156655</xdr:rowOff>
    </xdr:from>
    <xdr:to>
      <xdr:col>71</xdr:col>
      <xdr:colOff>177800</xdr:colOff>
      <xdr:row>39</xdr:row>
      <xdr:rowOff>28067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7175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82233</xdr:rowOff>
    </xdr:from>
    <xdr:to>
      <xdr:col>85</xdr:col>
      <xdr:colOff>177800</xdr:colOff>
      <xdr:row>38</xdr:row>
      <xdr:rowOff>12382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168610</xdr:rowOff>
    </xdr:from>
    <xdr:ext cx="534377" cy="259045"/>
    <xdr:sp macro="" textlink="">
      <xdr:nvSpPr>
        <xdr:cNvPr id="535" name="警察費該当値テキスト">
          <a:extLst>
            <a:ext uri="{FF2B5EF4-FFF2-40B4-BE49-F238E27FC236}">
              <a16:creationId xmlns:a16="http://schemas.microsoft.com/office/drawing/2014/main" id="{00000000-0008-0000-0700-000017020000}"/>
            </a:ext>
          </a:extLst>
        </xdr:cNvPr>
        <xdr:cNvSpPr txBox="1"/>
      </xdr:nvSpPr>
      <xdr:spPr>
        <a:xfrm>
          <a:off x="16370300" y="63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49085</xdr:rowOff>
    </xdr:from>
    <xdr:to>
      <xdr:col>81</xdr:col>
      <xdr:colOff>101600</xdr:colOff>
      <xdr:row>37</xdr:row>
      <xdr:rowOff>150685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141812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01411" y="64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107188</xdr:rowOff>
    </xdr:from>
    <xdr:to>
      <xdr:col>76</xdr:col>
      <xdr:colOff>165100</xdr:colOff>
      <xdr:row>38</xdr:row>
      <xdr:rowOff>37338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148717</xdr:rowOff>
    </xdr:from>
    <xdr:to>
      <xdr:col>72</xdr:col>
      <xdr:colOff>38100</xdr:colOff>
      <xdr:row>39</xdr:row>
      <xdr:rowOff>78867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69994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105855</xdr:rowOff>
    </xdr:from>
    <xdr:to>
      <xdr:col>67</xdr:col>
      <xdr:colOff>101600</xdr:colOff>
      <xdr:row>39</xdr:row>
      <xdr:rowOff>36005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27132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133430</xdr:rowOff>
    </xdr:from>
    <xdr:to>
      <xdr:col>85</xdr:col>
      <xdr:colOff>127000</xdr:colOff>
      <xdr:row>55</xdr:row>
      <xdr:rowOff>146819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6318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146819</xdr:rowOff>
    </xdr:from>
    <xdr:to>
      <xdr:col>81</xdr:col>
      <xdr:colOff>50800</xdr:colOff>
      <xdr:row>56</xdr:row>
      <xdr:rowOff>65078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76569"/>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65078</xdr:rowOff>
    </xdr:from>
    <xdr:to>
      <xdr:col>76</xdr:col>
      <xdr:colOff>114300</xdr:colOff>
      <xdr:row>56</xdr:row>
      <xdr:rowOff>106945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66278"/>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106945</xdr:rowOff>
    </xdr:from>
    <xdr:to>
      <xdr:col>71</xdr:col>
      <xdr:colOff>177800</xdr:colOff>
      <xdr:row>57</xdr:row>
      <xdr:rowOff>14166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8145"/>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82630</xdr:rowOff>
    </xdr:from>
    <xdr:to>
      <xdr:col>85</xdr:col>
      <xdr:colOff>177800</xdr:colOff>
      <xdr:row>56</xdr:row>
      <xdr:rowOff>12780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105507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96019</xdr:rowOff>
    </xdr:from>
    <xdr:to>
      <xdr:col>81</xdr:col>
      <xdr:colOff>101600</xdr:colOff>
      <xdr:row>56</xdr:row>
      <xdr:rowOff>26169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42696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69095" y="930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14278</xdr:rowOff>
    </xdr:from>
    <xdr:to>
      <xdr:col>76</xdr:col>
      <xdr:colOff>165100</xdr:colOff>
      <xdr:row>56</xdr:row>
      <xdr:rowOff>115878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132405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39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56145</xdr:rowOff>
    </xdr:from>
    <xdr:to>
      <xdr:col>72</xdr:col>
      <xdr:colOff>38100</xdr:colOff>
      <xdr:row>56</xdr:row>
      <xdr:rowOff>157745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2822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4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134816</xdr:rowOff>
    </xdr:from>
    <xdr:to>
      <xdr:col>67</xdr:col>
      <xdr:colOff>101600</xdr:colOff>
      <xdr:row>57</xdr:row>
      <xdr:rowOff>64966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81493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51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116703</xdr:rowOff>
    </xdr:from>
    <xdr:to>
      <xdr:col>85</xdr:col>
      <xdr:colOff>127000</xdr:colOff>
      <xdr:row>78</xdr:row>
      <xdr:rowOff>126030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9803"/>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100335</xdr:rowOff>
    </xdr:from>
    <xdr:to>
      <xdr:col>81</xdr:col>
      <xdr:colOff>50800</xdr:colOff>
      <xdr:row>78</xdr:row>
      <xdr:rowOff>126030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73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100335</xdr:rowOff>
    </xdr:from>
    <xdr:to>
      <xdr:col>76</xdr:col>
      <xdr:colOff>114300</xdr:colOff>
      <xdr:row>78</xdr:row>
      <xdr:rowOff>118624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7343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113457</xdr:rowOff>
    </xdr:from>
    <xdr:to>
      <xdr:col>71</xdr:col>
      <xdr:colOff>177800</xdr:colOff>
      <xdr:row>78</xdr:row>
      <xdr:rowOff>118624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8655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65903</xdr:rowOff>
    </xdr:from>
    <xdr:to>
      <xdr:col>85</xdr:col>
      <xdr:colOff>177800</xdr:colOff>
      <xdr:row>78</xdr:row>
      <xdr:rowOff>167503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152280</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53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75230</xdr:rowOff>
    </xdr:from>
    <xdr:to>
      <xdr:col>81</xdr:col>
      <xdr:colOff>101600</xdr:colOff>
      <xdr:row>79</xdr:row>
      <xdr:rowOff>5380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167957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79317" y="1354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49535</xdr:rowOff>
    </xdr:from>
    <xdr:to>
      <xdr:col>76</xdr:col>
      <xdr:colOff>165100</xdr:colOff>
      <xdr:row>78</xdr:row>
      <xdr:rowOff>151135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142262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1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67824</xdr:rowOff>
    </xdr:from>
    <xdr:to>
      <xdr:col>72</xdr:col>
      <xdr:colOff>38100</xdr:colOff>
      <xdr:row>78</xdr:row>
      <xdr:rowOff>169424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160551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3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62657</xdr:rowOff>
    </xdr:from>
    <xdr:to>
      <xdr:col>67</xdr:col>
      <xdr:colOff>101600</xdr:colOff>
      <xdr:row>78</xdr:row>
      <xdr:rowOff>164257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155384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2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142233</xdr:rowOff>
    </xdr:from>
    <xdr:to>
      <xdr:col>85</xdr:col>
      <xdr:colOff>127000</xdr:colOff>
      <xdr:row>98</xdr:row>
      <xdr:rowOff>148768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44333"/>
          <a:ext cx="8382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111486</xdr:rowOff>
    </xdr:from>
    <xdr:to>
      <xdr:col>81</xdr:col>
      <xdr:colOff>50800</xdr:colOff>
      <xdr:row>98</xdr:row>
      <xdr:rowOff>148768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913586"/>
          <a:ext cx="889000" cy="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111486</xdr:rowOff>
    </xdr:from>
    <xdr:to>
      <xdr:col>76</xdr:col>
      <xdr:colOff>114300</xdr:colOff>
      <xdr:row>98</xdr:row>
      <xdr:rowOff>112801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13586"/>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13608</xdr:rowOff>
    </xdr:from>
    <xdr:to>
      <xdr:col>71</xdr:col>
      <xdr:colOff>177800</xdr:colOff>
      <xdr:row>98</xdr:row>
      <xdr:rowOff>112801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15708"/>
          <a:ext cx="889000" cy="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91433</xdr:rowOff>
    </xdr:from>
    <xdr:to>
      <xdr:col>85</xdr:col>
      <xdr:colOff>177800</xdr:colOff>
      <xdr:row>99</xdr:row>
      <xdr:rowOff>21583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6360</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97968</xdr:rowOff>
    </xdr:from>
    <xdr:to>
      <xdr:col>81</xdr:col>
      <xdr:colOff>101600</xdr:colOff>
      <xdr:row>99</xdr:row>
      <xdr:rowOff>28118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01411" y="169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60686</xdr:rowOff>
    </xdr:from>
    <xdr:to>
      <xdr:col>76</xdr:col>
      <xdr:colOff>165100</xdr:colOff>
      <xdr:row>98</xdr:row>
      <xdr:rowOff>162286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153413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62001</xdr:rowOff>
    </xdr:from>
    <xdr:to>
      <xdr:col>72</xdr:col>
      <xdr:colOff>38100</xdr:colOff>
      <xdr:row>98</xdr:row>
      <xdr:rowOff>163601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134258</xdr:rowOff>
    </xdr:from>
    <xdr:to>
      <xdr:col>67</xdr:col>
      <xdr:colOff>101600</xdr:colOff>
      <xdr:row>98</xdr:row>
      <xdr:rowOff>64408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55535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endParaRPr lang="ja-JP" altLang="ja-JP" sz="1400">
            <a:effectLst/>
          </a:endParaRPr>
        </a:p>
        <a:p>
          <a:r>
            <a:rPr kumimoji="1" lang="ja-JP" altLang="ja-JP" sz="1100">
              <a:solidFill>
                <a:schemeClr val="dk1"/>
              </a:solidFill>
              <a:effectLst/>
              <a:latin typeface="+mn-lt"/>
              <a:ea typeface="+mn-ea"/>
              <a:cs typeface="+mn-cs"/>
            </a:rPr>
            <a:t>　公債費が低い水準であるのは、沖縄振興特別措置法等に基づく補助率の特例措置により事業費に対する県負担が小さく、県債発行額が抑制されていることによるものである。</a:t>
          </a:r>
          <a:endParaRPr lang="ja-JP" altLang="ja-JP" sz="1400">
            <a:effectLst/>
          </a:endParaRPr>
        </a:p>
        <a:p>
          <a:r>
            <a:rPr kumimoji="1" lang="ja-JP" altLang="ja-JP" sz="1100">
              <a:solidFill>
                <a:schemeClr val="dk1"/>
              </a:solidFill>
              <a:effectLst/>
              <a:latin typeface="+mn-lt"/>
              <a:ea typeface="+mn-ea"/>
              <a:cs typeface="+mn-cs"/>
            </a:rPr>
            <a:t>　一方、生活保護の高い保護率や高齢化の進行に伴い社会保障関係の扶助費、補助費等を含む民生費が高い水準となっており、</a:t>
          </a:r>
          <a:r>
            <a:rPr kumimoji="1" lang="ja-JP" altLang="en-US" sz="1100">
              <a:solidFill>
                <a:schemeClr val="dk1"/>
              </a:solidFill>
              <a:effectLst/>
              <a:latin typeface="+mn-lt"/>
              <a:ea typeface="+mn-ea"/>
              <a:cs typeface="+mn-cs"/>
            </a:rPr>
            <a:t>かつ、</a:t>
          </a:r>
          <a:r>
            <a:rPr kumimoji="1" lang="ja-JP" altLang="ja-JP" sz="1100">
              <a:solidFill>
                <a:schemeClr val="dk1"/>
              </a:solidFill>
              <a:effectLst/>
              <a:latin typeface="+mn-lt"/>
              <a:ea typeface="+mn-ea"/>
              <a:cs typeface="+mn-cs"/>
            </a:rPr>
            <a:t>新型コロナウイルス感染症対策として民生費、衛生費、商工費が大きく伸びているところ</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ため、新型コロナウイルス感染症対策を引き続き実施しつつ、県税の徴収対策の強化や新たな財源の確保、県単補助金の見直し等に取り組むことで、歳出と歳入のバランスがとれた持続力のある財政基盤の確立を目指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社会保障関係費増への対応や災害発生等を含む不測の支出増等に対応するため、積立てを行っている。令和３年度においては地方交付税や県税の増に伴い基金残高も増となったものの、令和４年度の当初予算・補正予算において新型コロナウイルス感染症対策による財源不足に対応しているところ。</a:t>
          </a:r>
        </a:p>
        <a:p>
          <a:r>
            <a:rPr kumimoji="1" lang="ja-JP" altLang="en-US" sz="1100">
              <a:latin typeface="ＭＳ ゴシック" pitchFamily="49" charset="-128"/>
              <a:ea typeface="ＭＳ ゴシック" pitchFamily="49" charset="-128"/>
            </a:rPr>
            <a:t>　実質収支額は、ほぼ横ばいで推移している。</a:t>
          </a:r>
        </a:p>
        <a:p>
          <a:r>
            <a:rPr kumimoji="1" lang="ja-JP" altLang="en-US" sz="1100">
              <a:latin typeface="ＭＳ ゴシック" pitchFamily="49" charset="-128"/>
              <a:ea typeface="ＭＳ ゴシック" pitchFamily="49" charset="-128"/>
            </a:rPr>
            <a:t>　新型コロナウイルス感染症の感染状況が見通せない中、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）に基づき経営安定化に取り組んでいるが、医業収支の悪化や離島・へき地を抱える本県においての医師等医療スタッフ確保などの面で課題があり、病院事業は厳しい経営状況にある。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なお、近年算入公債費が減少してきたのは、特定財源を充当する償還金が減少していることによるものである。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社会保障関係経費や教職員等の人件費に係る経常的一般財源の増等により、基金残高は減少傾向にあったものの、令和３年度は県税や地方交付税等の収入が増となったことで財政調整基金及び減債基金の残高が大幅に増加したことにより、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が生じ、財政調整基金等の取崩しを抑制できていた一方で、当初予算編成においては、引き続き収支不足が見込まれる。さらに、新型コロナウイルス感染症対策や原油価格高騰への対応等に備え、安定的な財政運営を確保し県民サービスを維持するため、基金残高を一定程度確保していく必要が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・首里城復興基金：首里城火災からの復興を目的とした費用の財源に充てるための基金。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土地売払代及び建物売払代が取崩額を下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・県有施設整備基金：老朽化した県有施設の計画的な更新等に備えるために、引き続き上記プログラムに基づく整理等を進め、その売払代を積み立てていく。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その他特定目的基金については、各基金の設置目的等に応じた適切な管理・活用を図っていくこととする。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令和３年度においては、県税が予算積算時の見込みよりも増となったことや、国税収入の増に伴い地方交付税の追加交付・地方譲与税の増となったことが主な要因となり、基金残高が増となった。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新型コロナウイルス感染症対策に係る財源不足への対応のため、令和４年度当初予算において約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億円を確保し、令和３年度普通交付税の税収等上振れ分に係る後年度の精算のために約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億円を確保しているところ。その他の残高については、新たな変異株の出現による感染拡大や原油価格高騰等による経済の下振れリスクに備えるなど、今後の補正対応に対応していく。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国の補正予算（第１号）に対応して、令和３年度の臨時財政対策債の一部を償還するための、基金の積み立てに要する経費（臨時財政対策債償還基金費）を減債基金に積み立てたことに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52" t="s">
        <v>77</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75" thickBot="1" x14ac:dyDescent="0.2">
      <c r="B2" s="553" t="s">
        <v>78</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
      <c r="A3" s="159"/>
      <c r="B3" s="554" t="s">
        <v>79</v>
      </c>
      <c r="C3" s="537"/>
      <c r="D3" s="538"/>
      <c r="E3" s="538"/>
      <c r="F3" s="538"/>
      <c r="G3" s="538"/>
      <c r="H3" s="538"/>
      <c r="I3" s="538"/>
      <c r="J3" s="538"/>
      <c r="K3" s="538"/>
      <c r="L3" s="538" t="s">
        <v>80</v>
      </c>
      <c r="M3" s="538"/>
      <c r="N3" s="538"/>
      <c r="O3" s="538"/>
      <c r="P3" s="538"/>
      <c r="Q3" s="538"/>
      <c r="R3" s="539"/>
      <c r="S3" s="539"/>
      <c r="T3" s="539"/>
      <c r="U3" s="539"/>
      <c r="V3" s="540"/>
      <c r="W3" s="556" t="s">
        <v>81</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82</v>
      </c>
      <c r="BO3" s="536"/>
      <c r="BP3" s="536"/>
      <c r="BQ3" s="536"/>
      <c r="BR3" s="536"/>
      <c r="BS3" s="536"/>
      <c r="BT3" s="536"/>
      <c r="BU3" s="560"/>
      <c r="BV3" s="535" t="s">
        <v>83</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84</v>
      </c>
      <c r="CU3" s="536"/>
      <c r="CV3" s="536"/>
      <c r="CW3" s="536"/>
      <c r="CX3" s="536"/>
      <c r="CY3" s="536"/>
      <c r="CZ3" s="536"/>
      <c r="DA3" s="560"/>
      <c r="DB3" s="535" t="s">
        <v>85</v>
      </c>
      <c r="DC3" s="536"/>
      <c r="DD3" s="536"/>
      <c r="DE3" s="536"/>
      <c r="DF3" s="536"/>
      <c r="DG3" s="536"/>
      <c r="DH3" s="536"/>
      <c r="DI3" s="560"/>
    </row>
    <row r="4" spans="1:119" ht="18.75" customHeight="1" x14ac:dyDescent="0.15">
      <c r="A4" s="159"/>
      <c r="B4" s="555"/>
      <c r="C4" s="525"/>
      <c r="D4" s="541"/>
      <c r="E4" s="541"/>
      <c r="F4" s="541"/>
      <c r="G4" s="541"/>
      <c r="H4" s="541"/>
      <c r="I4" s="541"/>
      <c r="J4" s="541"/>
      <c r="K4" s="541"/>
      <c r="L4" s="541"/>
      <c r="M4" s="541"/>
      <c r="N4" s="541"/>
      <c r="O4" s="541"/>
      <c r="P4" s="541"/>
      <c r="Q4" s="541"/>
      <c r="R4" s="542"/>
      <c r="S4" s="542"/>
      <c r="T4" s="542"/>
      <c r="U4" s="542"/>
      <c r="V4" s="543"/>
      <c r="W4" s="474" t="s">
        <v>86</v>
      </c>
      <c r="X4" s="475"/>
      <c r="Y4" s="476"/>
      <c r="Z4" s="483" t="s">
        <v>2</v>
      </c>
      <c r="AA4" s="484"/>
      <c r="AB4" s="484"/>
      <c r="AC4" s="484"/>
      <c r="AD4" s="484"/>
      <c r="AE4" s="484"/>
      <c r="AF4" s="484"/>
      <c r="AG4" s="484"/>
      <c r="AH4" s="485"/>
      <c r="AI4" s="483" t="s">
        <v>87</v>
      </c>
      <c r="AJ4" s="564"/>
      <c r="AK4" s="564"/>
      <c r="AL4" s="564"/>
      <c r="AM4" s="564"/>
      <c r="AN4" s="564"/>
      <c r="AO4" s="564"/>
      <c r="AP4" s="565"/>
      <c r="AQ4" s="497" t="s">
        <v>88</v>
      </c>
      <c r="AR4" s="498"/>
      <c r="AS4" s="564"/>
      <c r="AT4" s="564"/>
      <c r="AU4" s="564"/>
      <c r="AV4" s="564"/>
      <c r="AW4" s="564"/>
      <c r="AX4" s="564"/>
      <c r="AY4" s="569"/>
      <c r="AZ4" s="409" t="s">
        <v>89</v>
      </c>
      <c r="BA4" s="410"/>
      <c r="BB4" s="410"/>
      <c r="BC4" s="410"/>
      <c r="BD4" s="410"/>
      <c r="BE4" s="410"/>
      <c r="BF4" s="410"/>
      <c r="BG4" s="410"/>
      <c r="BH4" s="410"/>
      <c r="BI4" s="410"/>
      <c r="BJ4" s="410"/>
      <c r="BK4" s="410"/>
      <c r="BL4" s="410"/>
      <c r="BM4" s="411"/>
      <c r="BN4" s="412">
        <v>1049008601</v>
      </c>
      <c r="BO4" s="413"/>
      <c r="BP4" s="413"/>
      <c r="BQ4" s="413"/>
      <c r="BR4" s="413"/>
      <c r="BS4" s="413"/>
      <c r="BT4" s="413"/>
      <c r="BU4" s="414"/>
      <c r="BV4" s="412">
        <v>879469095</v>
      </c>
      <c r="BW4" s="413"/>
      <c r="BX4" s="413"/>
      <c r="BY4" s="413"/>
      <c r="BZ4" s="413"/>
      <c r="CA4" s="413"/>
      <c r="CB4" s="413"/>
      <c r="CC4" s="414"/>
      <c r="CD4" s="520" t="s">
        <v>90</v>
      </c>
      <c r="CE4" s="521"/>
      <c r="CF4" s="521"/>
      <c r="CG4" s="521"/>
      <c r="CH4" s="521"/>
      <c r="CI4" s="521"/>
      <c r="CJ4" s="521"/>
      <c r="CK4" s="521"/>
      <c r="CL4" s="521"/>
      <c r="CM4" s="521"/>
      <c r="CN4" s="521"/>
      <c r="CO4" s="521"/>
      <c r="CP4" s="521"/>
      <c r="CQ4" s="521"/>
      <c r="CR4" s="521"/>
      <c r="CS4" s="522"/>
      <c r="CT4" s="561">
        <v>1</v>
      </c>
      <c r="CU4" s="562"/>
      <c r="CV4" s="562"/>
      <c r="CW4" s="562"/>
      <c r="CX4" s="562"/>
      <c r="CY4" s="562"/>
      <c r="CZ4" s="562"/>
      <c r="DA4" s="563"/>
      <c r="DB4" s="561">
        <v>1.4</v>
      </c>
      <c r="DC4" s="562"/>
      <c r="DD4" s="562"/>
      <c r="DE4" s="562"/>
      <c r="DF4" s="562"/>
      <c r="DG4" s="562"/>
      <c r="DH4" s="562"/>
      <c r="DI4" s="563"/>
    </row>
    <row r="5" spans="1:119" ht="18.75" customHeight="1" thickBot="1" x14ac:dyDescent="0.2">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91</v>
      </c>
      <c r="BA5" s="389"/>
      <c r="BB5" s="389"/>
      <c r="BC5" s="389"/>
      <c r="BD5" s="389"/>
      <c r="BE5" s="389"/>
      <c r="BF5" s="389"/>
      <c r="BG5" s="389"/>
      <c r="BH5" s="389"/>
      <c r="BI5" s="389"/>
      <c r="BJ5" s="389"/>
      <c r="BK5" s="389"/>
      <c r="BL5" s="389"/>
      <c r="BM5" s="390"/>
      <c r="BN5" s="391">
        <v>1035150133</v>
      </c>
      <c r="BO5" s="392"/>
      <c r="BP5" s="392"/>
      <c r="BQ5" s="392"/>
      <c r="BR5" s="392"/>
      <c r="BS5" s="392"/>
      <c r="BT5" s="392"/>
      <c r="BU5" s="393"/>
      <c r="BV5" s="391">
        <v>866765908</v>
      </c>
      <c r="BW5" s="392"/>
      <c r="BX5" s="392"/>
      <c r="BY5" s="392"/>
      <c r="BZ5" s="392"/>
      <c r="CA5" s="392"/>
      <c r="CB5" s="392"/>
      <c r="CC5" s="393"/>
      <c r="CD5" s="489" t="s">
        <v>92</v>
      </c>
      <c r="CE5" s="384"/>
      <c r="CF5" s="384"/>
      <c r="CG5" s="384"/>
      <c r="CH5" s="384"/>
      <c r="CI5" s="384"/>
      <c r="CJ5" s="384"/>
      <c r="CK5" s="384"/>
      <c r="CL5" s="384"/>
      <c r="CM5" s="384"/>
      <c r="CN5" s="384"/>
      <c r="CO5" s="384"/>
      <c r="CP5" s="384"/>
      <c r="CQ5" s="384"/>
      <c r="CR5" s="384"/>
      <c r="CS5" s="490"/>
      <c r="CT5" s="385">
        <v>88</v>
      </c>
      <c r="CU5" s="386"/>
      <c r="CV5" s="386"/>
      <c r="CW5" s="386"/>
      <c r="CX5" s="386"/>
      <c r="CY5" s="386"/>
      <c r="CZ5" s="386"/>
      <c r="DA5" s="387"/>
      <c r="DB5" s="385">
        <v>96.4</v>
      </c>
      <c r="DC5" s="386"/>
      <c r="DD5" s="386"/>
      <c r="DE5" s="386"/>
      <c r="DF5" s="386"/>
      <c r="DG5" s="386"/>
      <c r="DH5" s="386"/>
      <c r="DI5" s="387"/>
    </row>
    <row r="6" spans="1:119" ht="18.75" customHeight="1" x14ac:dyDescent="0.15">
      <c r="A6" s="159"/>
      <c r="B6" s="535" t="s">
        <v>93</v>
      </c>
      <c r="C6" s="536"/>
      <c r="D6" s="536"/>
      <c r="E6" s="536"/>
      <c r="F6" s="536"/>
      <c r="G6" s="536"/>
      <c r="H6" s="536"/>
      <c r="I6" s="536"/>
      <c r="J6" s="536"/>
      <c r="K6" s="537"/>
      <c r="L6" s="538" t="s">
        <v>94</v>
      </c>
      <c r="M6" s="538"/>
      <c r="N6" s="538"/>
      <c r="O6" s="538"/>
      <c r="P6" s="538"/>
      <c r="Q6" s="538"/>
      <c r="R6" s="539"/>
      <c r="S6" s="539"/>
      <c r="T6" s="539"/>
      <c r="U6" s="539"/>
      <c r="V6" s="540"/>
      <c r="W6" s="477"/>
      <c r="X6" s="478"/>
      <c r="Y6" s="479"/>
      <c r="Z6" s="517" t="s">
        <v>95</v>
      </c>
      <c r="AA6" s="518"/>
      <c r="AB6" s="518"/>
      <c r="AC6" s="518"/>
      <c r="AD6" s="518"/>
      <c r="AE6" s="518"/>
      <c r="AF6" s="518"/>
      <c r="AG6" s="518"/>
      <c r="AH6" s="519"/>
      <c r="AI6" s="434">
        <v>1</v>
      </c>
      <c r="AJ6" s="435"/>
      <c r="AK6" s="435"/>
      <c r="AL6" s="435"/>
      <c r="AM6" s="435"/>
      <c r="AN6" s="435"/>
      <c r="AO6" s="435"/>
      <c r="AP6" s="436"/>
      <c r="AQ6" s="434">
        <v>8610</v>
      </c>
      <c r="AR6" s="435"/>
      <c r="AS6" s="435"/>
      <c r="AT6" s="435"/>
      <c r="AU6" s="435"/>
      <c r="AV6" s="435"/>
      <c r="AW6" s="435"/>
      <c r="AX6" s="435"/>
      <c r="AY6" s="437"/>
      <c r="AZ6" s="388" t="s">
        <v>96</v>
      </c>
      <c r="BA6" s="389"/>
      <c r="BB6" s="389"/>
      <c r="BC6" s="389"/>
      <c r="BD6" s="389"/>
      <c r="BE6" s="389"/>
      <c r="BF6" s="389"/>
      <c r="BG6" s="389"/>
      <c r="BH6" s="389"/>
      <c r="BI6" s="389"/>
      <c r="BJ6" s="389"/>
      <c r="BK6" s="389"/>
      <c r="BL6" s="389"/>
      <c r="BM6" s="390"/>
      <c r="BN6" s="391">
        <v>13858468</v>
      </c>
      <c r="BO6" s="392"/>
      <c r="BP6" s="392"/>
      <c r="BQ6" s="392"/>
      <c r="BR6" s="392"/>
      <c r="BS6" s="392"/>
      <c r="BT6" s="392"/>
      <c r="BU6" s="393"/>
      <c r="BV6" s="391">
        <v>12703187</v>
      </c>
      <c r="BW6" s="392"/>
      <c r="BX6" s="392"/>
      <c r="BY6" s="392"/>
      <c r="BZ6" s="392"/>
      <c r="CA6" s="392"/>
      <c r="CB6" s="392"/>
      <c r="CC6" s="393"/>
      <c r="CD6" s="489" t="s">
        <v>97</v>
      </c>
      <c r="CE6" s="384"/>
      <c r="CF6" s="384"/>
      <c r="CG6" s="384"/>
      <c r="CH6" s="384"/>
      <c r="CI6" s="384"/>
      <c r="CJ6" s="384"/>
      <c r="CK6" s="384"/>
      <c r="CL6" s="384"/>
      <c r="CM6" s="384"/>
      <c r="CN6" s="384"/>
      <c r="CO6" s="384"/>
      <c r="CP6" s="384"/>
      <c r="CQ6" s="384"/>
      <c r="CR6" s="384"/>
      <c r="CS6" s="490"/>
      <c r="CT6" s="514">
        <v>95.6</v>
      </c>
      <c r="CU6" s="515"/>
      <c r="CV6" s="515"/>
      <c r="CW6" s="515"/>
      <c r="CX6" s="515"/>
      <c r="CY6" s="515"/>
      <c r="CZ6" s="515"/>
      <c r="DA6" s="516"/>
      <c r="DB6" s="514">
        <v>102</v>
      </c>
      <c r="DC6" s="515"/>
      <c r="DD6" s="515"/>
      <c r="DE6" s="515"/>
      <c r="DF6" s="515"/>
      <c r="DG6" s="515"/>
      <c r="DH6" s="515"/>
      <c r="DI6" s="516"/>
    </row>
    <row r="7" spans="1:119" ht="18.75" customHeight="1" x14ac:dyDescent="0.15">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98</v>
      </c>
      <c r="AA7" s="518"/>
      <c r="AB7" s="518"/>
      <c r="AC7" s="518"/>
      <c r="AD7" s="518"/>
      <c r="AE7" s="518"/>
      <c r="AF7" s="518"/>
      <c r="AG7" s="518"/>
      <c r="AH7" s="519"/>
      <c r="AI7" s="434">
        <v>2</v>
      </c>
      <c r="AJ7" s="435"/>
      <c r="AK7" s="435"/>
      <c r="AL7" s="435"/>
      <c r="AM7" s="435"/>
      <c r="AN7" s="435"/>
      <c r="AO7" s="435"/>
      <c r="AP7" s="436"/>
      <c r="AQ7" s="434">
        <v>7760</v>
      </c>
      <c r="AR7" s="435"/>
      <c r="AS7" s="435"/>
      <c r="AT7" s="435"/>
      <c r="AU7" s="435"/>
      <c r="AV7" s="435"/>
      <c r="AW7" s="435"/>
      <c r="AX7" s="435"/>
      <c r="AY7" s="437"/>
      <c r="AZ7" s="388" t="s">
        <v>99</v>
      </c>
      <c r="BA7" s="389"/>
      <c r="BB7" s="389"/>
      <c r="BC7" s="389"/>
      <c r="BD7" s="389"/>
      <c r="BE7" s="389"/>
      <c r="BF7" s="389"/>
      <c r="BG7" s="389"/>
      <c r="BH7" s="389"/>
      <c r="BI7" s="389"/>
      <c r="BJ7" s="389"/>
      <c r="BK7" s="389"/>
      <c r="BL7" s="389"/>
      <c r="BM7" s="390"/>
      <c r="BN7" s="391">
        <v>9578066</v>
      </c>
      <c r="BO7" s="392"/>
      <c r="BP7" s="392"/>
      <c r="BQ7" s="392"/>
      <c r="BR7" s="392"/>
      <c r="BS7" s="392"/>
      <c r="BT7" s="392"/>
      <c r="BU7" s="393"/>
      <c r="BV7" s="391">
        <v>7264344</v>
      </c>
      <c r="BW7" s="392"/>
      <c r="BX7" s="392"/>
      <c r="BY7" s="392"/>
      <c r="BZ7" s="392"/>
      <c r="CA7" s="392"/>
      <c r="CB7" s="392"/>
      <c r="CC7" s="393"/>
      <c r="CD7" s="489" t="s">
        <v>100</v>
      </c>
      <c r="CE7" s="384"/>
      <c r="CF7" s="384"/>
      <c r="CG7" s="384"/>
      <c r="CH7" s="384"/>
      <c r="CI7" s="384"/>
      <c r="CJ7" s="384"/>
      <c r="CK7" s="384"/>
      <c r="CL7" s="384"/>
      <c r="CM7" s="384"/>
      <c r="CN7" s="384"/>
      <c r="CO7" s="384"/>
      <c r="CP7" s="384"/>
      <c r="CQ7" s="384"/>
      <c r="CR7" s="384"/>
      <c r="CS7" s="490"/>
      <c r="CT7" s="391">
        <v>409957922</v>
      </c>
      <c r="CU7" s="392"/>
      <c r="CV7" s="392"/>
      <c r="CW7" s="392"/>
      <c r="CX7" s="392"/>
      <c r="CY7" s="392"/>
      <c r="CZ7" s="392"/>
      <c r="DA7" s="393"/>
      <c r="DB7" s="391">
        <v>390338762</v>
      </c>
      <c r="DC7" s="392"/>
      <c r="DD7" s="392"/>
      <c r="DE7" s="392"/>
      <c r="DF7" s="392"/>
      <c r="DG7" s="392"/>
      <c r="DH7" s="392"/>
      <c r="DI7" s="393"/>
    </row>
    <row r="8" spans="1:119" ht="18.75" customHeight="1" thickBot="1" x14ac:dyDescent="0.2">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101</v>
      </c>
      <c r="AA8" s="518"/>
      <c r="AB8" s="518"/>
      <c r="AC8" s="518"/>
      <c r="AD8" s="518"/>
      <c r="AE8" s="518"/>
      <c r="AF8" s="518"/>
      <c r="AG8" s="518"/>
      <c r="AH8" s="519"/>
      <c r="AI8" s="434">
        <v>1</v>
      </c>
      <c r="AJ8" s="435"/>
      <c r="AK8" s="435"/>
      <c r="AL8" s="435"/>
      <c r="AM8" s="435"/>
      <c r="AN8" s="435"/>
      <c r="AO8" s="435"/>
      <c r="AP8" s="436"/>
      <c r="AQ8" s="434">
        <v>7200</v>
      </c>
      <c r="AR8" s="435"/>
      <c r="AS8" s="435"/>
      <c r="AT8" s="435"/>
      <c r="AU8" s="435"/>
      <c r="AV8" s="435"/>
      <c r="AW8" s="435"/>
      <c r="AX8" s="435"/>
      <c r="AY8" s="437"/>
      <c r="AZ8" s="388" t="s">
        <v>102</v>
      </c>
      <c r="BA8" s="389"/>
      <c r="BB8" s="389"/>
      <c r="BC8" s="389"/>
      <c r="BD8" s="389"/>
      <c r="BE8" s="389"/>
      <c r="BF8" s="389"/>
      <c r="BG8" s="389"/>
      <c r="BH8" s="389"/>
      <c r="BI8" s="389"/>
      <c r="BJ8" s="389"/>
      <c r="BK8" s="389"/>
      <c r="BL8" s="389"/>
      <c r="BM8" s="390"/>
      <c r="BN8" s="391">
        <v>4280402</v>
      </c>
      <c r="BO8" s="392"/>
      <c r="BP8" s="392"/>
      <c r="BQ8" s="392"/>
      <c r="BR8" s="392"/>
      <c r="BS8" s="392"/>
      <c r="BT8" s="392"/>
      <c r="BU8" s="393"/>
      <c r="BV8" s="391">
        <v>5438843</v>
      </c>
      <c r="BW8" s="392"/>
      <c r="BX8" s="392"/>
      <c r="BY8" s="392"/>
      <c r="BZ8" s="392"/>
      <c r="CA8" s="392"/>
      <c r="CB8" s="392"/>
      <c r="CC8" s="393"/>
      <c r="CD8" s="489" t="s">
        <v>103</v>
      </c>
      <c r="CE8" s="384"/>
      <c r="CF8" s="384"/>
      <c r="CG8" s="384"/>
      <c r="CH8" s="384"/>
      <c r="CI8" s="384"/>
      <c r="CJ8" s="384"/>
      <c r="CK8" s="384"/>
      <c r="CL8" s="384"/>
      <c r="CM8" s="384"/>
      <c r="CN8" s="384"/>
      <c r="CO8" s="384"/>
      <c r="CP8" s="384"/>
      <c r="CQ8" s="384"/>
      <c r="CR8" s="384"/>
      <c r="CS8" s="490"/>
      <c r="CT8" s="511">
        <v>0.36176999999999998</v>
      </c>
      <c r="CU8" s="512"/>
      <c r="CV8" s="512"/>
      <c r="CW8" s="512"/>
      <c r="CX8" s="512"/>
      <c r="CY8" s="512"/>
      <c r="CZ8" s="512"/>
      <c r="DA8" s="513"/>
      <c r="DB8" s="511">
        <v>0.37469000000000002</v>
      </c>
      <c r="DC8" s="512"/>
      <c r="DD8" s="512"/>
      <c r="DE8" s="512"/>
      <c r="DF8" s="512"/>
      <c r="DG8" s="512"/>
      <c r="DH8" s="512"/>
      <c r="DI8" s="513"/>
    </row>
    <row r="9" spans="1:119" ht="18.75" customHeight="1" thickBot="1" x14ac:dyDescent="0.2">
      <c r="A9" s="159"/>
      <c r="B9" s="523" t="s">
        <v>104</v>
      </c>
      <c r="C9" s="484"/>
      <c r="D9" s="484"/>
      <c r="E9" s="484"/>
      <c r="F9" s="484"/>
      <c r="G9" s="484"/>
      <c r="H9" s="484"/>
      <c r="I9" s="484"/>
      <c r="J9" s="484"/>
      <c r="K9" s="485"/>
      <c r="L9" s="529" t="s">
        <v>105</v>
      </c>
      <c r="M9" s="530"/>
      <c r="N9" s="530"/>
      <c r="O9" s="530"/>
      <c r="P9" s="530"/>
      <c r="Q9" s="531"/>
      <c r="R9" s="532">
        <v>1467480</v>
      </c>
      <c r="S9" s="533"/>
      <c r="T9" s="533"/>
      <c r="U9" s="533"/>
      <c r="V9" s="534"/>
      <c r="W9" s="477"/>
      <c r="X9" s="478"/>
      <c r="Y9" s="479"/>
      <c r="Z9" s="517" t="s">
        <v>106</v>
      </c>
      <c r="AA9" s="518"/>
      <c r="AB9" s="518"/>
      <c r="AC9" s="518"/>
      <c r="AD9" s="518"/>
      <c r="AE9" s="518"/>
      <c r="AF9" s="518"/>
      <c r="AG9" s="518"/>
      <c r="AH9" s="519"/>
      <c r="AI9" s="434">
        <v>1</v>
      </c>
      <c r="AJ9" s="435"/>
      <c r="AK9" s="435"/>
      <c r="AL9" s="435"/>
      <c r="AM9" s="435"/>
      <c r="AN9" s="435"/>
      <c r="AO9" s="435"/>
      <c r="AP9" s="436"/>
      <c r="AQ9" s="434">
        <v>9800</v>
      </c>
      <c r="AR9" s="435"/>
      <c r="AS9" s="435"/>
      <c r="AT9" s="435"/>
      <c r="AU9" s="435"/>
      <c r="AV9" s="435"/>
      <c r="AW9" s="435"/>
      <c r="AX9" s="435"/>
      <c r="AY9" s="437"/>
      <c r="AZ9" s="388" t="s">
        <v>107</v>
      </c>
      <c r="BA9" s="389"/>
      <c r="BB9" s="389"/>
      <c r="BC9" s="389"/>
      <c r="BD9" s="389"/>
      <c r="BE9" s="389"/>
      <c r="BF9" s="389"/>
      <c r="BG9" s="389"/>
      <c r="BH9" s="389"/>
      <c r="BI9" s="389"/>
      <c r="BJ9" s="389"/>
      <c r="BK9" s="389"/>
      <c r="BL9" s="389"/>
      <c r="BM9" s="390"/>
      <c r="BN9" s="391">
        <v>-1158441</v>
      </c>
      <c r="BO9" s="392"/>
      <c r="BP9" s="392"/>
      <c r="BQ9" s="392"/>
      <c r="BR9" s="392"/>
      <c r="BS9" s="392"/>
      <c r="BT9" s="392"/>
      <c r="BU9" s="393"/>
      <c r="BV9" s="391">
        <v>2377666</v>
      </c>
      <c r="BW9" s="392"/>
      <c r="BX9" s="392"/>
      <c r="BY9" s="392"/>
      <c r="BZ9" s="392"/>
      <c r="CA9" s="392"/>
      <c r="CB9" s="392"/>
      <c r="CC9" s="393"/>
      <c r="CD9" s="417" t="s">
        <v>108</v>
      </c>
      <c r="CE9" s="418"/>
      <c r="CF9" s="418"/>
      <c r="CG9" s="418"/>
      <c r="CH9" s="418"/>
      <c r="CI9" s="418"/>
      <c r="CJ9" s="418"/>
      <c r="CK9" s="418"/>
      <c r="CL9" s="418"/>
      <c r="CM9" s="418"/>
      <c r="CN9" s="418"/>
      <c r="CO9" s="418"/>
      <c r="CP9" s="418"/>
      <c r="CQ9" s="418"/>
      <c r="CR9" s="418"/>
      <c r="CS9" s="419"/>
      <c r="CT9" s="385">
        <v>11.9</v>
      </c>
      <c r="CU9" s="386"/>
      <c r="CV9" s="386"/>
      <c r="CW9" s="386"/>
      <c r="CX9" s="386"/>
      <c r="CY9" s="386"/>
      <c r="CZ9" s="386"/>
      <c r="DA9" s="387"/>
      <c r="DB9" s="385">
        <v>11.5</v>
      </c>
      <c r="DC9" s="386"/>
      <c r="DD9" s="386"/>
      <c r="DE9" s="386"/>
      <c r="DF9" s="386"/>
      <c r="DG9" s="386"/>
      <c r="DH9" s="386"/>
      <c r="DI9" s="387"/>
    </row>
    <row r="10" spans="1:119" ht="18.75" customHeight="1" x14ac:dyDescent="0.15">
      <c r="A10" s="159"/>
      <c r="B10" s="524"/>
      <c r="C10" s="382"/>
      <c r="D10" s="382"/>
      <c r="E10" s="382"/>
      <c r="F10" s="382"/>
      <c r="G10" s="382"/>
      <c r="H10" s="382"/>
      <c r="I10" s="382"/>
      <c r="J10" s="382"/>
      <c r="K10" s="525"/>
      <c r="L10" s="431" t="s">
        <v>109</v>
      </c>
      <c r="M10" s="432"/>
      <c r="N10" s="432"/>
      <c r="O10" s="432"/>
      <c r="P10" s="432"/>
      <c r="Q10" s="433"/>
      <c r="R10" s="434">
        <v>1433566</v>
      </c>
      <c r="S10" s="435"/>
      <c r="T10" s="435"/>
      <c r="U10" s="435"/>
      <c r="V10" s="437"/>
      <c r="W10" s="477"/>
      <c r="X10" s="478"/>
      <c r="Y10" s="479"/>
      <c r="Z10" s="517" t="s">
        <v>110</v>
      </c>
      <c r="AA10" s="518"/>
      <c r="AB10" s="518"/>
      <c r="AC10" s="518"/>
      <c r="AD10" s="518"/>
      <c r="AE10" s="518"/>
      <c r="AF10" s="518"/>
      <c r="AG10" s="518"/>
      <c r="AH10" s="519"/>
      <c r="AI10" s="434">
        <v>1</v>
      </c>
      <c r="AJ10" s="435"/>
      <c r="AK10" s="435"/>
      <c r="AL10" s="435"/>
      <c r="AM10" s="435"/>
      <c r="AN10" s="435"/>
      <c r="AO10" s="435"/>
      <c r="AP10" s="436"/>
      <c r="AQ10" s="434">
        <v>8400</v>
      </c>
      <c r="AR10" s="435"/>
      <c r="AS10" s="435"/>
      <c r="AT10" s="435"/>
      <c r="AU10" s="435"/>
      <c r="AV10" s="435"/>
      <c r="AW10" s="435"/>
      <c r="AX10" s="435"/>
      <c r="AY10" s="437"/>
      <c r="AZ10" s="388" t="s">
        <v>111</v>
      </c>
      <c r="BA10" s="389"/>
      <c r="BB10" s="389"/>
      <c r="BC10" s="389"/>
      <c r="BD10" s="389"/>
      <c r="BE10" s="389"/>
      <c r="BF10" s="389"/>
      <c r="BG10" s="389"/>
      <c r="BH10" s="389"/>
      <c r="BI10" s="389"/>
      <c r="BJ10" s="389"/>
      <c r="BK10" s="389"/>
      <c r="BL10" s="389"/>
      <c r="BM10" s="390"/>
      <c r="BN10" s="391">
        <v>34528205</v>
      </c>
      <c r="BO10" s="392"/>
      <c r="BP10" s="392"/>
      <c r="BQ10" s="392"/>
      <c r="BR10" s="392"/>
      <c r="BS10" s="392"/>
      <c r="BT10" s="392"/>
      <c r="BU10" s="393"/>
      <c r="BV10" s="391">
        <v>6668327</v>
      </c>
      <c r="BW10" s="392"/>
      <c r="BX10" s="392"/>
      <c r="BY10" s="392"/>
      <c r="BZ10" s="392"/>
      <c r="CA10" s="392"/>
      <c r="CB10" s="392"/>
      <c r="CC10" s="393"/>
      <c r="CD10" s="520" t="s">
        <v>112</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26"/>
      <c r="C11" s="527"/>
      <c r="D11" s="527"/>
      <c r="E11" s="527"/>
      <c r="F11" s="527"/>
      <c r="G11" s="527"/>
      <c r="H11" s="527"/>
      <c r="I11" s="527"/>
      <c r="J11" s="527"/>
      <c r="K11" s="528"/>
      <c r="L11" s="546" t="s">
        <v>113</v>
      </c>
      <c r="M11" s="547"/>
      <c r="N11" s="547"/>
      <c r="O11" s="547"/>
      <c r="P11" s="547"/>
      <c r="Q11" s="548"/>
      <c r="R11" s="549" t="s">
        <v>114</v>
      </c>
      <c r="S11" s="550"/>
      <c r="T11" s="550"/>
      <c r="U11" s="550"/>
      <c r="V11" s="551"/>
      <c r="W11" s="480"/>
      <c r="X11" s="481"/>
      <c r="Y11" s="482"/>
      <c r="Z11" s="517" t="s">
        <v>115</v>
      </c>
      <c r="AA11" s="518"/>
      <c r="AB11" s="518"/>
      <c r="AC11" s="518"/>
      <c r="AD11" s="518"/>
      <c r="AE11" s="518"/>
      <c r="AF11" s="518"/>
      <c r="AG11" s="518"/>
      <c r="AH11" s="519"/>
      <c r="AI11" s="434">
        <v>46</v>
      </c>
      <c r="AJ11" s="435"/>
      <c r="AK11" s="435"/>
      <c r="AL11" s="435"/>
      <c r="AM11" s="435"/>
      <c r="AN11" s="435"/>
      <c r="AO11" s="435"/>
      <c r="AP11" s="436"/>
      <c r="AQ11" s="434">
        <v>7500</v>
      </c>
      <c r="AR11" s="435"/>
      <c r="AS11" s="435"/>
      <c r="AT11" s="435"/>
      <c r="AU11" s="435"/>
      <c r="AV11" s="435"/>
      <c r="AW11" s="435"/>
      <c r="AX11" s="435"/>
      <c r="AY11" s="437"/>
      <c r="AZ11" s="388" t="s">
        <v>116</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117</v>
      </c>
      <c r="CE11" s="384"/>
      <c r="CF11" s="384"/>
      <c r="CG11" s="384"/>
      <c r="CH11" s="384"/>
      <c r="CI11" s="384"/>
      <c r="CJ11" s="384"/>
      <c r="CK11" s="384"/>
      <c r="CL11" s="384"/>
      <c r="CM11" s="384"/>
      <c r="CN11" s="384"/>
      <c r="CO11" s="384"/>
      <c r="CP11" s="384"/>
      <c r="CQ11" s="384"/>
      <c r="CR11" s="384"/>
      <c r="CS11" s="490"/>
      <c r="CT11" s="491" t="s">
        <v>118</v>
      </c>
      <c r="CU11" s="492"/>
      <c r="CV11" s="492"/>
      <c r="CW11" s="492"/>
      <c r="CX11" s="492"/>
      <c r="CY11" s="492"/>
      <c r="CZ11" s="492"/>
      <c r="DA11" s="493"/>
      <c r="DB11" s="491" t="s">
        <v>118</v>
      </c>
      <c r="DC11" s="492"/>
      <c r="DD11" s="492"/>
      <c r="DE11" s="492"/>
      <c r="DF11" s="492"/>
      <c r="DG11" s="492"/>
      <c r="DH11" s="492"/>
      <c r="DI11" s="493"/>
    </row>
    <row r="12" spans="1:119" ht="18.75" customHeight="1" x14ac:dyDescent="0.15">
      <c r="A12" s="159"/>
      <c r="B12" s="459" t="s">
        <v>119</v>
      </c>
      <c r="C12" s="460"/>
      <c r="D12" s="460"/>
      <c r="E12" s="460"/>
      <c r="F12" s="460"/>
      <c r="G12" s="460"/>
      <c r="H12" s="460"/>
      <c r="I12" s="460"/>
      <c r="J12" s="460"/>
      <c r="K12" s="461"/>
      <c r="L12" s="468" t="s">
        <v>120</v>
      </c>
      <c r="M12" s="469"/>
      <c r="N12" s="469"/>
      <c r="O12" s="469"/>
      <c r="P12" s="469"/>
      <c r="Q12" s="470"/>
      <c r="R12" s="471">
        <v>1485670</v>
      </c>
      <c r="S12" s="472"/>
      <c r="T12" s="472"/>
      <c r="U12" s="472"/>
      <c r="V12" s="473"/>
      <c r="W12" s="474" t="s">
        <v>121</v>
      </c>
      <c r="X12" s="475"/>
      <c r="Y12" s="476"/>
      <c r="Z12" s="483" t="s">
        <v>2</v>
      </c>
      <c r="AA12" s="484"/>
      <c r="AB12" s="484"/>
      <c r="AC12" s="484"/>
      <c r="AD12" s="484"/>
      <c r="AE12" s="484"/>
      <c r="AF12" s="484"/>
      <c r="AG12" s="484"/>
      <c r="AH12" s="485"/>
      <c r="AI12" s="497" t="s">
        <v>122</v>
      </c>
      <c r="AJ12" s="484"/>
      <c r="AK12" s="484"/>
      <c r="AL12" s="484"/>
      <c r="AM12" s="485"/>
      <c r="AN12" s="497" t="s">
        <v>123</v>
      </c>
      <c r="AO12" s="498"/>
      <c r="AP12" s="498"/>
      <c r="AQ12" s="498"/>
      <c r="AR12" s="498"/>
      <c r="AS12" s="499"/>
      <c r="AT12" s="503" t="s">
        <v>124</v>
      </c>
      <c r="AU12" s="504"/>
      <c r="AV12" s="504"/>
      <c r="AW12" s="504"/>
      <c r="AX12" s="504"/>
      <c r="AY12" s="505"/>
      <c r="AZ12" s="388" t="s">
        <v>125</v>
      </c>
      <c r="BA12" s="389"/>
      <c r="BB12" s="389"/>
      <c r="BC12" s="389"/>
      <c r="BD12" s="389"/>
      <c r="BE12" s="389"/>
      <c r="BF12" s="389"/>
      <c r="BG12" s="389"/>
      <c r="BH12" s="389"/>
      <c r="BI12" s="389"/>
      <c r="BJ12" s="389"/>
      <c r="BK12" s="389"/>
      <c r="BL12" s="389"/>
      <c r="BM12" s="390"/>
      <c r="BN12" s="391">
        <v>9089542</v>
      </c>
      <c r="BO12" s="392"/>
      <c r="BP12" s="392"/>
      <c r="BQ12" s="392"/>
      <c r="BR12" s="392"/>
      <c r="BS12" s="392"/>
      <c r="BT12" s="392"/>
      <c r="BU12" s="393"/>
      <c r="BV12" s="391">
        <v>8418760</v>
      </c>
      <c r="BW12" s="392"/>
      <c r="BX12" s="392"/>
      <c r="BY12" s="392"/>
      <c r="BZ12" s="392"/>
      <c r="CA12" s="392"/>
      <c r="CB12" s="392"/>
      <c r="CC12" s="393"/>
      <c r="CD12" s="489" t="s">
        <v>126</v>
      </c>
      <c r="CE12" s="384"/>
      <c r="CF12" s="384"/>
      <c r="CG12" s="384"/>
      <c r="CH12" s="384"/>
      <c r="CI12" s="384"/>
      <c r="CJ12" s="384"/>
      <c r="CK12" s="384"/>
      <c r="CL12" s="384"/>
      <c r="CM12" s="384"/>
      <c r="CN12" s="384"/>
      <c r="CO12" s="384"/>
      <c r="CP12" s="384"/>
      <c r="CQ12" s="384"/>
      <c r="CR12" s="384"/>
      <c r="CS12" s="490"/>
      <c r="CT12" s="491" t="s">
        <v>118</v>
      </c>
      <c r="CU12" s="492"/>
      <c r="CV12" s="492"/>
      <c r="CW12" s="492"/>
      <c r="CX12" s="492"/>
      <c r="CY12" s="492"/>
      <c r="CZ12" s="492"/>
      <c r="DA12" s="493"/>
      <c r="DB12" s="491" t="s">
        <v>118</v>
      </c>
      <c r="DC12" s="492"/>
      <c r="DD12" s="492"/>
      <c r="DE12" s="492"/>
      <c r="DF12" s="492"/>
      <c r="DG12" s="492"/>
      <c r="DH12" s="492"/>
      <c r="DI12" s="493"/>
    </row>
    <row r="13" spans="1:119" ht="18.75" customHeight="1" thickBot="1" x14ac:dyDescent="0.2">
      <c r="A13" s="159"/>
      <c r="B13" s="462"/>
      <c r="C13" s="463"/>
      <c r="D13" s="463"/>
      <c r="E13" s="463"/>
      <c r="F13" s="463"/>
      <c r="G13" s="463"/>
      <c r="H13" s="463"/>
      <c r="I13" s="463"/>
      <c r="J13" s="463"/>
      <c r="K13" s="464"/>
      <c r="L13" s="163"/>
      <c r="M13" s="450" t="s">
        <v>127</v>
      </c>
      <c r="N13" s="451"/>
      <c r="O13" s="451"/>
      <c r="P13" s="451"/>
      <c r="Q13" s="452"/>
      <c r="R13" s="494">
        <v>1467606</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128</v>
      </c>
      <c r="BA13" s="395"/>
      <c r="BB13" s="395"/>
      <c r="BC13" s="395"/>
      <c r="BD13" s="395"/>
      <c r="BE13" s="395"/>
      <c r="BF13" s="395"/>
      <c r="BG13" s="395"/>
      <c r="BH13" s="395"/>
      <c r="BI13" s="395"/>
      <c r="BJ13" s="395"/>
      <c r="BK13" s="395"/>
      <c r="BL13" s="395"/>
      <c r="BM13" s="396"/>
      <c r="BN13" s="391">
        <v>24280222</v>
      </c>
      <c r="BO13" s="392"/>
      <c r="BP13" s="392"/>
      <c r="BQ13" s="392"/>
      <c r="BR13" s="392"/>
      <c r="BS13" s="392"/>
      <c r="BT13" s="392"/>
      <c r="BU13" s="393"/>
      <c r="BV13" s="391">
        <v>627233</v>
      </c>
      <c r="BW13" s="392"/>
      <c r="BX13" s="392"/>
      <c r="BY13" s="392"/>
      <c r="BZ13" s="392"/>
      <c r="CA13" s="392"/>
      <c r="CB13" s="392"/>
      <c r="CC13" s="393"/>
      <c r="CD13" s="489" t="s">
        <v>129</v>
      </c>
      <c r="CE13" s="384"/>
      <c r="CF13" s="384"/>
      <c r="CG13" s="384"/>
      <c r="CH13" s="384"/>
      <c r="CI13" s="384"/>
      <c r="CJ13" s="384"/>
      <c r="CK13" s="384"/>
      <c r="CL13" s="384"/>
      <c r="CM13" s="384"/>
      <c r="CN13" s="384"/>
      <c r="CO13" s="384"/>
      <c r="CP13" s="384"/>
      <c r="CQ13" s="384"/>
      <c r="CR13" s="384"/>
      <c r="CS13" s="490"/>
      <c r="CT13" s="385">
        <v>7.1</v>
      </c>
      <c r="CU13" s="386"/>
      <c r="CV13" s="386"/>
      <c r="CW13" s="386"/>
      <c r="CX13" s="386"/>
      <c r="CY13" s="386"/>
      <c r="CZ13" s="386"/>
      <c r="DA13" s="387"/>
      <c r="DB13" s="385">
        <v>7.3</v>
      </c>
      <c r="DC13" s="386"/>
      <c r="DD13" s="386"/>
      <c r="DE13" s="386"/>
      <c r="DF13" s="386"/>
      <c r="DG13" s="386"/>
      <c r="DH13" s="386"/>
      <c r="DI13" s="387"/>
    </row>
    <row r="14" spans="1:119" ht="18.75" customHeight="1" thickBot="1" x14ac:dyDescent="0.2">
      <c r="A14" s="159"/>
      <c r="B14" s="462"/>
      <c r="C14" s="463"/>
      <c r="D14" s="463"/>
      <c r="E14" s="463"/>
      <c r="F14" s="463"/>
      <c r="G14" s="463"/>
      <c r="H14" s="463"/>
      <c r="I14" s="463"/>
      <c r="J14" s="463"/>
      <c r="K14" s="464"/>
      <c r="L14" s="447" t="s">
        <v>130</v>
      </c>
      <c r="M14" s="509"/>
      <c r="N14" s="509"/>
      <c r="O14" s="509"/>
      <c r="P14" s="509"/>
      <c r="Q14" s="510"/>
      <c r="R14" s="453">
        <v>1485484</v>
      </c>
      <c r="S14" s="454"/>
      <c r="T14" s="454"/>
      <c r="U14" s="454"/>
      <c r="V14" s="455"/>
      <c r="W14" s="477"/>
      <c r="X14" s="478"/>
      <c r="Y14" s="479"/>
      <c r="Z14" s="431" t="s">
        <v>131</v>
      </c>
      <c r="AA14" s="432"/>
      <c r="AB14" s="432"/>
      <c r="AC14" s="432"/>
      <c r="AD14" s="432"/>
      <c r="AE14" s="432"/>
      <c r="AF14" s="432"/>
      <c r="AG14" s="432"/>
      <c r="AH14" s="433"/>
      <c r="AI14" s="434">
        <v>5642</v>
      </c>
      <c r="AJ14" s="435"/>
      <c r="AK14" s="435"/>
      <c r="AL14" s="435"/>
      <c r="AM14" s="436"/>
      <c r="AN14" s="434">
        <v>17744090</v>
      </c>
      <c r="AO14" s="435"/>
      <c r="AP14" s="435"/>
      <c r="AQ14" s="435"/>
      <c r="AR14" s="435"/>
      <c r="AS14" s="436"/>
      <c r="AT14" s="434">
        <v>3145</v>
      </c>
      <c r="AU14" s="435"/>
      <c r="AV14" s="435"/>
      <c r="AW14" s="435"/>
      <c r="AX14" s="435"/>
      <c r="AY14" s="437"/>
      <c r="AZ14" s="409" t="s">
        <v>132</v>
      </c>
      <c r="BA14" s="410"/>
      <c r="BB14" s="410"/>
      <c r="BC14" s="410"/>
      <c r="BD14" s="410"/>
      <c r="BE14" s="410"/>
      <c r="BF14" s="410"/>
      <c r="BG14" s="410"/>
      <c r="BH14" s="410"/>
      <c r="BI14" s="410"/>
      <c r="BJ14" s="410"/>
      <c r="BK14" s="410"/>
      <c r="BL14" s="410"/>
      <c r="BM14" s="411"/>
      <c r="BN14" s="412">
        <v>113949250</v>
      </c>
      <c r="BO14" s="413"/>
      <c r="BP14" s="413"/>
      <c r="BQ14" s="413"/>
      <c r="BR14" s="413"/>
      <c r="BS14" s="413"/>
      <c r="BT14" s="413"/>
      <c r="BU14" s="414"/>
      <c r="BV14" s="412">
        <v>129685040</v>
      </c>
      <c r="BW14" s="413"/>
      <c r="BX14" s="413"/>
      <c r="BY14" s="413"/>
      <c r="BZ14" s="413"/>
      <c r="CA14" s="413"/>
      <c r="CB14" s="413"/>
      <c r="CC14" s="414"/>
      <c r="CD14" s="417" t="s">
        <v>133</v>
      </c>
      <c r="CE14" s="418"/>
      <c r="CF14" s="418"/>
      <c r="CG14" s="418"/>
      <c r="CH14" s="418"/>
      <c r="CI14" s="418"/>
      <c r="CJ14" s="418"/>
      <c r="CK14" s="418"/>
      <c r="CL14" s="418"/>
      <c r="CM14" s="418"/>
      <c r="CN14" s="418"/>
      <c r="CO14" s="418"/>
      <c r="CP14" s="418"/>
      <c r="CQ14" s="418"/>
      <c r="CR14" s="418"/>
      <c r="CS14" s="419"/>
      <c r="CT14" s="441">
        <v>30.3</v>
      </c>
      <c r="CU14" s="442"/>
      <c r="CV14" s="442"/>
      <c r="CW14" s="442"/>
      <c r="CX14" s="442"/>
      <c r="CY14" s="442"/>
      <c r="CZ14" s="442"/>
      <c r="DA14" s="443"/>
      <c r="DB14" s="441">
        <v>41.5</v>
      </c>
      <c r="DC14" s="442"/>
      <c r="DD14" s="442"/>
      <c r="DE14" s="442"/>
      <c r="DF14" s="442"/>
      <c r="DG14" s="442"/>
      <c r="DH14" s="442"/>
      <c r="DI14" s="443"/>
    </row>
    <row r="15" spans="1:119" ht="18.75" customHeight="1" x14ac:dyDescent="0.15">
      <c r="A15" s="159"/>
      <c r="B15" s="462"/>
      <c r="C15" s="463"/>
      <c r="D15" s="463"/>
      <c r="E15" s="463"/>
      <c r="F15" s="463"/>
      <c r="G15" s="463"/>
      <c r="H15" s="463"/>
      <c r="I15" s="463"/>
      <c r="J15" s="463"/>
      <c r="K15" s="464"/>
      <c r="L15" s="163"/>
      <c r="M15" s="450" t="s">
        <v>127</v>
      </c>
      <c r="N15" s="451"/>
      <c r="O15" s="451"/>
      <c r="P15" s="451"/>
      <c r="Q15" s="452"/>
      <c r="R15" s="453">
        <v>1466128</v>
      </c>
      <c r="S15" s="454"/>
      <c r="T15" s="454"/>
      <c r="U15" s="454"/>
      <c r="V15" s="455"/>
      <c r="W15" s="477"/>
      <c r="X15" s="478"/>
      <c r="Y15" s="479"/>
      <c r="Z15" s="431" t="s">
        <v>134</v>
      </c>
      <c r="AA15" s="432"/>
      <c r="AB15" s="432"/>
      <c r="AC15" s="432"/>
      <c r="AD15" s="432"/>
      <c r="AE15" s="432"/>
      <c r="AF15" s="432"/>
      <c r="AG15" s="432"/>
      <c r="AH15" s="433"/>
      <c r="AI15" s="434" t="s">
        <v>118</v>
      </c>
      <c r="AJ15" s="435"/>
      <c r="AK15" s="435"/>
      <c r="AL15" s="435"/>
      <c r="AM15" s="436"/>
      <c r="AN15" s="434" t="s">
        <v>135</v>
      </c>
      <c r="AO15" s="435"/>
      <c r="AP15" s="435"/>
      <c r="AQ15" s="435"/>
      <c r="AR15" s="435"/>
      <c r="AS15" s="436"/>
      <c r="AT15" s="434" t="s">
        <v>118</v>
      </c>
      <c r="AU15" s="435"/>
      <c r="AV15" s="435"/>
      <c r="AW15" s="435"/>
      <c r="AX15" s="435"/>
      <c r="AY15" s="437"/>
      <c r="AZ15" s="388" t="s">
        <v>136</v>
      </c>
      <c r="BA15" s="389"/>
      <c r="BB15" s="389"/>
      <c r="BC15" s="389"/>
      <c r="BD15" s="389"/>
      <c r="BE15" s="389"/>
      <c r="BF15" s="389"/>
      <c r="BG15" s="389"/>
      <c r="BH15" s="389"/>
      <c r="BI15" s="389"/>
      <c r="BJ15" s="389"/>
      <c r="BK15" s="389"/>
      <c r="BL15" s="389"/>
      <c r="BM15" s="390"/>
      <c r="BN15" s="391">
        <v>347842782</v>
      </c>
      <c r="BO15" s="392"/>
      <c r="BP15" s="392"/>
      <c r="BQ15" s="392"/>
      <c r="BR15" s="392"/>
      <c r="BS15" s="392"/>
      <c r="BT15" s="392"/>
      <c r="BU15" s="393"/>
      <c r="BV15" s="391">
        <v>339256601</v>
      </c>
      <c r="BW15" s="392"/>
      <c r="BX15" s="392"/>
      <c r="BY15" s="392"/>
      <c r="BZ15" s="392"/>
      <c r="CA15" s="392"/>
      <c r="CB15" s="392"/>
      <c r="CC15" s="393"/>
      <c r="CD15" s="444" t="s">
        <v>137</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62"/>
      <c r="C16" s="463"/>
      <c r="D16" s="463"/>
      <c r="E16" s="463"/>
      <c r="F16" s="463"/>
      <c r="G16" s="463"/>
      <c r="H16" s="463"/>
      <c r="I16" s="463"/>
      <c r="J16" s="463"/>
      <c r="K16" s="464"/>
      <c r="L16" s="447" t="s">
        <v>138</v>
      </c>
      <c r="M16" s="448"/>
      <c r="N16" s="448"/>
      <c r="O16" s="448"/>
      <c r="P16" s="448"/>
      <c r="Q16" s="449"/>
      <c r="R16" s="438" t="s">
        <v>139</v>
      </c>
      <c r="S16" s="439"/>
      <c r="T16" s="439"/>
      <c r="U16" s="439"/>
      <c r="V16" s="440"/>
      <c r="W16" s="477"/>
      <c r="X16" s="478"/>
      <c r="Y16" s="479"/>
      <c r="Z16" s="431" t="s">
        <v>140</v>
      </c>
      <c r="AA16" s="432"/>
      <c r="AB16" s="432"/>
      <c r="AC16" s="432"/>
      <c r="AD16" s="432"/>
      <c r="AE16" s="432"/>
      <c r="AF16" s="432"/>
      <c r="AG16" s="432"/>
      <c r="AH16" s="433"/>
      <c r="AI16" s="434">
        <v>193</v>
      </c>
      <c r="AJ16" s="435"/>
      <c r="AK16" s="435"/>
      <c r="AL16" s="435"/>
      <c r="AM16" s="436"/>
      <c r="AN16" s="434">
        <v>661990</v>
      </c>
      <c r="AO16" s="435"/>
      <c r="AP16" s="435"/>
      <c r="AQ16" s="435"/>
      <c r="AR16" s="435"/>
      <c r="AS16" s="436"/>
      <c r="AT16" s="434">
        <v>3430</v>
      </c>
      <c r="AU16" s="435"/>
      <c r="AV16" s="435"/>
      <c r="AW16" s="435"/>
      <c r="AX16" s="435"/>
      <c r="AY16" s="437"/>
      <c r="AZ16" s="388" t="s">
        <v>141</v>
      </c>
      <c r="BA16" s="389"/>
      <c r="BB16" s="389"/>
      <c r="BC16" s="389"/>
      <c r="BD16" s="389"/>
      <c r="BE16" s="389"/>
      <c r="BF16" s="389"/>
      <c r="BG16" s="389"/>
      <c r="BH16" s="389"/>
      <c r="BI16" s="389"/>
      <c r="BJ16" s="389"/>
      <c r="BK16" s="389"/>
      <c r="BL16" s="389"/>
      <c r="BM16" s="390"/>
      <c r="BN16" s="391">
        <v>140112055</v>
      </c>
      <c r="BO16" s="392"/>
      <c r="BP16" s="392"/>
      <c r="BQ16" s="392"/>
      <c r="BR16" s="392"/>
      <c r="BS16" s="392"/>
      <c r="BT16" s="392"/>
      <c r="BU16" s="393"/>
      <c r="BV16" s="391">
        <v>160839581</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
      <c r="A17" s="159"/>
      <c r="B17" s="465"/>
      <c r="C17" s="466"/>
      <c r="D17" s="466"/>
      <c r="E17" s="466"/>
      <c r="F17" s="466"/>
      <c r="G17" s="466"/>
      <c r="H17" s="466"/>
      <c r="I17" s="466"/>
      <c r="J17" s="466"/>
      <c r="K17" s="467"/>
      <c r="L17" s="168"/>
      <c r="M17" s="456" t="s">
        <v>142</v>
      </c>
      <c r="N17" s="457"/>
      <c r="O17" s="457"/>
      <c r="P17" s="457"/>
      <c r="Q17" s="458"/>
      <c r="R17" s="438" t="s">
        <v>143</v>
      </c>
      <c r="S17" s="439"/>
      <c r="T17" s="439"/>
      <c r="U17" s="439"/>
      <c r="V17" s="440"/>
      <c r="W17" s="477"/>
      <c r="X17" s="478"/>
      <c r="Y17" s="479"/>
      <c r="Z17" s="431" t="s">
        <v>144</v>
      </c>
      <c r="AA17" s="432"/>
      <c r="AB17" s="432"/>
      <c r="AC17" s="432"/>
      <c r="AD17" s="432"/>
      <c r="AE17" s="432"/>
      <c r="AF17" s="432"/>
      <c r="AG17" s="432"/>
      <c r="AH17" s="433"/>
      <c r="AI17" s="434">
        <v>2909</v>
      </c>
      <c r="AJ17" s="435"/>
      <c r="AK17" s="435"/>
      <c r="AL17" s="435"/>
      <c r="AM17" s="436"/>
      <c r="AN17" s="434">
        <v>9416433</v>
      </c>
      <c r="AO17" s="435"/>
      <c r="AP17" s="435"/>
      <c r="AQ17" s="435"/>
      <c r="AR17" s="435"/>
      <c r="AS17" s="436"/>
      <c r="AT17" s="434">
        <v>3237</v>
      </c>
      <c r="AU17" s="435"/>
      <c r="AV17" s="435"/>
      <c r="AW17" s="435"/>
      <c r="AX17" s="435"/>
      <c r="AY17" s="437"/>
      <c r="AZ17" s="388" t="s">
        <v>145</v>
      </c>
      <c r="BA17" s="389"/>
      <c r="BB17" s="389"/>
      <c r="BC17" s="389"/>
      <c r="BD17" s="389"/>
      <c r="BE17" s="389"/>
      <c r="BF17" s="389"/>
      <c r="BG17" s="389"/>
      <c r="BH17" s="389"/>
      <c r="BI17" s="389"/>
      <c r="BJ17" s="389"/>
      <c r="BK17" s="389"/>
      <c r="BL17" s="389"/>
      <c r="BM17" s="390"/>
      <c r="BN17" s="391">
        <v>382502504</v>
      </c>
      <c r="BO17" s="392"/>
      <c r="BP17" s="392"/>
      <c r="BQ17" s="392"/>
      <c r="BR17" s="392"/>
      <c r="BS17" s="392"/>
      <c r="BT17" s="392"/>
      <c r="BU17" s="393"/>
      <c r="BV17" s="391">
        <v>438113436</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
      <c r="A18" s="159"/>
      <c r="B18" s="426" t="s">
        <v>146</v>
      </c>
      <c r="C18" s="427"/>
      <c r="D18" s="427"/>
      <c r="E18" s="427"/>
      <c r="F18" s="427"/>
      <c r="G18" s="427"/>
      <c r="H18" s="427"/>
      <c r="I18" s="427"/>
      <c r="J18" s="427"/>
      <c r="K18" s="428"/>
      <c r="L18" s="429">
        <v>2282</v>
      </c>
      <c r="M18" s="430"/>
      <c r="N18" s="430"/>
      <c r="O18" s="430"/>
      <c r="P18" s="430"/>
      <c r="Q18" s="430"/>
      <c r="R18" s="430"/>
      <c r="S18" s="430"/>
      <c r="T18" s="430"/>
      <c r="U18" s="430"/>
      <c r="V18" s="430"/>
      <c r="W18" s="477"/>
      <c r="X18" s="478"/>
      <c r="Y18" s="479"/>
      <c r="Z18" s="431" t="s">
        <v>147</v>
      </c>
      <c r="AA18" s="432"/>
      <c r="AB18" s="432"/>
      <c r="AC18" s="432"/>
      <c r="AD18" s="432"/>
      <c r="AE18" s="432"/>
      <c r="AF18" s="432"/>
      <c r="AG18" s="432"/>
      <c r="AH18" s="433"/>
      <c r="AI18" s="434">
        <v>13022</v>
      </c>
      <c r="AJ18" s="435"/>
      <c r="AK18" s="435"/>
      <c r="AL18" s="435"/>
      <c r="AM18" s="436"/>
      <c r="AN18" s="434">
        <v>47981387</v>
      </c>
      <c r="AO18" s="435"/>
      <c r="AP18" s="435"/>
      <c r="AQ18" s="435"/>
      <c r="AR18" s="435"/>
      <c r="AS18" s="436"/>
      <c r="AT18" s="434">
        <v>3685</v>
      </c>
      <c r="AU18" s="435"/>
      <c r="AV18" s="435"/>
      <c r="AW18" s="435"/>
      <c r="AX18" s="435"/>
      <c r="AY18" s="437"/>
      <c r="AZ18" s="394" t="s">
        <v>148</v>
      </c>
      <c r="BA18" s="395"/>
      <c r="BB18" s="395"/>
      <c r="BC18" s="395"/>
      <c r="BD18" s="395"/>
      <c r="BE18" s="395"/>
      <c r="BF18" s="395"/>
      <c r="BG18" s="395"/>
      <c r="BH18" s="395"/>
      <c r="BI18" s="395"/>
      <c r="BJ18" s="395"/>
      <c r="BK18" s="395"/>
      <c r="BL18" s="395"/>
      <c r="BM18" s="396"/>
      <c r="BN18" s="397">
        <v>530248922</v>
      </c>
      <c r="BO18" s="398"/>
      <c r="BP18" s="398"/>
      <c r="BQ18" s="398"/>
      <c r="BR18" s="398"/>
      <c r="BS18" s="398"/>
      <c r="BT18" s="398"/>
      <c r="BU18" s="399"/>
      <c r="BV18" s="397">
        <v>542690871</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
      <c r="A19" s="159"/>
      <c r="B19" s="426" t="s">
        <v>149</v>
      </c>
      <c r="C19" s="427"/>
      <c r="D19" s="427"/>
      <c r="E19" s="427"/>
      <c r="F19" s="427"/>
      <c r="G19" s="427"/>
      <c r="H19" s="427"/>
      <c r="I19" s="427"/>
      <c r="J19" s="427"/>
      <c r="K19" s="428"/>
      <c r="L19" s="429">
        <v>651</v>
      </c>
      <c r="M19" s="430"/>
      <c r="N19" s="430"/>
      <c r="O19" s="430"/>
      <c r="P19" s="430"/>
      <c r="Q19" s="430"/>
      <c r="R19" s="430"/>
      <c r="S19" s="430"/>
      <c r="T19" s="430"/>
      <c r="U19" s="430"/>
      <c r="V19" s="430"/>
      <c r="W19" s="477"/>
      <c r="X19" s="478"/>
      <c r="Y19" s="479"/>
      <c r="Z19" s="431" t="s">
        <v>150</v>
      </c>
      <c r="AA19" s="432"/>
      <c r="AB19" s="432"/>
      <c r="AC19" s="432"/>
      <c r="AD19" s="432"/>
      <c r="AE19" s="432"/>
      <c r="AF19" s="432"/>
      <c r="AG19" s="432"/>
      <c r="AH19" s="433"/>
      <c r="AI19" s="434">
        <v>2143</v>
      </c>
      <c r="AJ19" s="435"/>
      <c r="AK19" s="435"/>
      <c r="AL19" s="435"/>
      <c r="AM19" s="436"/>
      <c r="AN19" s="434">
        <v>6083977</v>
      </c>
      <c r="AO19" s="435"/>
      <c r="AP19" s="435"/>
      <c r="AQ19" s="435"/>
      <c r="AR19" s="435"/>
      <c r="AS19" s="436"/>
      <c r="AT19" s="434">
        <v>2839</v>
      </c>
      <c r="AU19" s="435"/>
      <c r="AV19" s="435"/>
      <c r="AW19" s="435"/>
      <c r="AX19" s="435"/>
      <c r="AY19" s="437"/>
      <c r="AZ19" s="409" t="s">
        <v>151</v>
      </c>
      <c r="BA19" s="410"/>
      <c r="BB19" s="410"/>
      <c r="BC19" s="410"/>
      <c r="BD19" s="410"/>
      <c r="BE19" s="410"/>
      <c r="BF19" s="410"/>
      <c r="BG19" s="410"/>
      <c r="BH19" s="410"/>
      <c r="BI19" s="410"/>
      <c r="BJ19" s="410"/>
      <c r="BK19" s="410"/>
      <c r="BL19" s="410"/>
      <c r="BM19" s="411"/>
      <c r="BN19" s="412">
        <v>598316100</v>
      </c>
      <c r="BO19" s="413"/>
      <c r="BP19" s="413"/>
      <c r="BQ19" s="413"/>
      <c r="BR19" s="413"/>
      <c r="BS19" s="413"/>
      <c r="BT19" s="413"/>
      <c r="BU19" s="414"/>
      <c r="BV19" s="412">
        <v>597845982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
      <c r="A20" s="159"/>
      <c r="B20" s="426" t="s">
        <v>152</v>
      </c>
      <c r="C20" s="427"/>
      <c r="D20" s="427"/>
      <c r="E20" s="427"/>
      <c r="F20" s="427"/>
      <c r="G20" s="427"/>
      <c r="H20" s="427"/>
      <c r="I20" s="427"/>
      <c r="J20" s="427"/>
      <c r="K20" s="428"/>
      <c r="L20" s="429">
        <v>614708</v>
      </c>
      <c r="M20" s="430"/>
      <c r="N20" s="430"/>
      <c r="O20" s="430"/>
      <c r="P20" s="430"/>
      <c r="Q20" s="430"/>
      <c r="R20" s="430"/>
      <c r="S20" s="430"/>
      <c r="T20" s="430"/>
      <c r="U20" s="430"/>
      <c r="V20" s="430"/>
      <c r="W20" s="480"/>
      <c r="X20" s="481"/>
      <c r="Y20" s="482"/>
      <c r="Z20" s="431" t="s">
        <v>153</v>
      </c>
      <c r="AA20" s="432"/>
      <c r="AB20" s="432"/>
      <c r="AC20" s="432"/>
      <c r="AD20" s="432"/>
      <c r="AE20" s="432"/>
      <c r="AF20" s="432"/>
      <c r="AG20" s="432"/>
      <c r="AH20" s="433"/>
      <c r="AI20" s="434">
        <v>23716</v>
      </c>
      <c r="AJ20" s="435"/>
      <c r="AK20" s="435"/>
      <c r="AL20" s="435"/>
      <c r="AM20" s="436"/>
      <c r="AN20" s="434">
        <v>81225887</v>
      </c>
      <c r="AO20" s="435"/>
      <c r="AP20" s="435"/>
      <c r="AQ20" s="435"/>
      <c r="AR20" s="435"/>
      <c r="AS20" s="436"/>
      <c r="AT20" s="434">
        <v>3425</v>
      </c>
      <c r="AU20" s="435"/>
      <c r="AV20" s="435"/>
      <c r="AW20" s="435"/>
      <c r="AX20" s="435"/>
      <c r="AY20" s="437"/>
      <c r="AZ20" s="388" t="s">
        <v>154</v>
      </c>
      <c r="BA20" s="389"/>
      <c r="BB20" s="389"/>
      <c r="BC20" s="389"/>
      <c r="BD20" s="389"/>
      <c r="BE20" s="389"/>
      <c r="BF20" s="389"/>
      <c r="BG20" s="389"/>
      <c r="BH20" s="389"/>
      <c r="BI20" s="389"/>
      <c r="BJ20" s="389"/>
      <c r="BK20" s="389"/>
      <c r="BL20" s="389"/>
      <c r="BM20" s="390"/>
      <c r="BN20" s="391">
        <v>272921086</v>
      </c>
      <c r="BO20" s="392"/>
      <c r="BP20" s="392"/>
      <c r="BQ20" s="392"/>
      <c r="BR20" s="392"/>
      <c r="BS20" s="392"/>
      <c r="BT20" s="392"/>
      <c r="BU20" s="393"/>
      <c r="BV20" s="391">
        <v>283470649</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155</v>
      </c>
      <c r="X21" s="421"/>
      <c r="Y21" s="421"/>
      <c r="Z21" s="421"/>
      <c r="AA21" s="421"/>
      <c r="AB21" s="421"/>
      <c r="AC21" s="421"/>
      <c r="AD21" s="421"/>
      <c r="AE21" s="421"/>
      <c r="AF21" s="421"/>
      <c r="AG21" s="421"/>
      <c r="AH21" s="422"/>
      <c r="AI21" s="423">
        <v>98.1</v>
      </c>
      <c r="AJ21" s="424"/>
      <c r="AK21" s="424"/>
      <c r="AL21" s="424"/>
      <c r="AM21" s="424"/>
      <c r="AN21" s="424"/>
      <c r="AO21" s="424"/>
      <c r="AP21" s="424"/>
      <c r="AQ21" s="424"/>
      <c r="AR21" s="424"/>
      <c r="AS21" s="424"/>
      <c r="AT21" s="424"/>
      <c r="AU21" s="424"/>
      <c r="AV21" s="424"/>
      <c r="AW21" s="424"/>
      <c r="AX21" s="424"/>
      <c r="AY21" s="425"/>
      <c r="AZ21" s="394" t="s">
        <v>156</v>
      </c>
      <c r="BA21" s="395"/>
      <c r="BB21" s="395"/>
      <c r="BC21" s="395"/>
      <c r="BD21" s="395"/>
      <c r="BE21" s="395"/>
      <c r="BF21" s="395"/>
      <c r="BG21" s="395"/>
      <c r="BH21" s="395"/>
      <c r="BI21" s="395"/>
      <c r="BJ21" s="395"/>
      <c r="BK21" s="395"/>
      <c r="BL21" s="395"/>
      <c r="BM21" s="396"/>
      <c r="BN21" s="397">
        <v>271056692</v>
      </c>
      <c r="BO21" s="398"/>
      <c r="BP21" s="398"/>
      <c r="BQ21" s="398"/>
      <c r="BR21" s="398"/>
      <c r="BS21" s="398"/>
      <c r="BT21" s="398"/>
      <c r="BU21" s="399"/>
      <c r="BV21" s="397">
        <v>271376625</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157</v>
      </c>
      <c r="BA22" s="389"/>
      <c r="BB22" s="389"/>
      <c r="BC22" s="389"/>
      <c r="BD22" s="389"/>
      <c r="BE22" s="389"/>
      <c r="BF22" s="389"/>
      <c r="BG22" s="389"/>
      <c r="BH22" s="389"/>
      <c r="BI22" s="389"/>
      <c r="BJ22" s="389"/>
      <c r="BK22" s="389"/>
      <c r="BL22" s="389"/>
      <c r="BM22" s="390"/>
      <c r="BN22" s="391">
        <v>38475204</v>
      </c>
      <c r="BO22" s="392"/>
      <c r="BP22" s="392"/>
      <c r="BQ22" s="392"/>
      <c r="BR22" s="392"/>
      <c r="BS22" s="392"/>
      <c r="BT22" s="392"/>
      <c r="BU22" s="393"/>
      <c r="BV22" s="391">
        <v>43853728</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158</v>
      </c>
      <c r="BA23" s="389"/>
      <c r="BB23" s="389"/>
      <c r="BC23" s="389"/>
      <c r="BD23" s="389"/>
      <c r="BE23" s="389"/>
      <c r="BF23" s="389"/>
      <c r="BG23" s="389"/>
      <c r="BH23" s="389"/>
      <c r="BI23" s="389"/>
      <c r="BJ23" s="389"/>
      <c r="BK23" s="389"/>
      <c r="BL23" s="389"/>
      <c r="BM23" s="390"/>
      <c r="BN23" s="391">
        <v>5821740</v>
      </c>
      <c r="BO23" s="392"/>
      <c r="BP23" s="392"/>
      <c r="BQ23" s="392"/>
      <c r="BR23" s="392"/>
      <c r="BS23" s="392"/>
      <c r="BT23" s="392"/>
      <c r="BU23" s="393"/>
      <c r="BV23" s="391">
        <v>5411532</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159</v>
      </c>
      <c r="BA24" s="389"/>
      <c r="BB24" s="389"/>
      <c r="BC24" s="389"/>
      <c r="BD24" s="389"/>
      <c r="BE24" s="389"/>
      <c r="BF24" s="389"/>
      <c r="BG24" s="389"/>
      <c r="BH24" s="389"/>
      <c r="BI24" s="389"/>
      <c r="BJ24" s="389"/>
      <c r="BK24" s="389"/>
      <c r="BL24" s="389"/>
      <c r="BM24" s="390"/>
      <c r="BN24" s="391">
        <v>16285085</v>
      </c>
      <c r="BO24" s="392"/>
      <c r="BP24" s="392"/>
      <c r="BQ24" s="392"/>
      <c r="BR24" s="392"/>
      <c r="BS24" s="392"/>
      <c r="BT24" s="392"/>
      <c r="BU24" s="393"/>
      <c r="BV24" s="391">
        <v>16303134</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160</v>
      </c>
      <c r="BA25" s="418"/>
      <c r="BB25" s="418"/>
      <c r="BC25" s="418"/>
      <c r="BD25" s="418"/>
      <c r="BE25" s="418"/>
      <c r="BF25" s="418"/>
      <c r="BG25" s="418"/>
      <c r="BH25" s="418"/>
      <c r="BI25" s="418"/>
      <c r="BJ25" s="418"/>
      <c r="BK25" s="418"/>
      <c r="BL25" s="418"/>
      <c r="BM25" s="419"/>
      <c r="BN25" s="397">
        <v>6328649</v>
      </c>
      <c r="BO25" s="398"/>
      <c r="BP25" s="398"/>
      <c r="BQ25" s="398"/>
      <c r="BR25" s="398"/>
      <c r="BS25" s="398"/>
      <c r="BT25" s="398"/>
      <c r="BU25" s="399"/>
      <c r="BV25" s="397">
        <v>6328153</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161</v>
      </c>
      <c r="BA26" s="401"/>
      <c r="BB26" s="401"/>
      <c r="BC26" s="402"/>
      <c r="BD26" s="409" t="s">
        <v>45</v>
      </c>
      <c r="BE26" s="410"/>
      <c r="BF26" s="410"/>
      <c r="BG26" s="410"/>
      <c r="BH26" s="410"/>
      <c r="BI26" s="410"/>
      <c r="BJ26" s="410"/>
      <c r="BK26" s="410"/>
      <c r="BL26" s="410"/>
      <c r="BM26" s="411"/>
      <c r="BN26" s="412">
        <v>46550406</v>
      </c>
      <c r="BO26" s="413"/>
      <c r="BP26" s="413"/>
      <c r="BQ26" s="413"/>
      <c r="BR26" s="413"/>
      <c r="BS26" s="413"/>
      <c r="BT26" s="413"/>
      <c r="BU26" s="414"/>
      <c r="BV26" s="412">
        <v>21111743</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162</v>
      </c>
      <c r="BE27" s="389"/>
      <c r="BF27" s="389"/>
      <c r="BG27" s="389"/>
      <c r="BH27" s="389"/>
      <c r="BI27" s="389"/>
      <c r="BJ27" s="389"/>
      <c r="BK27" s="389"/>
      <c r="BL27" s="389"/>
      <c r="BM27" s="390"/>
      <c r="BN27" s="391">
        <v>40627078</v>
      </c>
      <c r="BO27" s="392"/>
      <c r="BP27" s="392"/>
      <c r="BQ27" s="392"/>
      <c r="BR27" s="392"/>
      <c r="BS27" s="392"/>
      <c r="BT27" s="392"/>
      <c r="BU27" s="393"/>
      <c r="BV27" s="391">
        <v>29124499</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47</v>
      </c>
      <c r="BE28" s="395"/>
      <c r="BF28" s="395"/>
      <c r="BG28" s="395"/>
      <c r="BH28" s="395"/>
      <c r="BI28" s="395"/>
      <c r="BJ28" s="395"/>
      <c r="BK28" s="395"/>
      <c r="BL28" s="395"/>
      <c r="BM28" s="396"/>
      <c r="BN28" s="397">
        <v>61881171</v>
      </c>
      <c r="BO28" s="398"/>
      <c r="BP28" s="398"/>
      <c r="BQ28" s="398"/>
      <c r="BR28" s="398"/>
      <c r="BS28" s="398"/>
      <c r="BT28" s="398"/>
      <c r="BU28" s="399"/>
      <c r="BV28" s="397">
        <v>65501478</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383" t="s">
        <v>163</v>
      </c>
      <c r="D30" s="383"/>
      <c r="E30" s="383"/>
      <c r="F30" s="383"/>
      <c r="G30" s="383"/>
      <c r="H30" s="383"/>
      <c r="I30" s="383"/>
      <c r="J30" s="383"/>
      <c r="K30" s="383"/>
      <c r="L30" s="383"/>
      <c r="M30" s="383"/>
      <c r="N30" s="383"/>
      <c r="O30" s="383"/>
      <c r="P30" s="383"/>
      <c r="Q30" s="383"/>
      <c r="R30" s="383"/>
      <c r="S30" s="383"/>
      <c r="U30" s="384" t="s">
        <v>164</v>
      </c>
      <c r="V30" s="384"/>
      <c r="W30" s="384"/>
      <c r="X30" s="384"/>
      <c r="Y30" s="384"/>
      <c r="Z30" s="384"/>
      <c r="AA30" s="384"/>
      <c r="AB30" s="384"/>
      <c r="AC30" s="384"/>
      <c r="AD30" s="384"/>
      <c r="AE30" s="384"/>
      <c r="AF30" s="384"/>
      <c r="AG30" s="384"/>
      <c r="AH30" s="384"/>
      <c r="AI30" s="384"/>
      <c r="AJ30" s="384"/>
      <c r="AK30" s="384"/>
      <c r="AM30" s="384" t="s">
        <v>165</v>
      </c>
      <c r="AN30" s="384"/>
      <c r="AO30" s="384"/>
      <c r="AP30" s="384"/>
      <c r="AQ30" s="384"/>
      <c r="AR30" s="384"/>
      <c r="AS30" s="384"/>
      <c r="AT30" s="384"/>
      <c r="AU30" s="384"/>
      <c r="AV30" s="384"/>
      <c r="AW30" s="384"/>
      <c r="AX30" s="384"/>
      <c r="AY30" s="384"/>
      <c r="AZ30" s="384"/>
      <c r="BA30" s="384"/>
      <c r="BB30" s="384"/>
      <c r="BC30" s="384"/>
      <c r="BE30" s="384" t="s">
        <v>166</v>
      </c>
      <c r="BF30" s="384"/>
      <c r="BG30" s="384"/>
      <c r="BH30" s="384"/>
      <c r="BI30" s="384"/>
      <c r="BJ30" s="384"/>
      <c r="BK30" s="384"/>
      <c r="BL30" s="384"/>
      <c r="BM30" s="384"/>
      <c r="BN30" s="384"/>
      <c r="BO30" s="384"/>
      <c r="BP30" s="384"/>
      <c r="BQ30" s="384"/>
      <c r="BR30" s="384"/>
      <c r="BS30" s="384"/>
      <c r="BT30" s="384"/>
      <c r="BU30" s="384"/>
      <c r="BW30" s="384" t="s">
        <v>167</v>
      </c>
      <c r="BX30" s="384"/>
      <c r="BY30" s="384"/>
      <c r="BZ30" s="384"/>
      <c r="CA30" s="384"/>
      <c r="CB30" s="384"/>
      <c r="CC30" s="384"/>
      <c r="CD30" s="384"/>
      <c r="CE30" s="384"/>
      <c r="CF30" s="384"/>
      <c r="CG30" s="384"/>
      <c r="CH30" s="384"/>
      <c r="CI30" s="384"/>
      <c r="CJ30" s="384"/>
      <c r="CK30" s="384"/>
      <c r="CL30" s="384"/>
      <c r="CM30" s="384"/>
      <c r="CO30" s="384" t="s">
        <v>168</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15">
      <c r="A31" s="159"/>
      <c r="B31" s="199"/>
      <c r="C31" s="381" t="s">
        <v>169</v>
      </c>
      <c r="D31" s="381"/>
      <c r="E31" s="382" t="s">
        <v>170</v>
      </c>
      <c r="F31" s="382"/>
      <c r="G31" s="382"/>
      <c r="H31" s="382"/>
      <c r="I31" s="382"/>
      <c r="J31" s="382"/>
      <c r="K31" s="382"/>
      <c r="L31" s="382"/>
      <c r="M31" s="382"/>
      <c r="N31" s="382"/>
      <c r="O31" s="382"/>
      <c r="P31" s="382"/>
      <c r="Q31" s="382"/>
      <c r="R31" s="382"/>
      <c r="S31" s="382"/>
      <c r="T31" s="173"/>
      <c r="U31" s="381" t="s">
        <v>169</v>
      </c>
      <c r="V31" s="381"/>
      <c r="W31" s="382" t="s">
        <v>171</v>
      </c>
      <c r="X31" s="382"/>
      <c r="Y31" s="382"/>
      <c r="Z31" s="382"/>
      <c r="AA31" s="382"/>
      <c r="AB31" s="382"/>
      <c r="AC31" s="382"/>
      <c r="AD31" s="382"/>
      <c r="AE31" s="382"/>
      <c r="AF31" s="382"/>
      <c r="AG31" s="382"/>
      <c r="AH31" s="382"/>
      <c r="AI31" s="382"/>
      <c r="AJ31" s="382"/>
      <c r="AK31" s="382"/>
      <c r="AL31" s="173"/>
      <c r="AM31" s="381" t="s">
        <v>172</v>
      </c>
      <c r="AN31" s="381"/>
      <c r="AO31" s="382" t="s">
        <v>171</v>
      </c>
      <c r="AP31" s="382"/>
      <c r="AQ31" s="382"/>
      <c r="AR31" s="382"/>
      <c r="AS31" s="382"/>
      <c r="AT31" s="382"/>
      <c r="AU31" s="382"/>
      <c r="AV31" s="382"/>
      <c r="AW31" s="382"/>
      <c r="AX31" s="382"/>
      <c r="AY31" s="382"/>
      <c r="AZ31" s="382"/>
      <c r="BA31" s="382"/>
      <c r="BB31" s="382"/>
      <c r="BC31" s="382"/>
      <c r="BD31" s="159"/>
      <c r="BE31" s="381" t="s">
        <v>169</v>
      </c>
      <c r="BF31" s="381"/>
      <c r="BG31" s="382" t="s">
        <v>171</v>
      </c>
      <c r="BH31" s="382"/>
      <c r="BI31" s="382"/>
      <c r="BJ31" s="382"/>
      <c r="BK31" s="382"/>
      <c r="BL31" s="382"/>
      <c r="BM31" s="382"/>
      <c r="BN31" s="382"/>
      <c r="BO31" s="382"/>
      <c r="BP31" s="382"/>
      <c r="BQ31" s="382"/>
      <c r="BR31" s="382"/>
      <c r="BS31" s="382"/>
      <c r="BT31" s="382"/>
      <c r="BU31" s="382"/>
      <c r="BV31" s="200"/>
      <c r="BW31" s="381" t="s">
        <v>169</v>
      </c>
      <c r="BX31" s="381"/>
      <c r="BY31" s="382" t="s">
        <v>173</v>
      </c>
      <c r="BZ31" s="382"/>
      <c r="CA31" s="382"/>
      <c r="CB31" s="382"/>
      <c r="CC31" s="382"/>
      <c r="CD31" s="382"/>
      <c r="CE31" s="382"/>
      <c r="CF31" s="382"/>
      <c r="CG31" s="382"/>
      <c r="CH31" s="382"/>
      <c r="CI31" s="382"/>
      <c r="CJ31" s="382"/>
      <c r="CK31" s="382"/>
      <c r="CL31" s="382"/>
      <c r="CM31" s="382"/>
      <c r="CN31" s="173"/>
      <c r="CO31" s="381" t="s">
        <v>172</v>
      </c>
      <c r="CP31" s="381"/>
      <c r="CQ31" s="382" t="s">
        <v>174</v>
      </c>
      <c r="CR31" s="382"/>
      <c r="CS31" s="382"/>
      <c r="CT31" s="382"/>
      <c r="CU31" s="382"/>
      <c r="CV31" s="382"/>
      <c r="CW31" s="382"/>
      <c r="CX31" s="382"/>
      <c r="CY31" s="382"/>
      <c r="CZ31" s="382"/>
      <c r="DA31" s="382"/>
      <c r="DB31" s="382"/>
      <c r="DC31" s="382"/>
      <c r="DD31" s="382"/>
      <c r="DE31" s="382"/>
      <c r="DF31" s="173"/>
      <c r="DG31" s="380" t="s">
        <v>175</v>
      </c>
      <c r="DH31" s="380"/>
      <c r="DI31" s="201"/>
    </row>
    <row r="32" spans="1:113" ht="32.25" customHeight="1" x14ac:dyDescent="0.15">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沖縄県駐車場事業特別会計</v>
      </c>
      <c r="X32" s="379"/>
      <c r="Y32" s="379"/>
      <c r="Z32" s="379"/>
      <c r="AA32" s="379"/>
      <c r="AB32" s="379"/>
      <c r="AC32" s="379"/>
      <c r="AD32" s="379"/>
      <c r="AE32" s="379"/>
      <c r="AF32" s="379"/>
      <c r="AG32" s="379"/>
      <c r="AH32" s="379"/>
      <c r="AI32" s="379"/>
      <c r="AJ32" s="379"/>
      <c r="AK32" s="379"/>
      <c r="AL32" s="159"/>
      <c r="AM32" s="378">
        <f>IF(AO32="","",MAX(C32:D41,U32:V41)+1)</f>
        <v>13</v>
      </c>
      <c r="AN32" s="378"/>
      <c r="AO32" s="379" t="str">
        <f>IF('各会計、関係団体の財政状況及び健全化判断比率'!B30="","",'各会計、関係団体の財政状況及び健全化判断比率'!B30)</f>
        <v>沖縄県水道事業会計</v>
      </c>
      <c r="AP32" s="379"/>
      <c r="AQ32" s="379"/>
      <c r="AR32" s="379"/>
      <c r="AS32" s="379"/>
      <c r="AT32" s="379"/>
      <c r="AU32" s="379"/>
      <c r="AV32" s="379"/>
      <c r="AW32" s="379"/>
      <c r="AX32" s="379"/>
      <c r="AY32" s="379"/>
      <c r="AZ32" s="379"/>
      <c r="BA32" s="379"/>
      <c r="BB32" s="379"/>
      <c r="BC32" s="379"/>
      <c r="BD32" s="159"/>
      <c r="BE32" s="378">
        <f>IF(BG32="","",MAX(C32:D41,U32:V41,AM32:AN41)+1)</f>
        <v>17</v>
      </c>
      <c r="BF32" s="378"/>
      <c r="BG32" s="379" t="str">
        <f>IF('各会計、関係団体の財政状況及び健全化判断比率'!B34="","",'各会計、関係団体の財政状況及び健全化判断比率'!B34)</f>
        <v>沖縄県宜野湾港整備事業特別会計</v>
      </c>
      <c r="BH32" s="379"/>
      <c r="BI32" s="379"/>
      <c r="BJ32" s="379"/>
      <c r="BK32" s="379"/>
      <c r="BL32" s="379"/>
      <c r="BM32" s="379"/>
      <c r="BN32" s="379"/>
      <c r="BO32" s="379"/>
      <c r="BP32" s="379"/>
      <c r="BQ32" s="379"/>
      <c r="BR32" s="379"/>
      <c r="BS32" s="379"/>
      <c r="BT32" s="379"/>
      <c r="BU32" s="379"/>
      <c r="BV32" s="159"/>
      <c r="BW32" s="378">
        <f>IF(BY32="","",MAX(C32:D41,U32:V41,AM32:AN41,BE32:BF41)+1)</f>
        <v>24</v>
      </c>
      <c r="BX32" s="378"/>
      <c r="BY32" s="379" t="str">
        <f>IF('各会計、関係団体の財政状況及び健全化判断比率'!B68="","",'各会計、関係団体の財政状況及び健全化判断比率'!B68)</f>
        <v>沖縄県離島医療組合</v>
      </c>
      <c r="BZ32" s="379"/>
      <c r="CA32" s="379"/>
      <c r="CB32" s="379"/>
      <c r="CC32" s="379"/>
      <c r="CD32" s="379"/>
      <c r="CE32" s="379"/>
      <c r="CF32" s="379"/>
      <c r="CG32" s="379"/>
      <c r="CH32" s="379"/>
      <c r="CI32" s="379"/>
      <c r="CJ32" s="379"/>
      <c r="CK32" s="379"/>
      <c r="CL32" s="379"/>
      <c r="CM32" s="379"/>
      <c r="CN32" s="159"/>
      <c r="CO32" s="378">
        <f>IF(CQ32="","",MAX(C32:D41,U32:V41,AM32:AN41,BE32:BF41,BW32:BX41)+1)</f>
        <v>28</v>
      </c>
      <c r="CP32" s="378"/>
      <c r="CQ32" s="379" t="str">
        <f>IF('各会計、関係団体の財政状況及び健全化判断比率'!BS7="","",'各会計、関係団体の財政状況及び健全化判断比率'!BS7)</f>
        <v>沖縄県私学教育振興会</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15">
      <c r="A33" s="159"/>
      <c r="B33" s="199"/>
      <c r="C33" s="378">
        <f>IF(E33="","",C32+1)</f>
        <v>2</v>
      </c>
      <c r="D33" s="378"/>
      <c r="E33" s="379" t="str">
        <f>IF('各会計、関係団体の財政状況及び健全化判断比率'!B8="","",'各会計、関係団体の財政状況及び健全化判断比率'!B8)</f>
        <v>沖縄県農業改良資金特別会計</v>
      </c>
      <c r="F33" s="379"/>
      <c r="G33" s="379"/>
      <c r="H33" s="379"/>
      <c r="I33" s="379"/>
      <c r="J33" s="379"/>
      <c r="K33" s="379"/>
      <c r="L33" s="379"/>
      <c r="M33" s="379"/>
      <c r="N33" s="379"/>
      <c r="O33" s="379"/>
      <c r="P33" s="379"/>
      <c r="Q33" s="379"/>
      <c r="R33" s="379"/>
      <c r="S33" s="379"/>
      <c r="T33" s="159"/>
      <c r="U33" s="378">
        <f t="shared" ref="U33:U41" si="0">IF(W33="","",U32+1)</f>
        <v>12</v>
      </c>
      <c r="V33" s="378"/>
      <c r="W33" s="379" t="str">
        <f>IF('各会計、関係団体の財政状況及び健全化判断比率'!B29="","",'各会計、関係団体の財政状況及び健全化判断比率'!B29)</f>
        <v>沖縄県国民健康保険事業特別会計</v>
      </c>
      <c r="X33" s="379"/>
      <c r="Y33" s="379"/>
      <c r="Z33" s="379"/>
      <c r="AA33" s="379"/>
      <c r="AB33" s="379"/>
      <c r="AC33" s="379"/>
      <c r="AD33" s="379"/>
      <c r="AE33" s="379"/>
      <c r="AF33" s="379"/>
      <c r="AG33" s="379"/>
      <c r="AH33" s="379"/>
      <c r="AI33" s="379"/>
      <c r="AJ33" s="379"/>
      <c r="AK33" s="379"/>
      <c r="AL33" s="159"/>
      <c r="AM33" s="378">
        <f t="shared" ref="AM33:AM41" si="1">IF(AO33="","",AM32+1)</f>
        <v>14</v>
      </c>
      <c r="AN33" s="378"/>
      <c r="AO33" s="379" t="str">
        <f>IF('各会計、関係団体の財政状況及び健全化判断比率'!B31="","",'各会計、関係団体の財政状況及び健全化判断比率'!B31)</f>
        <v>沖縄県工業用水道事業会計</v>
      </c>
      <c r="AP33" s="379"/>
      <c r="AQ33" s="379"/>
      <c r="AR33" s="379"/>
      <c r="AS33" s="379"/>
      <c r="AT33" s="379"/>
      <c r="AU33" s="379"/>
      <c r="AV33" s="379"/>
      <c r="AW33" s="379"/>
      <c r="AX33" s="379"/>
      <c r="AY33" s="379"/>
      <c r="AZ33" s="379"/>
      <c r="BA33" s="379"/>
      <c r="BB33" s="379"/>
      <c r="BC33" s="379"/>
      <c r="BD33" s="159"/>
      <c r="BE33" s="378">
        <f t="shared" ref="BE33:BE41" si="2">IF(BG33="","",BE32+1)</f>
        <v>18</v>
      </c>
      <c r="BF33" s="378"/>
      <c r="BG33" s="379" t="str">
        <f>IF('各会計、関係団体の財政状況及び健全化判断比率'!B35="","",'各会計、関係団体の財政状況及び健全化判断比率'!B35)</f>
        <v>沖縄県中城湾港（新港地区）整備事業特別会計</v>
      </c>
      <c r="BH33" s="379"/>
      <c r="BI33" s="379"/>
      <c r="BJ33" s="379"/>
      <c r="BK33" s="379"/>
      <c r="BL33" s="379"/>
      <c r="BM33" s="379"/>
      <c r="BN33" s="379"/>
      <c r="BO33" s="379"/>
      <c r="BP33" s="379"/>
      <c r="BQ33" s="379"/>
      <c r="BR33" s="379"/>
      <c r="BS33" s="379"/>
      <c r="BT33" s="379"/>
      <c r="BU33" s="379"/>
      <c r="BV33" s="159"/>
      <c r="BW33" s="378">
        <f t="shared" ref="BW33:BW41" si="3">IF(BY33="","",BW32+1)</f>
        <v>25</v>
      </c>
      <c r="BX33" s="378"/>
      <c r="BY33" s="379" t="str">
        <f>IF('各会計、関係団体の財政状況及び健全化判断比率'!B69="","",'各会計、関係団体の財政状況及び健全化判断比率'!B69)</f>
        <v>那覇港管理組合</v>
      </c>
      <c r="BZ33" s="379"/>
      <c r="CA33" s="379"/>
      <c r="CB33" s="379"/>
      <c r="CC33" s="379"/>
      <c r="CD33" s="379"/>
      <c r="CE33" s="379"/>
      <c r="CF33" s="379"/>
      <c r="CG33" s="379"/>
      <c r="CH33" s="379"/>
      <c r="CI33" s="379"/>
      <c r="CJ33" s="379"/>
      <c r="CK33" s="379"/>
      <c r="CL33" s="379"/>
      <c r="CM33" s="379"/>
      <c r="CN33" s="159"/>
      <c r="CO33" s="378">
        <f t="shared" ref="CO33:CO41" si="4">IF(CQ33="","",CO32+1)</f>
        <v>29</v>
      </c>
      <c r="CP33" s="378"/>
      <c r="CQ33" s="379" t="str">
        <f>IF('各会計、関係団体の財政状況及び健全化判断比率'!BS8="","",'各会計、関係団体の財政状況及び健全化判断比率'!BS8)</f>
        <v>おきなわ女性財団</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15">
      <c r="A34" s="159"/>
      <c r="B34" s="199"/>
      <c r="C34" s="378">
        <f>IF(E34="","",C33+1)</f>
        <v>3</v>
      </c>
      <c r="D34" s="378"/>
      <c r="E34" s="379" t="str">
        <f>IF('各会計、関係団体の財政状況及び健全化判断比率'!B9="","",'各会計、関係団体の財政状況及び健全化判断比率'!B9)</f>
        <v>沖縄県小規模企業者等設備導入資金特別会計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15</v>
      </c>
      <c r="AN34" s="378"/>
      <c r="AO34" s="379" t="str">
        <f>IF('各会計、関係団体の財政状況及び健全化判断比率'!B32="","",'各会計、関係団体の財政状況及び健全化判断比率'!B32)</f>
        <v>沖縄県病院事業会計</v>
      </c>
      <c r="AP34" s="379"/>
      <c r="AQ34" s="379"/>
      <c r="AR34" s="379"/>
      <c r="AS34" s="379"/>
      <c r="AT34" s="379"/>
      <c r="AU34" s="379"/>
      <c r="AV34" s="379"/>
      <c r="AW34" s="379"/>
      <c r="AX34" s="379"/>
      <c r="AY34" s="379"/>
      <c r="AZ34" s="379"/>
      <c r="BA34" s="379"/>
      <c r="BB34" s="379"/>
      <c r="BC34" s="379"/>
      <c r="BD34" s="159"/>
      <c r="BE34" s="378">
        <f t="shared" si="2"/>
        <v>19</v>
      </c>
      <c r="BF34" s="378"/>
      <c r="BG34" s="379" t="str">
        <f>IF('各会計、関係団体の財政状況及び健全化判断比率'!B36="","",'各会計、関係団体の財政状況及び健全化判断比率'!B36)</f>
        <v>沖縄県国際物流拠点産業集積地域那覇地区特別会計</v>
      </c>
      <c r="BH34" s="379"/>
      <c r="BI34" s="379"/>
      <c r="BJ34" s="379"/>
      <c r="BK34" s="379"/>
      <c r="BL34" s="379"/>
      <c r="BM34" s="379"/>
      <c r="BN34" s="379"/>
      <c r="BO34" s="379"/>
      <c r="BP34" s="379"/>
      <c r="BQ34" s="379"/>
      <c r="BR34" s="379"/>
      <c r="BS34" s="379"/>
      <c r="BT34" s="379"/>
      <c r="BU34" s="379"/>
      <c r="BV34" s="159"/>
      <c r="BW34" s="378">
        <f t="shared" si="3"/>
        <v>26</v>
      </c>
      <c r="BX34" s="378"/>
      <c r="BY34" s="379" t="str">
        <f>IF('各会計、関係団体の財政状況及び健全化判断比率'!B70="","",'各会計、関係団体の財政状況及び健全化判断比率'!B70)</f>
        <v>　（うち一般会計）</v>
      </c>
      <c r="BZ34" s="379"/>
      <c r="CA34" s="379"/>
      <c r="CB34" s="379"/>
      <c r="CC34" s="379"/>
      <c r="CD34" s="379"/>
      <c r="CE34" s="379"/>
      <c r="CF34" s="379"/>
      <c r="CG34" s="379"/>
      <c r="CH34" s="379"/>
      <c r="CI34" s="379"/>
      <c r="CJ34" s="379"/>
      <c r="CK34" s="379"/>
      <c r="CL34" s="379"/>
      <c r="CM34" s="379"/>
      <c r="CN34" s="159"/>
      <c r="CO34" s="378">
        <f t="shared" si="4"/>
        <v>30</v>
      </c>
      <c r="CP34" s="378"/>
      <c r="CQ34" s="379" t="str">
        <f>IF('各会計、関係団体の財政状況及び健全化判断比率'!BS9="","",'各会計、関係団体の財政状況及び健全化判断比率'!BS9)</f>
        <v>沖縄科学技術振興センター</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15">
      <c r="A35" s="159"/>
      <c r="B35" s="199"/>
      <c r="C35" s="378">
        <f>IF(E35="","",C34+1)</f>
        <v>4</v>
      </c>
      <c r="D35" s="378"/>
      <c r="E35" s="379" t="str">
        <f>IF('各会計、関係団体の財政状況及び健全化判断比率'!B10="","",'各会計、関係団体の財政状況及び健全化判断比率'!B10)</f>
        <v>沖縄県中小企業振興資金特別会計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16</v>
      </c>
      <c r="AN35" s="378"/>
      <c r="AO35" s="379" t="str">
        <f>IF('各会計、関係団体の財政状況及び健全化判断比率'!B33="","",'各会計、関係団体の財政状況及び健全化判断比率'!B33)</f>
        <v>沖縄県流域下水道事業会計</v>
      </c>
      <c r="AP35" s="379"/>
      <c r="AQ35" s="379"/>
      <c r="AR35" s="379"/>
      <c r="AS35" s="379"/>
      <c r="AT35" s="379"/>
      <c r="AU35" s="379"/>
      <c r="AV35" s="379"/>
      <c r="AW35" s="379"/>
      <c r="AX35" s="379"/>
      <c r="AY35" s="379"/>
      <c r="AZ35" s="379"/>
      <c r="BA35" s="379"/>
      <c r="BB35" s="379"/>
      <c r="BC35" s="379"/>
      <c r="BD35" s="159"/>
      <c r="BE35" s="378">
        <f t="shared" si="2"/>
        <v>20</v>
      </c>
      <c r="BF35" s="378"/>
      <c r="BG35" s="379" t="str">
        <f>IF('各会計、関係団体の財政状況及び健全化判断比率'!B37="","",'各会計、関係団体の財政状況及び健全化判断比率'!B37)</f>
        <v>沖縄県中央卸売市場事業特別会計</v>
      </c>
      <c r="BH35" s="379"/>
      <c r="BI35" s="379"/>
      <c r="BJ35" s="379"/>
      <c r="BK35" s="379"/>
      <c r="BL35" s="379"/>
      <c r="BM35" s="379"/>
      <c r="BN35" s="379"/>
      <c r="BO35" s="379"/>
      <c r="BP35" s="379"/>
      <c r="BQ35" s="379"/>
      <c r="BR35" s="379"/>
      <c r="BS35" s="379"/>
      <c r="BT35" s="379"/>
      <c r="BU35" s="379"/>
      <c r="BV35" s="159"/>
      <c r="BW35" s="378">
        <f t="shared" si="3"/>
        <v>27</v>
      </c>
      <c r="BX35" s="378"/>
      <c r="BY35" s="379" t="str">
        <f>IF('各会計、関係団体の財政状況及び健全化判断比率'!B71="","",'各会計、関係団体の財政状況及び健全化判断比率'!B71)</f>
        <v>　（うち特別会計）</v>
      </c>
      <c r="BZ35" s="379"/>
      <c r="CA35" s="379"/>
      <c r="CB35" s="379"/>
      <c r="CC35" s="379"/>
      <c r="CD35" s="379"/>
      <c r="CE35" s="379"/>
      <c r="CF35" s="379"/>
      <c r="CG35" s="379"/>
      <c r="CH35" s="379"/>
      <c r="CI35" s="379"/>
      <c r="CJ35" s="379"/>
      <c r="CK35" s="379"/>
      <c r="CL35" s="379"/>
      <c r="CM35" s="379"/>
      <c r="CN35" s="159"/>
      <c r="CO35" s="378">
        <f t="shared" si="4"/>
        <v>31</v>
      </c>
      <c r="CP35" s="378"/>
      <c r="CQ35" s="379" t="str">
        <f>IF('各会計、関係団体の財政状況及び健全化判断比率'!BS10="","",'各会計、関係団体の財政状況及び健全化判断比率'!BS10)</f>
        <v>那覇空港ビルディング</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15">
      <c r="A36" s="159"/>
      <c r="B36" s="199"/>
      <c r="C36" s="378">
        <f t="shared" ref="C36:C41" si="5">IF(E36="","",C35+1)</f>
        <v>5</v>
      </c>
      <c r="D36" s="378"/>
      <c r="E36" s="379" t="str">
        <f>IF('各会計、関係団体の財政状況及び健全化判断比率'!B11="","",'各会計、関係団体の財政状況及び健全化判断比率'!B11)</f>
        <v>沖縄県下地島空港特別会計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f t="shared" si="2"/>
        <v>21</v>
      </c>
      <c r="BF36" s="378"/>
      <c r="BG36" s="379" t="str">
        <f>IF('各会計、関係団体の財政状況及び健全化判断比率'!B38="","",'各会計、関係団体の財政状況及び健全化判断比率'!B38)</f>
        <v>沖縄県中城湾港マリン・タウン特別会計</v>
      </c>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32</v>
      </c>
      <c r="CP36" s="378"/>
      <c r="CQ36" s="379" t="str">
        <f>IF('各会計、関係団体の財政状況及び健全化判断比率'!BS11="","",'各会計、関係団体の財政状況及び健全化判断比率'!BS11)</f>
        <v>琉球エアーコミューター</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15">
      <c r="A37" s="159"/>
      <c r="B37" s="199"/>
      <c r="C37" s="378">
        <f t="shared" si="5"/>
        <v>6</v>
      </c>
      <c r="D37" s="378"/>
      <c r="E37" s="379" t="str">
        <f>IF('各会計、関係団体の財政状況及び健全化判断比率'!B12="","",'各会計、関係団体の財政状況及び健全化判断比率'!B12)</f>
        <v>沖縄県母子父子寡婦福祉資金特別会計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f t="shared" si="2"/>
        <v>22</v>
      </c>
      <c r="BF37" s="378"/>
      <c r="BG37" s="379" t="str">
        <f>IF('各会計、関係団体の財政状況及び健全化判断比率'!B39="","",'各会計、関係団体の財政状況及び健全化判断比率'!B39)</f>
        <v>沖縄県中城湾港（泡瀬地区）臨海部土地造成事業特別会計</v>
      </c>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33</v>
      </c>
      <c r="CP37" s="378"/>
      <c r="CQ37" s="379" t="str">
        <f>IF('各会計、関係団体の財政状況及び健全化判断比率'!BS12="","",'各会計、関係団体の財政状況及び健全化判断比率'!BS12)</f>
        <v>沖縄県文化振興会</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15">
      <c r="A38" s="159"/>
      <c r="B38" s="199"/>
      <c r="C38" s="378">
        <f t="shared" si="5"/>
        <v>7</v>
      </c>
      <c r="D38" s="378"/>
      <c r="E38" s="379" t="str">
        <f>IF('各会計、関係団体の財政状況及び健全化判断比率'!B13="","",'各会計、関係団体の財政状況及び健全化判断比率'!B13)</f>
        <v>沖縄県所有者不明土地管理特別会計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f t="shared" si="2"/>
        <v>23</v>
      </c>
      <c r="BF38" s="378"/>
      <c r="BG38" s="379" t="str">
        <f>IF('各会計、関係団体の財政状況及び健全化判断比率'!B40="","",'各会計、関係団体の財政状況及び健全化判断比率'!B40)</f>
        <v>沖縄県中城湾港（新港地区）臨海部土地造成事業特別会計</v>
      </c>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34</v>
      </c>
      <c r="CP38" s="378"/>
      <c r="CQ38" s="379" t="str">
        <f>IF('各会計、関係団体の財政状況及び健全化判断比率'!BS13="","",'各会計、関係団体の財政状況及び健全化判断比率'!BS13)</f>
        <v>沖縄県立芸術大学芸術振興財団</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15">
      <c r="A39" s="159"/>
      <c r="B39" s="199"/>
      <c r="C39" s="378">
        <f t="shared" si="5"/>
        <v>8</v>
      </c>
      <c r="D39" s="378"/>
      <c r="E39" s="379" t="str">
        <f>IF('各会計、関係団体の財政状況及び健全化判断比率'!B14="","",'各会計、関係団体の財政状況及び健全化判断比率'!B14)</f>
        <v>沖縄県沿岸漁業改善資金特別会計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35</v>
      </c>
      <c r="CP39" s="378"/>
      <c r="CQ39" s="379" t="str">
        <f>IF('各会計、関係団体の財政状況及び健全化判断比率'!BS14="","",'各会計、関係団体の財政状況及び健全化判断比率'!BS14)</f>
        <v>沖縄県交通遺児育成会</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15">
      <c r="A40" s="159"/>
      <c r="B40" s="199"/>
      <c r="C40" s="378">
        <f t="shared" si="5"/>
        <v>9</v>
      </c>
      <c r="D40" s="378"/>
      <c r="E40" s="379" t="str">
        <f>IF('各会計、関係団体の財政状況及び健全化判断比率'!B15="","",'各会計、関係団体の財政状況及び健全化判断比率'!B15)</f>
        <v>沖縄県林業・木材産業改善資金特別会計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36</v>
      </c>
      <c r="CP40" s="378"/>
      <c r="CQ40" s="379" t="str">
        <f>IF('各会計、関係団体の財政状況及び健全化判断比率'!BS15="","",'各会計、関係団体の財政状況及び健全化判断比率'!BS15)</f>
        <v>沖縄県看護学術振興財団</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15">
      <c r="A41" s="159"/>
      <c r="B41" s="199"/>
      <c r="C41" s="378">
        <f t="shared" si="5"/>
        <v>10</v>
      </c>
      <c r="D41" s="378"/>
      <c r="E41" s="379" t="str">
        <f>IF('各会計、関係団体の財政状況及び健全化判断比率'!B16="","",'各会計、関係団体の財政状況及び健全化判断比率'!B16)</f>
        <v>沖縄県産業振興基金特別会計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37</v>
      </c>
      <c r="CP41" s="378"/>
      <c r="CQ41" s="379" t="str">
        <f>IF('各会計、関係団体の財政状況及び健全化判断比率'!BS16="","",'各会計、関係団体の財政状況及び健全化判断比率'!BS16)</f>
        <v>沖縄県保健医療福祉事業団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176</v>
      </c>
      <c r="E44" s="376" t="s">
        <v>177</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15">
      <c r="E45" s="376" t="s">
        <v>178</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15">
      <c r="E46" s="376" t="s">
        <v>179</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15">
      <c r="E47" s="376" t="s">
        <v>180</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15">
      <c r="E48" s="376" t="s">
        <v>181</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15">
      <c r="E49" s="376" t="s">
        <v>182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5" t="s">
        <v>611</v>
      </c>
    </row>
    <row r="51" spans="5:113" x14ac:dyDescent="0.15"/>
    <row r="52" spans="5:113" x14ac:dyDescent="0.15"/>
    <row r="53" spans="5:113" x14ac:dyDescent="0.15"/>
    <row r="54" spans="5:113" x14ac:dyDescent="0.15"/>
    <row r="55" spans="5:113" x14ac:dyDescent="0.15"/>
    <row r="56" spans="5:113" x14ac:dyDescent="0.15"/>
    <row r="57" spans="5:113" x14ac:dyDescent="0.15"/>
  </sheetData>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183</v>
      </c>
      <c r="DD1" s="686"/>
      <c r="DE1" s="686"/>
      <c r="DF1" s="686"/>
      <c r="DG1" s="686"/>
      <c r="DH1" s="686"/>
      <c r="DI1" s="687"/>
      <c r="DK1" s="685" t="s">
        <v>184</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15">
      <c r="B2" s="207" t="s">
        <v>185</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45" t="s">
        <v>186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187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188</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15">
      <c r="B4" s="645" t="s">
        <v>2</v>
      </c>
      <c r="C4" s="646"/>
      <c r="D4" s="646"/>
      <c r="E4" s="646"/>
      <c r="F4" s="646"/>
      <c r="G4" s="646"/>
      <c r="H4" s="646"/>
      <c r="I4" s="646"/>
      <c r="J4" s="646"/>
      <c r="K4" s="646"/>
      <c r="L4" s="646"/>
      <c r="M4" s="646"/>
      <c r="N4" s="646"/>
      <c r="O4" s="646"/>
      <c r="P4" s="646"/>
      <c r="Q4" s="647"/>
      <c r="R4" s="645" t="s">
        <v>189</v>
      </c>
      <c r="S4" s="646"/>
      <c r="T4" s="646"/>
      <c r="U4" s="646"/>
      <c r="V4" s="646"/>
      <c r="W4" s="646"/>
      <c r="X4" s="646"/>
      <c r="Y4" s="647"/>
      <c r="Z4" s="645" t="s">
        <v>190</v>
      </c>
      <c r="AA4" s="646"/>
      <c r="AB4" s="646"/>
      <c r="AC4" s="647"/>
      <c r="AD4" s="645" t="s">
        <v>191</v>
      </c>
      <c r="AE4" s="646"/>
      <c r="AF4" s="646"/>
      <c r="AG4" s="646"/>
      <c r="AH4" s="646"/>
      <c r="AI4" s="646"/>
      <c r="AJ4" s="646"/>
      <c r="AK4" s="647"/>
      <c r="AL4" s="645" t="s">
        <v>190</v>
      </c>
      <c r="AM4" s="646"/>
      <c r="AN4" s="646"/>
      <c r="AO4" s="647"/>
      <c r="AP4" s="688" t="s">
        <v>192</v>
      </c>
      <c r="AQ4" s="688"/>
      <c r="AR4" s="688"/>
      <c r="AS4" s="688"/>
      <c r="AT4" s="688"/>
      <c r="AU4" s="688"/>
      <c r="AV4" s="688"/>
      <c r="AW4" s="688"/>
      <c r="AX4" s="688"/>
      <c r="AY4" s="688"/>
      <c r="AZ4" s="688"/>
      <c r="BA4" s="688"/>
      <c r="BB4" s="688"/>
      <c r="BC4" s="688"/>
      <c r="BD4" s="688" t="s">
        <v>193</v>
      </c>
      <c r="BE4" s="688"/>
      <c r="BF4" s="688"/>
      <c r="BG4" s="688"/>
      <c r="BH4" s="688"/>
      <c r="BI4" s="688"/>
      <c r="BJ4" s="688"/>
      <c r="BK4" s="688"/>
      <c r="BL4" s="688" t="s">
        <v>190</v>
      </c>
      <c r="BM4" s="688"/>
      <c r="BN4" s="688"/>
      <c r="BO4" s="688"/>
      <c r="BP4" s="688" t="s">
        <v>194</v>
      </c>
      <c r="BQ4" s="688"/>
      <c r="BR4" s="688"/>
      <c r="BS4" s="688"/>
      <c r="BT4" s="688"/>
      <c r="BU4" s="688"/>
      <c r="BV4" s="688"/>
      <c r="BW4" s="688"/>
      <c r="BY4" s="645" t="s">
        <v>195</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15">
      <c r="B5" s="639" t="s">
        <v>196</v>
      </c>
      <c r="C5" s="640"/>
      <c r="D5" s="640"/>
      <c r="E5" s="640"/>
      <c r="F5" s="640"/>
      <c r="G5" s="640"/>
      <c r="H5" s="640"/>
      <c r="I5" s="640"/>
      <c r="J5" s="640"/>
      <c r="K5" s="640"/>
      <c r="L5" s="640"/>
      <c r="M5" s="640"/>
      <c r="N5" s="640"/>
      <c r="O5" s="640"/>
      <c r="P5" s="640"/>
      <c r="Q5" s="641"/>
      <c r="R5" s="669">
        <v>175687564</v>
      </c>
      <c r="S5" s="664"/>
      <c r="T5" s="664"/>
      <c r="U5" s="664"/>
      <c r="V5" s="664"/>
      <c r="W5" s="664"/>
      <c r="X5" s="664"/>
      <c r="Y5" s="665"/>
      <c r="Z5" s="683">
        <v>16.7</v>
      </c>
      <c r="AA5" s="683"/>
      <c r="AB5" s="683"/>
      <c r="AC5" s="683"/>
      <c r="AD5" s="684">
        <v>137730837</v>
      </c>
      <c r="AE5" s="684"/>
      <c r="AF5" s="684"/>
      <c r="AG5" s="684"/>
      <c r="AH5" s="684"/>
      <c r="AI5" s="684"/>
      <c r="AJ5" s="684"/>
      <c r="AK5" s="684"/>
      <c r="AL5" s="666">
        <v>34.4</v>
      </c>
      <c r="AM5" s="667"/>
      <c r="AN5" s="667"/>
      <c r="AO5" s="668"/>
      <c r="AP5" s="639" t="s">
        <v>197</v>
      </c>
      <c r="AQ5" s="640"/>
      <c r="AR5" s="640"/>
      <c r="AS5" s="640"/>
      <c r="AT5" s="640"/>
      <c r="AU5" s="640"/>
      <c r="AV5" s="640"/>
      <c r="AW5" s="640"/>
      <c r="AX5" s="640"/>
      <c r="AY5" s="640"/>
      <c r="AZ5" s="640"/>
      <c r="BA5" s="640"/>
      <c r="BB5" s="640"/>
      <c r="BC5" s="641"/>
      <c r="BD5" s="577">
        <v>175635894</v>
      </c>
      <c r="BE5" s="578"/>
      <c r="BF5" s="578"/>
      <c r="BG5" s="578"/>
      <c r="BH5" s="578"/>
      <c r="BI5" s="578"/>
      <c r="BJ5" s="578"/>
      <c r="BK5" s="579"/>
      <c r="BL5" s="654">
        <v>100</v>
      </c>
      <c r="BM5" s="654"/>
      <c r="BN5" s="654"/>
      <c r="BO5" s="654"/>
      <c r="BP5" s="655">
        <v>728986</v>
      </c>
      <c r="BQ5" s="655"/>
      <c r="BR5" s="655"/>
      <c r="BS5" s="655"/>
      <c r="BT5" s="655"/>
      <c r="BU5" s="655"/>
      <c r="BV5" s="655"/>
      <c r="BW5" s="656"/>
      <c r="BY5" s="645" t="s">
        <v>192</v>
      </c>
      <c r="BZ5" s="646"/>
      <c r="CA5" s="646"/>
      <c r="CB5" s="646"/>
      <c r="CC5" s="646"/>
      <c r="CD5" s="646"/>
      <c r="CE5" s="646"/>
      <c r="CF5" s="646"/>
      <c r="CG5" s="646"/>
      <c r="CH5" s="646"/>
      <c r="CI5" s="646"/>
      <c r="CJ5" s="646"/>
      <c r="CK5" s="646"/>
      <c r="CL5" s="647"/>
      <c r="CM5" s="645" t="s">
        <v>198</v>
      </c>
      <c r="CN5" s="646"/>
      <c r="CO5" s="646"/>
      <c r="CP5" s="646"/>
      <c r="CQ5" s="646"/>
      <c r="CR5" s="646"/>
      <c r="CS5" s="646"/>
      <c r="CT5" s="647"/>
      <c r="CU5" s="645" t="s">
        <v>190</v>
      </c>
      <c r="CV5" s="646"/>
      <c r="CW5" s="646"/>
      <c r="CX5" s="647"/>
      <c r="CY5" s="645" t="s">
        <v>199</v>
      </c>
      <c r="CZ5" s="646"/>
      <c r="DA5" s="646"/>
      <c r="DB5" s="646"/>
      <c r="DC5" s="646"/>
      <c r="DD5" s="646"/>
      <c r="DE5" s="646"/>
      <c r="DF5" s="646"/>
      <c r="DG5" s="646"/>
      <c r="DH5" s="646"/>
      <c r="DI5" s="646"/>
      <c r="DJ5" s="646"/>
      <c r="DK5" s="647"/>
      <c r="DL5" s="645" t="s">
        <v>200</v>
      </c>
      <c r="DM5" s="646"/>
      <c r="DN5" s="646"/>
      <c r="DO5" s="646"/>
      <c r="DP5" s="646"/>
      <c r="DQ5" s="646"/>
      <c r="DR5" s="646"/>
      <c r="DS5" s="646"/>
      <c r="DT5" s="646"/>
      <c r="DU5" s="646"/>
      <c r="DV5" s="646"/>
      <c r="DW5" s="646"/>
      <c r="DX5" s="647"/>
    </row>
    <row r="6" spans="2:138" ht="11.25" customHeight="1" x14ac:dyDescent="0.15">
      <c r="B6" s="574" t="s">
        <v>201</v>
      </c>
      <c r="C6" s="575"/>
      <c r="D6" s="575"/>
      <c r="E6" s="575"/>
      <c r="F6" s="575"/>
      <c r="G6" s="575"/>
      <c r="H6" s="575"/>
      <c r="I6" s="575"/>
      <c r="J6" s="575"/>
      <c r="K6" s="575"/>
      <c r="L6" s="575"/>
      <c r="M6" s="575"/>
      <c r="N6" s="575"/>
      <c r="O6" s="575"/>
      <c r="P6" s="575"/>
      <c r="Q6" s="576"/>
      <c r="R6" s="577">
        <v>24038839</v>
      </c>
      <c r="S6" s="578"/>
      <c r="T6" s="578"/>
      <c r="U6" s="578"/>
      <c r="V6" s="578"/>
      <c r="W6" s="578"/>
      <c r="X6" s="578"/>
      <c r="Y6" s="579"/>
      <c r="Z6" s="654">
        <v>2.2999999999999998</v>
      </c>
      <c r="AA6" s="654"/>
      <c r="AB6" s="654"/>
      <c r="AC6" s="654"/>
      <c r="AD6" s="655">
        <v>24038839</v>
      </c>
      <c r="AE6" s="655"/>
      <c r="AF6" s="655"/>
      <c r="AG6" s="655"/>
      <c r="AH6" s="655"/>
      <c r="AI6" s="655"/>
      <c r="AJ6" s="655"/>
      <c r="AK6" s="655"/>
      <c r="AL6" s="580">
        <v>6</v>
      </c>
      <c r="AM6" s="657"/>
      <c r="AN6" s="657"/>
      <c r="AO6" s="658"/>
      <c r="AP6" s="574" t="s">
        <v>202</v>
      </c>
      <c r="AQ6" s="575"/>
      <c r="AR6" s="575"/>
      <c r="AS6" s="575"/>
      <c r="AT6" s="575"/>
      <c r="AU6" s="575"/>
      <c r="AV6" s="575"/>
      <c r="AW6" s="575"/>
      <c r="AX6" s="575"/>
      <c r="AY6" s="575"/>
      <c r="AZ6" s="575"/>
      <c r="BA6" s="575"/>
      <c r="BB6" s="575"/>
      <c r="BC6" s="576"/>
      <c r="BD6" s="577">
        <v>174738114</v>
      </c>
      <c r="BE6" s="578"/>
      <c r="BF6" s="578"/>
      <c r="BG6" s="578"/>
      <c r="BH6" s="578"/>
      <c r="BI6" s="578"/>
      <c r="BJ6" s="578"/>
      <c r="BK6" s="579"/>
      <c r="BL6" s="654">
        <v>99.5</v>
      </c>
      <c r="BM6" s="654"/>
      <c r="BN6" s="654"/>
      <c r="BO6" s="654"/>
      <c r="BP6" s="655">
        <v>728986</v>
      </c>
      <c r="BQ6" s="655"/>
      <c r="BR6" s="655"/>
      <c r="BS6" s="655"/>
      <c r="BT6" s="655"/>
      <c r="BU6" s="655"/>
      <c r="BV6" s="655"/>
      <c r="BW6" s="656"/>
      <c r="BY6" s="639" t="s">
        <v>203</v>
      </c>
      <c r="BZ6" s="640"/>
      <c r="CA6" s="640"/>
      <c r="CB6" s="640"/>
      <c r="CC6" s="640"/>
      <c r="CD6" s="640"/>
      <c r="CE6" s="640"/>
      <c r="CF6" s="640"/>
      <c r="CG6" s="640"/>
      <c r="CH6" s="640"/>
      <c r="CI6" s="640"/>
      <c r="CJ6" s="640"/>
      <c r="CK6" s="640"/>
      <c r="CL6" s="641"/>
      <c r="CM6" s="577">
        <v>1378359</v>
      </c>
      <c r="CN6" s="578"/>
      <c r="CO6" s="578"/>
      <c r="CP6" s="578"/>
      <c r="CQ6" s="578"/>
      <c r="CR6" s="578"/>
      <c r="CS6" s="578"/>
      <c r="CT6" s="579"/>
      <c r="CU6" s="654">
        <v>0.1</v>
      </c>
      <c r="CV6" s="654"/>
      <c r="CW6" s="654"/>
      <c r="CX6" s="654"/>
      <c r="CY6" s="583">
        <v>100089</v>
      </c>
      <c r="CZ6" s="578"/>
      <c r="DA6" s="578"/>
      <c r="DB6" s="578"/>
      <c r="DC6" s="578"/>
      <c r="DD6" s="578"/>
      <c r="DE6" s="578"/>
      <c r="DF6" s="578"/>
      <c r="DG6" s="578"/>
      <c r="DH6" s="578"/>
      <c r="DI6" s="578"/>
      <c r="DJ6" s="578"/>
      <c r="DK6" s="579"/>
      <c r="DL6" s="583">
        <v>1277777</v>
      </c>
      <c r="DM6" s="578"/>
      <c r="DN6" s="578"/>
      <c r="DO6" s="578"/>
      <c r="DP6" s="578"/>
      <c r="DQ6" s="578"/>
      <c r="DR6" s="578"/>
      <c r="DS6" s="578"/>
      <c r="DT6" s="578"/>
      <c r="DU6" s="578"/>
      <c r="DV6" s="578"/>
      <c r="DW6" s="578"/>
      <c r="DX6" s="676"/>
    </row>
    <row r="7" spans="2:138" ht="11.25" customHeight="1" x14ac:dyDescent="0.15">
      <c r="B7" s="574" t="s">
        <v>204</v>
      </c>
      <c r="C7" s="575"/>
      <c r="D7" s="575"/>
      <c r="E7" s="575"/>
      <c r="F7" s="575"/>
      <c r="G7" s="575"/>
      <c r="H7" s="575"/>
      <c r="I7" s="575"/>
      <c r="J7" s="575"/>
      <c r="K7" s="575"/>
      <c r="L7" s="575"/>
      <c r="M7" s="575"/>
      <c r="N7" s="575"/>
      <c r="O7" s="575"/>
      <c r="P7" s="575"/>
      <c r="Q7" s="576"/>
      <c r="R7" s="577">
        <v>540154</v>
      </c>
      <c r="S7" s="578"/>
      <c r="T7" s="578"/>
      <c r="U7" s="578"/>
      <c r="V7" s="578"/>
      <c r="W7" s="578"/>
      <c r="X7" s="578"/>
      <c r="Y7" s="579"/>
      <c r="Z7" s="654">
        <v>0.1</v>
      </c>
      <c r="AA7" s="654"/>
      <c r="AB7" s="654"/>
      <c r="AC7" s="654"/>
      <c r="AD7" s="655">
        <v>540154</v>
      </c>
      <c r="AE7" s="655"/>
      <c r="AF7" s="655"/>
      <c r="AG7" s="655"/>
      <c r="AH7" s="655"/>
      <c r="AI7" s="655"/>
      <c r="AJ7" s="655"/>
      <c r="AK7" s="655"/>
      <c r="AL7" s="580">
        <v>0.1</v>
      </c>
      <c r="AM7" s="657"/>
      <c r="AN7" s="657"/>
      <c r="AO7" s="658"/>
      <c r="AP7" s="574" t="s">
        <v>205</v>
      </c>
      <c r="AQ7" s="575"/>
      <c r="AR7" s="575"/>
      <c r="AS7" s="575"/>
      <c r="AT7" s="575"/>
      <c r="AU7" s="575"/>
      <c r="AV7" s="575"/>
      <c r="AW7" s="575"/>
      <c r="AX7" s="575"/>
      <c r="AY7" s="575"/>
      <c r="AZ7" s="575"/>
      <c r="BA7" s="575"/>
      <c r="BB7" s="575"/>
      <c r="BC7" s="576"/>
      <c r="BD7" s="577">
        <v>45881710</v>
      </c>
      <c r="BE7" s="578"/>
      <c r="BF7" s="578"/>
      <c r="BG7" s="578"/>
      <c r="BH7" s="578"/>
      <c r="BI7" s="578"/>
      <c r="BJ7" s="578"/>
      <c r="BK7" s="579"/>
      <c r="BL7" s="654">
        <v>26.1</v>
      </c>
      <c r="BM7" s="654"/>
      <c r="BN7" s="654"/>
      <c r="BO7" s="654"/>
      <c r="BP7" s="655">
        <v>728986</v>
      </c>
      <c r="BQ7" s="655"/>
      <c r="BR7" s="655"/>
      <c r="BS7" s="655"/>
      <c r="BT7" s="655"/>
      <c r="BU7" s="655"/>
      <c r="BV7" s="655"/>
      <c r="BW7" s="656"/>
      <c r="BY7" s="574" t="s">
        <v>206</v>
      </c>
      <c r="BZ7" s="575"/>
      <c r="CA7" s="575"/>
      <c r="CB7" s="575"/>
      <c r="CC7" s="575"/>
      <c r="CD7" s="575"/>
      <c r="CE7" s="575"/>
      <c r="CF7" s="575"/>
      <c r="CG7" s="575"/>
      <c r="CH7" s="575"/>
      <c r="CI7" s="575"/>
      <c r="CJ7" s="575"/>
      <c r="CK7" s="575"/>
      <c r="CL7" s="576"/>
      <c r="CM7" s="577">
        <v>116788121</v>
      </c>
      <c r="CN7" s="578"/>
      <c r="CO7" s="578"/>
      <c r="CP7" s="578"/>
      <c r="CQ7" s="578"/>
      <c r="CR7" s="578"/>
      <c r="CS7" s="578"/>
      <c r="CT7" s="579"/>
      <c r="CU7" s="654">
        <v>11.3</v>
      </c>
      <c r="CV7" s="654"/>
      <c r="CW7" s="654"/>
      <c r="CX7" s="654"/>
      <c r="CY7" s="583">
        <v>6467979</v>
      </c>
      <c r="CZ7" s="578"/>
      <c r="DA7" s="578"/>
      <c r="DB7" s="578"/>
      <c r="DC7" s="578"/>
      <c r="DD7" s="578"/>
      <c r="DE7" s="578"/>
      <c r="DF7" s="578"/>
      <c r="DG7" s="578"/>
      <c r="DH7" s="578"/>
      <c r="DI7" s="578"/>
      <c r="DJ7" s="578"/>
      <c r="DK7" s="579"/>
      <c r="DL7" s="583">
        <v>80594137</v>
      </c>
      <c r="DM7" s="578"/>
      <c r="DN7" s="578"/>
      <c r="DO7" s="578"/>
      <c r="DP7" s="578"/>
      <c r="DQ7" s="578"/>
      <c r="DR7" s="578"/>
      <c r="DS7" s="578"/>
      <c r="DT7" s="578"/>
      <c r="DU7" s="578"/>
      <c r="DV7" s="578"/>
      <c r="DW7" s="578"/>
      <c r="DX7" s="676"/>
    </row>
    <row r="8" spans="2:138" ht="11.25" customHeight="1" x14ac:dyDescent="0.15">
      <c r="B8" s="574" t="s">
        <v>207</v>
      </c>
      <c r="C8" s="575"/>
      <c r="D8" s="575"/>
      <c r="E8" s="575"/>
      <c r="F8" s="575"/>
      <c r="G8" s="575"/>
      <c r="H8" s="575"/>
      <c r="I8" s="575"/>
      <c r="J8" s="575"/>
      <c r="K8" s="575"/>
      <c r="L8" s="575"/>
      <c r="M8" s="575"/>
      <c r="N8" s="575"/>
      <c r="O8" s="575"/>
      <c r="P8" s="575"/>
      <c r="Q8" s="576"/>
      <c r="R8" s="577" t="s">
        <v>118</v>
      </c>
      <c r="S8" s="578"/>
      <c r="T8" s="578"/>
      <c r="U8" s="578"/>
      <c r="V8" s="578"/>
      <c r="W8" s="578"/>
      <c r="X8" s="578"/>
      <c r="Y8" s="579"/>
      <c r="Z8" s="654" t="s">
        <v>118</v>
      </c>
      <c r="AA8" s="654"/>
      <c r="AB8" s="654"/>
      <c r="AC8" s="654"/>
      <c r="AD8" s="655" t="s">
        <v>118</v>
      </c>
      <c r="AE8" s="655"/>
      <c r="AF8" s="655"/>
      <c r="AG8" s="655"/>
      <c r="AH8" s="655"/>
      <c r="AI8" s="655"/>
      <c r="AJ8" s="655"/>
      <c r="AK8" s="655"/>
      <c r="AL8" s="580" t="s">
        <v>118</v>
      </c>
      <c r="AM8" s="657"/>
      <c r="AN8" s="657"/>
      <c r="AO8" s="658"/>
      <c r="AP8" s="574" t="s">
        <v>208</v>
      </c>
      <c r="AQ8" s="575"/>
      <c r="AR8" s="575"/>
      <c r="AS8" s="575"/>
      <c r="AT8" s="575"/>
      <c r="AU8" s="575"/>
      <c r="AV8" s="575"/>
      <c r="AW8" s="575"/>
      <c r="AX8" s="575"/>
      <c r="AY8" s="575"/>
      <c r="AZ8" s="575"/>
      <c r="BA8" s="575"/>
      <c r="BB8" s="575"/>
      <c r="BC8" s="576"/>
      <c r="BD8" s="577">
        <v>1002016</v>
      </c>
      <c r="BE8" s="578"/>
      <c r="BF8" s="578"/>
      <c r="BG8" s="578"/>
      <c r="BH8" s="578"/>
      <c r="BI8" s="578"/>
      <c r="BJ8" s="578"/>
      <c r="BK8" s="579"/>
      <c r="BL8" s="654">
        <v>0.6</v>
      </c>
      <c r="BM8" s="654"/>
      <c r="BN8" s="654"/>
      <c r="BO8" s="654"/>
      <c r="BP8" s="655" t="s">
        <v>118</v>
      </c>
      <c r="BQ8" s="655"/>
      <c r="BR8" s="655"/>
      <c r="BS8" s="655"/>
      <c r="BT8" s="655"/>
      <c r="BU8" s="655"/>
      <c r="BV8" s="655"/>
      <c r="BW8" s="656"/>
      <c r="BY8" s="574" t="s">
        <v>209</v>
      </c>
      <c r="BZ8" s="575"/>
      <c r="CA8" s="575"/>
      <c r="CB8" s="575"/>
      <c r="CC8" s="575"/>
      <c r="CD8" s="575"/>
      <c r="CE8" s="575"/>
      <c r="CF8" s="575"/>
      <c r="CG8" s="575"/>
      <c r="CH8" s="575"/>
      <c r="CI8" s="575"/>
      <c r="CJ8" s="575"/>
      <c r="CK8" s="575"/>
      <c r="CL8" s="576"/>
      <c r="CM8" s="577">
        <v>163582271</v>
      </c>
      <c r="CN8" s="578"/>
      <c r="CO8" s="578"/>
      <c r="CP8" s="578"/>
      <c r="CQ8" s="578"/>
      <c r="CR8" s="578"/>
      <c r="CS8" s="578"/>
      <c r="CT8" s="579"/>
      <c r="CU8" s="580">
        <v>15.8</v>
      </c>
      <c r="CV8" s="657"/>
      <c r="CW8" s="657"/>
      <c r="CX8" s="659"/>
      <c r="CY8" s="583">
        <v>1737150</v>
      </c>
      <c r="CZ8" s="578"/>
      <c r="DA8" s="578"/>
      <c r="DB8" s="578"/>
      <c r="DC8" s="578"/>
      <c r="DD8" s="578"/>
      <c r="DE8" s="578"/>
      <c r="DF8" s="578"/>
      <c r="DG8" s="578"/>
      <c r="DH8" s="578"/>
      <c r="DI8" s="578"/>
      <c r="DJ8" s="578"/>
      <c r="DK8" s="579"/>
      <c r="DL8" s="583">
        <v>108297622</v>
      </c>
      <c r="DM8" s="578"/>
      <c r="DN8" s="578"/>
      <c r="DO8" s="578"/>
      <c r="DP8" s="578"/>
      <c r="DQ8" s="578"/>
      <c r="DR8" s="578"/>
      <c r="DS8" s="578"/>
      <c r="DT8" s="578"/>
      <c r="DU8" s="578"/>
      <c r="DV8" s="578"/>
      <c r="DW8" s="578"/>
      <c r="DX8" s="676"/>
    </row>
    <row r="9" spans="2:138" ht="11.25" customHeight="1" x14ac:dyDescent="0.15">
      <c r="B9" s="574" t="s">
        <v>210</v>
      </c>
      <c r="C9" s="575"/>
      <c r="D9" s="575"/>
      <c r="E9" s="575"/>
      <c r="F9" s="575"/>
      <c r="G9" s="575"/>
      <c r="H9" s="575"/>
      <c r="I9" s="575"/>
      <c r="J9" s="575"/>
      <c r="K9" s="575"/>
      <c r="L9" s="575"/>
      <c r="M9" s="575"/>
      <c r="N9" s="575"/>
      <c r="O9" s="575"/>
      <c r="P9" s="575"/>
      <c r="Q9" s="576"/>
      <c r="R9" s="577" t="s">
        <v>118</v>
      </c>
      <c r="S9" s="578"/>
      <c r="T9" s="578"/>
      <c r="U9" s="578"/>
      <c r="V9" s="578"/>
      <c r="W9" s="578"/>
      <c r="X9" s="578"/>
      <c r="Y9" s="579"/>
      <c r="Z9" s="654" t="s">
        <v>118</v>
      </c>
      <c r="AA9" s="654"/>
      <c r="AB9" s="654"/>
      <c r="AC9" s="654"/>
      <c r="AD9" s="655" t="s">
        <v>118</v>
      </c>
      <c r="AE9" s="655"/>
      <c r="AF9" s="655"/>
      <c r="AG9" s="655"/>
      <c r="AH9" s="655"/>
      <c r="AI9" s="655"/>
      <c r="AJ9" s="655"/>
      <c r="AK9" s="655"/>
      <c r="AL9" s="580" t="s">
        <v>211</v>
      </c>
      <c r="AM9" s="657"/>
      <c r="AN9" s="657"/>
      <c r="AO9" s="658"/>
      <c r="AP9" s="574" t="s">
        <v>212</v>
      </c>
      <c r="AQ9" s="575"/>
      <c r="AR9" s="575"/>
      <c r="AS9" s="575"/>
      <c r="AT9" s="575"/>
      <c r="AU9" s="575"/>
      <c r="AV9" s="575"/>
      <c r="AW9" s="575"/>
      <c r="AX9" s="575"/>
      <c r="AY9" s="575"/>
      <c r="AZ9" s="575"/>
      <c r="BA9" s="575"/>
      <c r="BB9" s="575"/>
      <c r="BC9" s="576"/>
      <c r="BD9" s="577">
        <v>40005785</v>
      </c>
      <c r="BE9" s="578"/>
      <c r="BF9" s="578"/>
      <c r="BG9" s="578"/>
      <c r="BH9" s="578"/>
      <c r="BI9" s="578"/>
      <c r="BJ9" s="578"/>
      <c r="BK9" s="579"/>
      <c r="BL9" s="654">
        <v>22.8</v>
      </c>
      <c r="BM9" s="654"/>
      <c r="BN9" s="654"/>
      <c r="BO9" s="654"/>
      <c r="BP9" s="655" t="s">
        <v>211</v>
      </c>
      <c r="BQ9" s="655"/>
      <c r="BR9" s="655"/>
      <c r="BS9" s="655"/>
      <c r="BT9" s="655"/>
      <c r="BU9" s="655"/>
      <c r="BV9" s="655"/>
      <c r="BW9" s="656"/>
      <c r="BY9" s="574" t="s">
        <v>213</v>
      </c>
      <c r="BZ9" s="575"/>
      <c r="CA9" s="575"/>
      <c r="CB9" s="575"/>
      <c r="CC9" s="575"/>
      <c r="CD9" s="575"/>
      <c r="CE9" s="575"/>
      <c r="CF9" s="575"/>
      <c r="CG9" s="575"/>
      <c r="CH9" s="575"/>
      <c r="CI9" s="575"/>
      <c r="CJ9" s="575"/>
      <c r="CK9" s="575"/>
      <c r="CL9" s="576"/>
      <c r="CM9" s="577">
        <v>85072076</v>
      </c>
      <c r="CN9" s="578"/>
      <c r="CO9" s="578"/>
      <c r="CP9" s="578"/>
      <c r="CQ9" s="578"/>
      <c r="CR9" s="578"/>
      <c r="CS9" s="578"/>
      <c r="CT9" s="579"/>
      <c r="CU9" s="580">
        <v>8.1999999999999993</v>
      </c>
      <c r="CV9" s="657"/>
      <c r="CW9" s="657"/>
      <c r="CX9" s="659"/>
      <c r="CY9" s="583">
        <v>926609</v>
      </c>
      <c r="CZ9" s="578"/>
      <c r="DA9" s="578"/>
      <c r="DB9" s="578"/>
      <c r="DC9" s="578"/>
      <c r="DD9" s="578"/>
      <c r="DE9" s="578"/>
      <c r="DF9" s="578"/>
      <c r="DG9" s="578"/>
      <c r="DH9" s="578"/>
      <c r="DI9" s="578"/>
      <c r="DJ9" s="578"/>
      <c r="DK9" s="579"/>
      <c r="DL9" s="583">
        <v>32492039</v>
      </c>
      <c r="DM9" s="578"/>
      <c r="DN9" s="578"/>
      <c r="DO9" s="578"/>
      <c r="DP9" s="578"/>
      <c r="DQ9" s="578"/>
      <c r="DR9" s="578"/>
      <c r="DS9" s="578"/>
      <c r="DT9" s="578"/>
      <c r="DU9" s="578"/>
      <c r="DV9" s="578"/>
      <c r="DW9" s="578"/>
      <c r="DX9" s="676"/>
    </row>
    <row r="10" spans="2:138" ht="11.25" customHeight="1" x14ac:dyDescent="0.15">
      <c r="B10" s="574" t="s">
        <v>214</v>
      </c>
      <c r="C10" s="575"/>
      <c r="D10" s="575"/>
      <c r="E10" s="575"/>
      <c r="F10" s="575"/>
      <c r="G10" s="575"/>
      <c r="H10" s="575"/>
      <c r="I10" s="575"/>
      <c r="J10" s="575"/>
      <c r="K10" s="575"/>
      <c r="L10" s="575"/>
      <c r="M10" s="575"/>
      <c r="N10" s="575"/>
      <c r="O10" s="575"/>
      <c r="P10" s="575"/>
      <c r="Q10" s="576"/>
      <c r="R10" s="577">
        <v>15136</v>
      </c>
      <c r="S10" s="578"/>
      <c r="T10" s="578"/>
      <c r="U10" s="578"/>
      <c r="V10" s="578"/>
      <c r="W10" s="578"/>
      <c r="X10" s="578"/>
      <c r="Y10" s="579"/>
      <c r="Z10" s="654">
        <v>0</v>
      </c>
      <c r="AA10" s="654"/>
      <c r="AB10" s="654"/>
      <c r="AC10" s="654"/>
      <c r="AD10" s="655">
        <v>15136</v>
      </c>
      <c r="AE10" s="655"/>
      <c r="AF10" s="655"/>
      <c r="AG10" s="655"/>
      <c r="AH10" s="655"/>
      <c r="AI10" s="655"/>
      <c r="AJ10" s="655"/>
      <c r="AK10" s="655"/>
      <c r="AL10" s="580">
        <v>0</v>
      </c>
      <c r="AM10" s="657"/>
      <c r="AN10" s="657"/>
      <c r="AO10" s="658"/>
      <c r="AP10" s="574" t="s">
        <v>215</v>
      </c>
      <c r="AQ10" s="575"/>
      <c r="AR10" s="575"/>
      <c r="AS10" s="575"/>
      <c r="AT10" s="575"/>
      <c r="AU10" s="575"/>
      <c r="AV10" s="575"/>
      <c r="AW10" s="575"/>
      <c r="AX10" s="575"/>
      <c r="AY10" s="575"/>
      <c r="AZ10" s="575"/>
      <c r="BA10" s="575"/>
      <c r="BB10" s="575"/>
      <c r="BC10" s="576"/>
      <c r="BD10" s="577">
        <v>2098198</v>
      </c>
      <c r="BE10" s="578"/>
      <c r="BF10" s="578"/>
      <c r="BG10" s="578"/>
      <c r="BH10" s="578"/>
      <c r="BI10" s="578"/>
      <c r="BJ10" s="578"/>
      <c r="BK10" s="579"/>
      <c r="BL10" s="654">
        <v>1.2</v>
      </c>
      <c r="BM10" s="654"/>
      <c r="BN10" s="654"/>
      <c r="BO10" s="654"/>
      <c r="BP10" s="655" t="s">
        <v>118</v>
      </c>
      <c r="BQ10" s="655"/>
      <c r="BR10" s="655"/>
      <c r="BS10" s="655"/>
      <c r="BT10" s="655"/>
      <c r="BU10" s="655"/>
      <c r="BV10" s="655"/>
      <c r="BW10" s="656"/>
      <c r="BY10" s="574" t="s">
        <v>216</v>
      </c>
      <c r="BZ10" s="575"/>
      <c r="CA10" s="575"/>
      <c r="CB10" s="575"/>
      <c r="CC10" s="575"/>
      <c r="CD10" s="575"/>
      <c r="CE10" s="575"/>
      <c r="CF10" s="575"/>
      <c r="CG10" s="575"/>
      <c r="CH10" s="575"/>
      <c r="CI10" s="575"/>
      <c r="CJ10" s="575"/>
      <c r="CK10" s="575"/>
      <c r="CL10" s="576"/>
      <c r="CM10" s="577">
        <v>2723241</v>
      </c>
      <c r="CN10" s="578"/>
      <c r="CO10" s="578"/>
      <c r="CP10" s="578"/>
      <c r="CQ10" s="578"/>
      <c r="CR10" s="578"/>
      <c r="CS10" s="578"/>
      <c r="CT10" s="579"/>
      <c r="CU10" s="580">
        <v>0.3</v>
      </c>
      <c r="CV10" s="657"/>
      <c r="CW10" s="657"/>
      <c r="CX10" s="659"/>
      <c r="CY10" s="583">
        <v>129757</v>
      </c>
      <c r="CZ10" s="578"/>
      <c r="DA10" s="578"/>
      <c r="DB10" s="578"/>
      <c r="DC10" s="578"/>
      <c r="DD10" s="578"/>
      <c r="DE10" s="578"/>
      <c r="DF10" s="578"/>
      <c r="DG10" s="578"/>
      <c r="DH10" s="578"/>
      <c r="DI10" s="578"/>
      <c r="DJ10" s="578"/>
      <c r="DK10" s="579"/>
      <c r="DL10" s="583">
        <v>1522174</v>
      </c>
      <c r="DM10" s="578"/>
      <c r="DN10" s="578"/>
      <c r="DO10" s="578"/>
      <c r="DP10" s="578"/>
      <c r="DQ10" s="578"/>
      <c r="DR10" s="578"/>
      <c r="DS10" s="578"/>
      <c r="DT10" s="578"/>
      <c r="DU10" s="578"/>
      <c r="DV10" s="578"/>
      <c r="DW10" s="578"/>
      <c r="DX10" s="676"/>
    </row>
    <row r="11" spans="2:138" ht="11.25" customHeight="1" x14ac:dyDescent="0.15">
      <c r="B11" s="574" t="s">
        <v>217</v>
      </c>
      <c r="C11" s="575"/>
      <c r="D11" s="575"/>
      <c r="E11" s="575"/>
      <c r="F11" s="575"/>
      <c r="G11" s="575"/>
      <c r="H11" s="575"/>
      <c r="I11" s="575"/>
      <c r="J11" s="575"/>
      <c r="K11" s="575"/>
      <c r="L11" s="575"/>
      <c r="M11" s="575"/>
      <c r="N11" s="575"/>
      <c r="O11" s="575"/>
      <c r="P11" s="575"/>
      <c r="Q11" s="576"/>
      <c r="R11" s="577">
        <v>106498</v>
      </c>
      <c r="S11" s="578"/>
      <c r="T11" s="578"/>
      <c r="U11" s="578"/>
      <c r="V11" s="578"/>
      <c r="W11" s="578"/>
      <c r="X11" s="578"/>
      <c r="Y11" s="579"/>
      <c r="Z11" s="654">
        <v>0</v>
      </c>
      <c r="AA11" s="654"/>
      <c r="AB11" s="654"/>
      <c r="AC11" s="654"/>
      <c r="AD11" s="655">
        <v>106498</v>
      </c>
      <c r="AE11" s="655"/>
      <c r="AF11" s="655"/>
      <c r="AG11" s="655"/>
      <c r="AH11" s="655"/>
      <c r="AI11" s="655"/>
      <c r="AJ11" s="655"/>
      <c r="AK11" s="655"/>
      <c r="AL11" s="580">
        <v>0</v>
      </c>
      <c r="AM11" s="657"/>
      <c r="AN11" s="657"/>
      <c r="AO11" s="658"/>
      <c r="AP11" s="574" t="s">
        <v>218</v>
      </c>
      <c r="AQ11" s="575"/>
      <c r="AR11" s="575"/>
      <c r="AS11" s="575"/>
      <c r="AT11" s="575"/>
      <c r="AU11" s="575"/>
      <c r="AV11" s="575"/>
      <c r="AW11" s="575"/>
      <c r="AX11" s="575"/>
      <c r="AY11" s="575"/>
      <c r="AZ11" s="575"/>
      <c r="BA11" s="575"/>
      <c r="BB11" s="575"/>
      <c r="BC11" s="576"/>
      <c r="BD11" s="577">
        <v>1386739</v>
      </c>
      <c r="BE11" s="578"/>
      <c r="BF11" s="578"/>
      <c r="BG11" s="578"/>
      <c r="BH11" s="578"/>
      <c r="BI11" s="578"/>
      <c r="BJ11" s="578"/>
      <c r="BK11" s="579"/>
      <c r="BL11" s="654">
        <v>0.8</v>
      </c>
      <c r="BM11" s="654"/>
      <c r="BN11" s="654"/>
      <c r="BO11" s="654"/>
      <c r="BP11" s="655">
        <v>728986</v>
      </c>
      <c r="BQ11" s="655"/>
      <c r="BR11" s="655"/>
      <c r="BS11" s="655"/>
      <c r="BT11" s="655"/>
      <c r="BU11" s="655"/>
      <c r="BV11" s="655"/>
      <c r="BW11" s="656"/>
      <c r="BY11" s="574" t="s">
        <v>219</v>
      </c>
      <c r="BZ11" s="575"/>
      <c r="CA11" s="575"/>
      <c r="CB11" s="575"/>
      <c r="CC11" s="575"/>
      <c r="CD11" s="575"/>
      <c r="CE11" s="575"/>
      <c r="CF11" s="575"/>
      <c r="CG11" s="575"/>
      <c r="CH11" s="575"/>
      <c r="CI11" s="575"/>
      <c r="CJ11" s="575"/>
      <c r="CK11" s="575"/>
      <c r="CL11" s="576"/>
      <c r="CM11" s="577">
        <v>54848573</v>
      </c>
      <c r="CN11" s="578"/>
      <c r="CO11" s="578"/>
      <c r="CP11" s="578"/>
      <c r="CQ11" s="578"/>
      <c r="CR11" s="578"/>
      <c r="CS11" s="578"/>
      <c r="CT11" s="579"/>
      <c r="CU11" s="580">
        <v>5.3</v>
      </c>
      <c r="CV11" s="657"/>
      <c r="CW11" s="657"/>
      <c r="CX11" s="659"/>
      <c r="CY11" s="583">
        <v>37637008</v>
      </c>
      <c r="CZ11" s="578"/>
      <c r="DA11" s="578"/>
      <c r="DB11" s="578"/>
      <c r="DC11" s="578"/>
      <c r="DD11" s="578"/>
      <c r="DE11" s="578"/>
      <c r="DF11" s="578"/>
      <c r="DG11" s="578"/>
      <c r="DH11" s="578"/>
      <c r="DI11" s="578"/>
      <c r="DJ11" s="578"/>
      <c r="DK11" s="579"/>
      <c r="DL11" s="583">
        <v>11936462</v>
      </c>
      <c r="DM11" s="578"/>
      <c r="DN11" s="578"/>
      <c r="DO11" s="578"/>
      <c r="DP11" s="578"/>
      <c r="DQ11" s="578"/>
      <c r="DR11" s="578"/>
      <c r="DS11" s="578"/>
      <c r="DT11" s="578"/>
      <c r="DU11" s="578"/>
      <c r="DV11" s="578"/>
      <c r="DW11" s="578"/>
      <c r="DX11" s="676"/>
    </row>
    <row r="12" spans="2:138" ht="11.25" customHeight="1" x14ac:dyDescent="0.15">
      <c r="B12" s="574" t="s">
        <v>220</v>
      </c>
      <c r="C12" s="575"/>
      <c r="D12" s="575"/>
      <c r="E12" s="575"/>
      <c r="F12" s="575"/>
      <c r="G12" s="575"/>
      <c r="H12" s="575"/>
      <c r="I12" s="575"/>
      <c r="J12" s="575"/>
      <c r="K12" s="575"/>
      <c r="L12" s="575"/>
      <c r="M12" s="575"/>
      <c r="N12" s="575"/>
      <c r="O12" s="575"/>
      <c r="P12" s="575"/>
      <c r="Q12" s="576"/>
      <c r="R12" s="577">
        <v>267833</v>
      </c>
      <c r="S12" s="578"/>
      <c r="T12" s="578"/>
      <c r="U12" s="578"/>
      <c r="V12" s="578"/>
      <c r="W12" s="578"/>
      <c r="X12" s="578"/>
      <c r="Y12" s="579"/>
      <c r="Z12" s="654">
        <v>0</v>
      </c>
      <c r="AA12" s="654"/>
      <c r="AB12" s="654"/>
      <c r="AC12" s="654"/>
      <c r="AD12" s="655">
        <v>267833</v>
      </c>
      <c r="AE12" s="655"/>
      <c r="AF12" s="655"/>
      <c r="AG12" s="655"/>
      <c r="AH12" s="655"/>
      <c r="AI12" s="655"/>
      <c r="AJ12" s="655"/>
      <c r="AK12" s="655"/>
      <c r="AL12" s="580">
        <v>0.1</v>
      </c>
      <c r="AM12" s="657"/>
      <c r="AN12" s="657"/>
      <c r="AO12" s="658"/>
      <c r="AP12" s="574" t="s">
        <v>221</v>
      </c>
      <c r="AQ12" s="575"/>
      <c r="AR12" s="575"/>
      <c r="AS12" s="575"/>
      <c r="AT12" s="575"/>
      <c r="AU12" s="575"/>
      <c r="AV12" s="575"/>
      <c r="AW12" s="575"/>
      <c r="AX12" s="575"/>
      <c r="AY12" s="575"/>
      <c r="AZ12" s="575"/>
      <c r="BA12" s="575"/>
      <c r="BB12" s="575"/>
      <c r="BC12" s="576"/>
      <c r="BD12" s="577">
        <v>103131</v>
      </c>
      <c r="BE12" s="578"/>
      <c r="BF12" s="578"/>
      <c r="BG12" s="578"/>
      <c r="BH12" s="578"/>
      <c r="BI12" s="578"/>
      <c r="BJ12" s="578"/>
      <c r="BK12" s="579"/>
      <c r="BL12" s="654">
        <v>0.1</v>
      </c>
      <c r="BM12" s="654"/>
      <c r="BN12" s="654"/>
      <c r="BO12" s="654"/>
      <c r="BP12" s="655" t="s">
        <v>118</v>
      </c>
      <c r="BQ12" s="655"/>
      <c r="BR12" s="655"/>
      <c r="BS12" s="655"/>
      <c r="BT12" s="655"/>
      <c r="BU12" s="655"/>
      <c r="BV12" s="655"/>
      <c r="BW12" s="656"/>
      <c r="BY12" s="574" t="s">
        <v>222</v>
      </c>
      <c r="BZ12" s="575"/>
      <c r="CA12" s="575"/>
      <c r="CB12" s="575"/>
      <c r="CC12" s="575"/>
      <c r="CD12" s="575"/>
      <c r="CE12" s="575"/>
      <c r="CF12" s="575"/>
      <c r="CG12" s="575"/>
      <c r="CH12" s="575"/>
      <c r="CI12" s="575"/>
      <c r="CJ12" s="575"/>
      <c r="CK12" s="575"/>
      <c r="CL12" s="576"/>
      <c r="CM12" s="577">
        <v>217305565</v>
      </c>
      <c r="CN12" s="578"/>
      <c r="CO12" s="578"/>
      <c r="CP12" s="578"/>
      <c r="CQ12" s="578"/>
      <c r="CR12" s="578"/>
      <c r="CS12" s="578"/>
      <c r="CT12" s="579"/>
      <c r="CU12" s="580">
        <v>21</v>
      </c>
      <c r="CV12" s="657"/>
      <c r="CW12" s="657"/>
      <c r="CX12" s="659"/>
      <c r="CY12" s="583">
        <v>3271160</v>
      </c>
      <c r="CZ12" s="578"/>
      <c r="DA12" s="578"/>
      <c r="DB12" s="578"/>
      <c r="DC12" s="578"/>
      <c r="DD12" s="578"/>
      <c r="DE12" s="578"/>
      <c r="DF12" s="578"/>
      <c r="DG12" s="578"/>
      <c r="DH12" s="578"/>
      <c r="DI12" s="578"/>
      <c r="DJ12" s="578"/>
      <c r="DK12" s="579"/>
      <c r="DL12" s="583">
        <v>15136858</v>
      </c>
      <c r="DM12" s="578"/>
      <c r="DN12" s="578"/>
      <c r="DO12" s="578"/>
      <c r="DP12" s="578"/>
      <c r="DQ12" s="578"/>
      <c r="DR12" s="578"/>
      <c r="DS12" s="578"/>
      <c r="DT12" s="578"/>
      <c r="DU12" s="578"/>
      <c r="DV12" s="578"/>
      <c r="DW12" s="578"/>
      <c r="DX12" s="676"/>
    </row>
    <row r="13" spans="2:138" ht="11.25" customHeight="1" x14ac:dyDescent="0.15">
      <c r="B13" s="574" t="s">
        <v>223</v>
      </c>
      <c r="C13" s="575"/>
      <c r="D13" s="575"/>
      <c r="E13" s="575"/>
      <c r="F13" s="575"/>
      <c r="G13" s="575"/>
      <c r="H13" s="575"/>
      <c r="I13" s="575"/>
      <c r="J13" s="575"/>
      <c r="K13" s="575"/>
      <c r="L13" s="575"/>
      <c r="M13" s="575"/>
      <c r="N13" s="575"/>
      <c r="O13" s="575"/>
      <c r="P13" s="575"/>
      <c r="Q13" s="576"/>
      <c r="R13" s="577">
        <v>25690</v>
      </c>
      <c r="S13" s="578"/>
      <c r="T13" s="578"/>
      <c r="U13" s="578"/>
      <c r="V13" s="578"/>
      <c r="W13" s="578"/>
      <c r="X13" s="578"/>
      <c r="Y13" s="579"/>
      <c r="Z13" s="654">
        <v>0</v>
      </c>
      <c r="AA13" s="654"/>
      <c r="AB13" s="654"/>
      <c r="AC13" s="654"/>
      <c r="AD13" s="655">
        <v>25690</v>
      </c>
      <c r="AE13" s="655"/>
      <c r="AF13" s="655"/>
      <c r="AG13" s="655"/>
      <c r="AH13" s="655"/>
      <c r="AI13" s="655"/>
      <c r="AJ13" s="655"/>
      <c r="AK13" s="655"/>
      <c r="AL13" s="580">
        <v>0</v>
      </c>
      <c r="AM13" s="657"/>
      <c r="AN13" s="657"/>
      <c r="AO13" s="658"/>
      <c r="AP13" s="574" t="s">
        <v>224</v>
      </c>
      <c r="AQ13" s="575"/>
      <c r="AR13" s="575"/>
      <c r="AS13" s="575"/>
      <c r="AT13" s="575"/>
      <c r="AU13" s="575"/>
      <c r="AV13" s="575"/>
      <c r="AW13" s="575"/>
      <c r="AX13" s="575"/>
      <c r="AY13" s="575"/>
      <c r="AZ13" s="575"/>
      <c r="BA13" s="575"/>
      <c r="BB13" s="575"/>
      <c r="BC13" s="576"/>
      <c r="BD13" s="577">
        <v>607469</v>
      </c>
      <c r="BE13" s="578"/>
      <c r="BF13" s="578"/>
      <c r="BG13" s="578"/>
      <c r="BH13" s="578"/>
      <c r="BI13" s="578"/>
      <c r="BJ13" s="578"/>
      <c r="BK13" s="579"/>
      <c r="BL13" s="654">
        <v>0.3</v>
      </c>
      <c r="BM13" s="654"/>
      <c r="BN13" s="654"/>
      <c r="BO13" s="654"/>
      <c r="BP13" s="655" t="s">
        <v>211</v>
      </c>
      <c r="BQ13" s="655"/>
      <c r="BR13" s="655"/>
      <c r="BS13" s="655"/>
      <c r="BT13" s="655"/>
      <c r="BU13" s="655"/>
      <c r="BV13" s="655"/>
      <c r="BW13" s="656"/>
      <c r="BY13" s="574" t="s">
        <v>225</v>
      </c>
      <c r="BZ13" s="575"/>
      <c r="CA13" s="575"/>
      <c r="CB13" s="575"/>
      <c r="CC13" s="575"/>
      <c r="CD13" s="575"/>
      <c r="CE13" s="575"/>
      <c r="CF13" s="575"/>
      <c r="CG13" s="575"/>
      <c r="CH13" s="575"/>
      <c r="CI13" s="575"/>
      <c r="CJ13" s="575"/>
      <c r="CK13" s="575"/>
      <c r="CL13" s="576"/>
      <c r="CM13" s="577">
        <v>78389408</v>
      </c>
      <c r="CN13" s="578"/>
      <c r="CO13" s="578"/>
      <c r="CP13" s="578"/>
      <c r="CQ13" s="578"/>
      <c r="CR13" s="578"/>
      <c r="CS13" s="578"/>
      <c r="CT13" s="579"/>
      <c r="CU13" s="580">
        <v>7.6</v>
      </c>
      <c r="CV13" s="657"/>
      <c r="CW13" s="657"/>
      <c r="CX13" s="659"/>
      <c r="CY13" s="583">
        <v>61705206</v>
      </c>
      <c r="CZ13" s="578"/>
      <c r="DA13" s="578"/>
      <c r="DB13" s="578"/>
      <c r="DC13" s="578"/>
      <c r="DD13" s="578"/>
      <c r="DE13" s="578"/>
      <c r="DF13" s="578"/>
      <c r="DG13" s="578"/>
      <c r="DH13" s="578"/>
      <c r="DI13" s="578"/>
      <c r="DJ13" s="578"/>
      <c r="DK13" s="579"/>
      <c r="DL13" s="583">
        <v>13162575</v>
      </c>
      <c r="DM13" s="578"/>
      <c r="DN13" s="578"/>
      <c r="DO13" s="578"/>
      <c r="DP13" s="578"/>
      <c r="DQ13" s="578"/>
      <c r="DR13" s="578"/>
      <c r="DS13" s="578"/>
      <c r="DT13" s="578"/>
      <c r="DU13" s="578"/>
      <c r="DV13" s="578"/>
      <c r="DW13" s="578"/>
      <c r="DX13" s="676"/>
    </row>
    <row r="14" spans="2:138" ht="11.25" customHeight="1" x14ac:dyDescent="0.15">
      <c r="B14" s="574" t="s">
        <v>226</v>
      </c>
      <c r="C14" s="575"/>
      <c r="D14" s="575"/>
      <c r="E14" s="575"/>
      <c r="F14" s="575"/>
      <c r="G14" s="575"/>
      <c r="H14" s="575"/>
      <c r="I14" s="575"/>
      <c r="J14" s="575"/>
      <c r="K14" s="575"/>
      <c r="L14" s="575"/>
      <c r="M14" s="575"/>
      <c r="N14" s="575"/>
      <c r="O14" s="575"/>
      <c r="P14" s="575"/>
      <c r="Q14" s="576"/>
      <c r="R14" s="577">
        <v>23083528</v>
      </c>
      <c r="S14" s="578"/>
      <c r="T14" s="578"/>
      <c r="U14" s="578"/>
      <c r="V14" s="578"/>
      <c r="W14" s="578"/>
      <c r="X14" s="578"/>
      <c r="Y14" s="579"/>
      <c r="Z14" s="654">
        <v>2.2000000000000002</v>
      </c>
      <c r="AA14" s="654"/>
      <c r="AB14" s="654"/>
      <c r="AC14" s="654"/>
      <c r="AD14" s="655">
        <v>23083528</v>
      </c>
      <c r="AE14" s="655"/>
      <c r="AF14" s="655"/>
      <c r="AG14" s="655"/>
      <c r="AH14" s="655"/>
      <c r="AI14" s="655"/>
      <c r="AJ14" s="655"/>
      <c r="AK14" s="655"/>
      <c r="AL14" s="580">
        <v>5.8</v>
      </c>
      <c r="AM14" s="657"/>
      <c r="AN14" s="657"/>
      <c r="AO14" s="658"/>
      <c r="AP14" s="574" t="s">
        <v>227</v>
      </c>
      <c r="AQ14" s="575"/>
      <c r="AR14" s="575"/>
      <c r="AS14" s="575"/>
      <c r="AT14" s="575"/>
      <c r="AU14" s="575"/>
      <c r="AV14" s="575"/>
      <c r="AW14" s="575"/>
      <c r="AX14" s="575"/>
      <c r="AY14" s="575"/>
      <c r="AZ14" s="575"/>
      <c r="BA14" s="575"/>
      <c r="BB14" s="575"/>
      <c r="BC14" s="576"/>
      <c r="BD14" s="577">
        <v>678372</v>
      </c>
      <c r="BE14" s="578"/>
      <c r="BF14" s="578"/>
      <c r="BG14" s="578"/>
      <c r="BH14" s="578"/>
      <c r="BI14" s="578"/>
      <c r="BJ14" s="578"/>
      <c r="BK14" s="579"/>
      <c r="BL14" s="654">
        <v>0.4</v>
      </c>
      <c r="BM14" s="654"/>
      <c r="BN14" s="654"/>
      <c r="BO14" s="654"/>
      <c r="BP14" s="655" t="s">
        <v>211</v>
      </c>
      <c r="BQ14" s="655"/>
      <c r="BR14" s="655"/>
      <c r="BS14" s="655"/>
      <c r="BT14" s="655"/>
      <c r="BU14" s="655"/>
      <c r="BV14" s="655"/>
      <c r="BW14" s="656"/>
      <c r="BY14" s="574" t="s">
        <v>228</v>
      </c>
      <c r="BZ14" s="575"/>
      <c r="CA14" s="575"/>
      <c r="CB14" s="575"/>
      <c r="CC14" s="575"/>
      <c r="CD14" s="575"/>
      <c r="CE14" s="575"/>
      <c r="CF14" s="575"/>
      <c r="CG14" s="575"/>
      <c r="CH14" s="575"/>
      <c r="CI14" s="575"/>
      <c r="CJ14" s="575"/>
      <c r="CK14" s="575"/>
      <c r="CL14" s="576"/>
      <c r="CM14" s="577">
        <v>34667910</v>
      </c>
      <c r="CN14" s="578"/>
      <c r="CO14" s="578"/>
      <c r="CP14" s="578"/>
      <c r="CQ14" s="578"/>
      <c r="CR14" s="578"/>
      <c r="CS14" s="578"/>
      <c r="CT14" s="579"/>
      <c r="CU14" s="580">
        <v>3.3</v>
      </c>
      <c r="CV14" s="657"/>
      <c r="CW14" s="657"/>
      <c r="CX14" s="659"/>
      <c r="CY14" s="583">
        <v>1829805</v>
      </c>
      <c r="CZ14" s="578"/>
      <c r="DA14" s="578"/>
      <c r="DB14" s="578"/>
      <c r="DC14" s="578"/>
      <c r="DD14" s="578"/>
      <c r="DE14" s="578"/>
      <c r="DF14" s="578"/>
      <c r="DG14" s="578"/>
      <c r="DH14" s="578"/>
      <c r="DI14" s="578"/>
      <c r="DJ14" s="578"/>
      <c r="DK14" s="579"/>
      <c r="DL14" s="583">
        <v>29695284</v>
      </c>
      <c r="DM14" s="578"/>
      <c r="DN14" s="578"/>
      <c r="DO14" s="578"/>
      <c r="DP14" s="578"/>
      <c r="DQ14" s="578"/>
      <c r="DR14" s="578"/>
      <c r="DS14" s="578"/>
      <c r="DT14" s="578"/>
      <c r="DU14" s="578"/>
      <c r="DV14" s="578"/>
      <c r="DW14" s="578"/>
      <c r="DX14" s="676"/>
    </row>
    <row r="15" spans="2:138" ht="11.25" customHeight="1" x14ac:dyDescent="0.15">
      <c r="B15" s="574" t="s">
        <v>229</v>
      </c>
      <c r="C15" s="575"/>
      <c r="D15" s="575"/>
      <c r="E15" s="575"/>
      <c r="F15" s="575"/>
      <c r="G15" s="575"/>
      <c r="H15" s="575"/>
      <c r="I15" s="575"/>
      <c r="J15" s="575"/>
      <c r="K15" s="575"/>
      <c r="L15" s="575"/>
      <c r="M15" s="575"/>
      <c r="N15" s="575"/>
      <c r="O15" s="575"/>
      <c r="P15" s="575"/>
      <c r="Q15" s="576"/>
      <c r="R15" s="577">
        <v>521911</v>
      </c>
      <c r="S15" s="578"/>
      <c r="T15" s="578"/>
      <c r="U15" s="578"/>
      <c r="V15" s="578"/>
      <c r="W15" s="578"/>
      <c r="X15" s="578"/>
      <c r="Y15" s="579"/>
      <c r="Z15" s="654">
        <v>0</v>
      </c>
      <c r="AA15" s="654"/>
      <c r="AB15" s="654"/>
      <c r="AC15" s="654"/>
      <c r="AD15" s="655">
        <v>521911</v>
      </c>
      <c r="AE15" s="655"/>
      <c r="AF15" s="655"/>
      <c r="AG15" s="655"/>
      <c r="AH15" s="655"/>
      <c r="AI15" s="655"/>
      <c r="AJ15" s="655"/>
      <c r="AK15" s="655"/>
      <c r="AL15" s="580">
        <v>0.1</v>
      </c>
      <c r="AM15" s="657"/>
      <c r="AN15" s="657"/>
      <c r="AO15" s="658"/>
      <c r="AP15" s="574" t="s">
        <v>230</v>
      </c>
      <c r="AQ15" s="575"/>
      <c r="AR15" s="575"/>
      <c r="AS15" s="575"/>
      <c r="AT15" s="575"/>
      <c r="AU15" s="575"/>
      <c r="AV15" s="575"/>
      <c r="AW15" s="575"/>
      <c r="AX15" s="575"/>
      <c r="AY15" s="575"/>
      <c r="AZ15" s="575"/>
      <c r="BA15" s="575"/>
      <c r="BB15" s="575"/>
      <c r="BC15" s="576"/>
      <c r="BD15" s="577">
        <v>34129212</v>
      </c>
      <c r="BE15" s="578"/>
      <c r="BF15" s="578"/>
      <c r="BG15" s="578"/>
      <c r="BH15" s="578"/>
      <c r="BI15" s="578"/>
      <c r="BJ15" s="578"/>
      <c r="BK15" s="579"/>
      <c r="BL15" s="654">
        <v>19.399999999999999</v>
      </c>
      <c r="BM15" s="654"/>
      <c r="BN15" s="654"/>
      <c r="BO15" s="654"/>
      <c r="BP15" s="655" t="s">
        <v>211</v>
      </c>
      <c r="BQ15" s="655"/>
      <c r="BR15" s="655"/>
      <c r="BS15" s="655"/>
      <c r="BT15" s="655"/>
      <c r="BU15" s="655"/>
      <c r="BV15" s="655"/>
      <c r="BW15" s="656"/>
      <c r="BY15" s="574" t="s">
        <v>231</v>
      </c>
      <c r="BZ15" s="575"/>
      <c r="CA15" s="575"/>
      <c r="CB15" s="575"/>
      <c r="CC15" s="575"/>
      <c r="CD15" s="575"/>
      <c r="CE15" s="575"/>
      <c r="CF15" s="575"/>
      <c r="CG15" s="575"/>
      <c r="CH15" s="575"/>
      <c r="CI15" s="575"/>
      <c r="CJ15" s="575"/>
      <c r="CK15" s="575"/>
      <c r="CL15" s="576"/>
      <c r="CM15" s="577" t="s">
        <v>118</v>
      </c>
      <c r="CN15" s="578"/>
      <c r="CO15" s="578"/>
      <c r="CP15" s="578"/>
      <c r="CQ15" s="578"/>
      <c r="CR15" s="578"/>
      <c r="CS15" s="578"/>
      <c r="CT15" s="579"/>
      <c r="CU15" s="580" t="s">
        <v>118</v>
      </c>
      <c r="CV15" s="657"/>
      <c r="CW15" s="657"/>
      <c r="CX15" s="659"/>
      <c r="CY15" s="583" t="s">
        <v>118</v>
      </c>
      <c r="CZ15" s="578"/>
      <c r="DA15" s="578"/>
      <c r="DB15" s="578"/>
      <c r="DC15" s="578"/>
      <c r="DD15" s="578"/>
      <c r="DE15" s="578"/>
      <c r="DF15" s="578"/>
      <c r="DG15" s="578"/>
      <c r="DH15" s="578"/>
      <c r="DI15" s="578"/>
      <c r="DJ15" s="578"/>
      <c r="DK15" s="579"/>
      <c r="DL15" s="583" t="s">
        <v>211</v>
      </c>
      <c r="DM15" s="578"/>
      <c r="DN15" s="578"/>
      <c r="DO15" s="578"/>
      <c r="DP15" s="578"/>
      <c r="DQ15" s="578"/>
      <c r="DR15" s="578"/>
      <c r="DS15" s="578"/>
      <c r="DT15" s="578"/>
      <c r="DU15" s="578"/>
      <c r="DV15" s="578"/>
      <c r="DW15" s="578"/>
      <c r="DX15" s="676"/>
    </row>
    <row r="16" spans="2:138" ht="11.25" customHeight="1" x14ac:dyDescent="0.15">
      <c r="B16" s="574" t="s">
        <v>232</v>
      </c>
      <c r="C16" s="575"/>
      <c r="D16" s="575"/>
      <c r="E16" s="575"/>
      <c r="F16" s="575"/>
      <c r="G16" s="575"/>
      <c r="H16" s="575"/>
      <c r="I16" s="575"/>
      <c r="J16" s="575"/>
      <c r="K16" s="575"/>
      <c r="L16" s="575"/>
      <c r="M16" s="575"/>
      <c r="N16" s="575"/>
      <c r="O16" s="575"/>
      <c r="P16" s="575"/>
      <c r="Q16" s="576"/>
      <c r="R16" s="577">
        <v>595794</v>
      </c>
      <c r="S16" s="578"/>
      <c r="T16" s="578"/>
      <c r="U16" s="578"/>
      <c r="V16" s="578"/>
      <c r="W16" s="578"/>
      <c r="X16" s="578"/>
      <c r="Y16" s="579"/>
      <c r="Z16" s="654">
        <v>0.1</v>
      </c>
      <c r="AA16" s="654"/>
      <c r="AB16" s="654"/>
      <c r="AC16" s="654"/>
      <c r="AD16" s="655">
        <v>595794</v>
      </c>
      <c r="AE16" s="655"/>
      <c r="AF16" s="655"/>
      <c r="AG16" s="655"/>
      <c r="AH16" s="655"/>
      <c r="AI16" s="655"/>
      <c r="AJ16" s="655"/>
      <c r="AK16" s="655"/>
      <c r="AL16" s="580">
        <v>0.1</v>
      </c>
      <c r="AM16" s="657"/>
      <c r="AN16" s="657"/>
      <c r="AO16" s="658"/>
      <c r="AP16" s="574" t="s">
        <v>233</v>
      </c>
      <c r="AQ16" s="575"/>
      <c r="AR16" s="575"/>
      <c r="AS16" s="575"/>
      <c r="AT16" s="575"/>
      <c r="AU16" s="575"/>
      <c r="AV16" s="575"/>
      <c r="AW16" s="575"/>
      <c r="AX16" s="575"/>
      <c r="AY16" s="575"/>
      <c r="AZ16" s="575"/>
      <c r="BA16" s="575"/>
      <c r="BB16" s="575"/>
      <c r="BC16" s="576"/>
      <c r="BD16" s="577">
        <v>2032021</v>
      </c>
      <c r="BE16" s="578"/>
      <c r="BF16" s="578"/>
      <c r="BG16" s="578"/>
      <c r="BH16" s="578"/>
      <c r="BI16" s="578"/>
      <c r="BJ16" s="578"/>
      <c r="BK16" s="579"/>
      <c r="BL16" s="654">
        <v>1.2</v>
      </c>
      <c r="BM16" s="654"/>
      <c r="BN16" s="654"/>
      <c r="BO16" s="654"/>
      <c r="BP16" s="655" t="s">
        <v>118</v>
      </c>
      <c r="BQ16" s="655"/>
      <c r="BR16" s="655"/>
      <c r="BS16" s="655"/>
      <c r="BT16" s="655"/>
      <c r="BU16" s="655"/>
      <c r="BV16" s="655"/>
      <c r="BW16" s="656"/>
      <c r="BY16" s="574" t="s">
        <v>234</v>
      </c>
      <c r="BZ16" s="575"/>
      <c r="CA16" s="575"/>
      <c r="CB16" s="575"/>
      <c r="CC16" s="575"/>
      <c r="CD16" s="575"/>
      <c r="CE16" s="575"/>
      <c r="CF16" s="575"/>
      <c r="CG16" s="575"/>
      <c r="CH16" s="575"/>
      <c r="CI16" s="575"/>
      <c r="CJ16" s="575"/>
      <c r="CK16" s="575"/>
      <c r="CL16" s="576"/>
      <c r="CM16" s="577">
        <v>178193897</v>
      </c>
      <c r="CN16" s="578"/>
      <c r="CO16" s="578"/>
      <c r="CP16" s="578"/>
      <c r="CQ16" s="578"/>
      <c r="CR16" s="578"/>
      <c r="CS16" s="578"/>
      <c r="CT16" s="579"/>
      <c r="CU16" s="580">
        <v>17.2</v>
      </c>
      <c r="CV16" s="657"/>
      <c r="CW16" s="657"/>
      <c r="CX16" s="659"/>
      <c r="CY16" s="583">
        <v>12039148</v>
      </c>
      <c r="CZ16" s="578"/>
      <c r="DA16" s="578"/>
      <c r="DB16" s="578"/>
      <c r="DC16" s="578"/>
      <c r="DD16" s="578"/>
      <c r="DE16" s="578"/>
      <c r="DF16" s="578"/>
      <c r="DG16" s="578"/>
      <c r="DH16" s="578"/>
      <c r="DI16" s="578"/>
      <c r="DJ16" s="578"/>
      <c r="DK16" s="579"/>
      <c r="DL16" s="583">
        <v>125787810</v>
      </c>
      <c r="DM16" s="578"/>
      <c r="DN16" s="578"/>
      <c r="DO16" s="578"/>
      <c r="DP16" s="578"/>
      <c r="DQ16" s="578"/>
      <c r="DR16" s="578"/>
      <c r="DS16" s="578"/>
      <c r="DT16" s="578"/>
      <c r="DU16" s="578"/>
      <c r="DV16" s="578"/>
      <c r="DW16" s="578"/>
      <c r="DX16" s="676"/>
    </row>
    <row r="17" spans="2:128" ht="11.25" customHeight="1" x14ac:dyDescent="0.15">
      <c r="B17" s="574" t="s">
        <v>235</v>
      </c>
      <c r="C17" s="575"/>
      <c r="D17" s="575"/>
      <c r="E17" s="575"/>
      <c r="F17" s="575"/>
      <c r="G17" s="575"/>
      <c r="H17" s="575"/>
      <c r="I17" s="575"/>
      <c r="J17" s="575"/>
      <c r="K17" s="575"/>
      <c r="L17" s="575"/>
      <c r="M17" s="575"/>
      <c r="N17" s="575"/>
      <c r="O17" s="575"/>
      <c r="P17" s="575"/>
      <c r="Q17" s="576"/>
      <c r="R17" s="577">
        <v>510572</v>
      </c>
      <c r="S17" s="578"/>
      <c r="T17" s="578"/>
      <c r="U17" s="578"/>
      <c r="V17" s="578"/>
      <c r="W17" s="578"/>
      <c r="X17" s="578"/>
      <c r="Y17" s="579"/>
      <c r="Z17" s="654">
        <v>0</v>
      </c>
      <c r="AA17" s="654"/>
      <c r="AB17" s="654"/>
      <c r="AC17" s="654"/>
      <c r="AD17" s="655">
        <v>510572</v>
      </c>
      <c r="AE17" s="655"/>
      <c r="AF17" s="655"/>
      <c r="AG17" s="655"/>
      <c r="AH17" s="655"/>
      <c r="AI17" s="655"/>
      <c r="AJ17" s="655"/>
      <c r="AK17" s="655"/>
      <c r="AL17" s="580">
        <v>0.1</v>
      </c>
      <c r="AM17" s="657"/>
      <c r="AN17" s="657"/>
      <c r="AO17" s="658"/>
      <c r="AP17" s="574" t="s">
        <v>236</v>
      </c>
      <c r="AQ17" s="575"/>
      <c r="AR17" s="575"/>
      <c r="AS17" s="575"/>
      <c r="AT17" s="575"/>
      <c r="AU17" s="575"/>
      <c r="AV17" s="575"/>
      <c r="AW17" s="575"/>
      <c r="AX17" s="575"/>
      <c r="AY17" s="575"/>
      <c r="AZ17" s="575"/>
      <c r="BA17" s="575"/>
      <c r="BB17" s="575"/>
      <c r="BC17" s="576"/>
      <c r="BD17" s="577">
        <v>32097191</v>
      </c>
      <c r="BE17" s="578"/>
      <c r="BF17" s="578"/>
      <c r="BG17" s="578"/>
      <c r="BH17" s="578"/>
      <c r="BI17" s="578"/>
      <c r="BJ17" s="578"/>
      <c r="BK17" s="579"/>
      <c r="BL17" s="654">
        <v>18.3</v>
      </c>
      <c r="BM17" s="654"/>
      <c r="BN17" s="654"/>
      <c r="BO17" s="654"/>
      <c r="BP17" s="655" t="s">
        <v>118</v>
      </c>
      <c r="BQ17" s="655"/>
      <c r="BR17" s="655"/>
      <c r="BS17" s="655"/>
      <c r="BT17" s="655"/>
      <c r="BU17" s="655"/>
      <c r="BV17" s="655"/>
      <c r="BW17" s="656"/>
      <c r="BY17" s="574" t="s">
        <v>237</v>
      </c>
      <c r="BZ17" s="575"/>
      <c r="CA17" s="575"/>
      <c r="CB17" s="575"/>
      <c r="CC17" s="575"/>
      <c r="CD17" s="575"/>
      <c r="CE17" s="575"/>
      <c r="CF17" s="575"/>
      <c r="CG17" s="575"/>
      <c r="CH17" s="575"/>
      <c r="CI17" s="575"/>
      <c r="CJ17" s="575"/>
      <c r="CK17" s="575"/>
      <c r="CL17" s="576"/>
      <c r="CM17" s="577">
        <v>747433</v>
      </c>
      <c r="CN17" s="578"/>
      <c r="CO17" s="578"/>
      <c r="CP17" s="578"/>
      <c r="CQ17" s="578"/>
      <c r="CR17" s="578"/>
      <c r="CS17" s="578"/>
      <c r="CT17" s="579"/>
      <c r="CU17" s="580">
        <v>0.1</v>
      </c>
      <c r="CV17" s="657"/>
      <c r="CW17" s="657"/>
      <c r="CX17" s="659"/>
      <c r="CY17" s="583" t="s">
        <v>211</v>
      </c>
      <c r="CZ17" s="578"/>
      <c r="DA17" s="578"/>
      <c r="DB17" s="578"/>
      <c r="DC17" s="578"/>
      <c r="DD17" s="578"/>
      <c r="DE17" s="578"/>
      <c r="DF17" s="578"/>
      <c r="DG17" s="578"/>
      <c r="DH17" s="578"/>
      <c r="DI17" s="578"/>
      <c r="DJ17" s="578"/>
      <c r="DK17" s="579"/>
      <c r="DL17" s="583">
        <v>130328</v>
      </c>
      <c r="DM17" s="578"/>
      <c r="DN17" s="578"/>
      <c r="DO17" s="578"/>
      <c r="DP17" s="578"/>
      <c r="DQ17" s="578"/>
      <c r="DR17" s="578"/>
      <c r="DS17" s="578"/>
      <c r="DT17" s="578"/>
      <c r="DU17" s="578"/>
      <c r="DV17" s="578"/>
      <c r="DW17" s="578"/>
      <c r="DX17" s="676"/>
    </row>
    <row r="18" spans="2:128" ht="11.25" customHeight="1" x14ac:dyDescent="0.15">
      <c r="B18" s="574" t="s">
        <v>238</v>
      </c>
      <c r="C18" s="575"/>
      <c r="D18" s="575"/>
      <c r="E18" s="575"/>
      <c r="F18" s="575"/>
      <c r="G18" s="575"/>
      <c r="H18" s="575"/>
      <c r="I18" s="575"/>
      <c r="J18" s="575"/>
      <c r="K18" s="575"/>
      <c r="L18" s="575"/>
      <c r="M18" s="575"/>
      <c r="N18" s="575"/>
      <c r="O18" s="575"/>
      <c r="P18" s="575"/>
      <c r="Q18" s="576"/>
      <c r="R18" s="577">
        <v>85222</v>
      </c>
      <c r="S18" s="578"/>
      <c r="T18" s="578"/>
      <c r="U18" s="578"/>
      <c r="V18" s="578"/>
      <c r="W18" s="578"/>
      <c r="X18" s="578"/>
      <c r="Y18" s="579"/>
      <c r="Z18" s="654">
        <v>0</v>
      </c>
      <c r="AA18" s="654"/>
      <c r="AB18" s="654"/>
      <c r="AC18" s="654"/>
      <c r="AD18" s="655">
        <v>85222</v>
      </c>
      <c r="AE18" s="655"/>
      <c r="AF18" s="655"/>
      <c r="AG18" s="655"/>
      <c r="AH18" s="655"/>
      <c r="AI18" s="655"/>
      <c r="AJ18" s="655"/>
      <c r="AK18" s="655"/>
      <c r="AL18" s="580">
        <v>0</v>
      </c>
      <c r="AM18" s="657"/>
      <c r="AN18" s="657"/>
      <c r="AO18" s="658"/>
      <c r="AP18" s="574" t="s">
        <v>239</v>
      </c>
      <c r="AQ18" s="575"/>
      <c r="AR18" s="575"/>
      <c r="AS18" s="575"/>
      <c r="AT18" s="575"/>
      <c r="AU18" s="575"/>
      <c r="AV18" s="575"/>
      <c r="AW18" s="575"/>
      <c r="AX18" s="575"/>
      <c r="AY18" s="575"/>
      <c r="AZ18" s="575"/>
      <c r="BA18" s="575"/>
      <c r="BB18" s="575"/>
      <c r="BC18" s="576"/>
      <c r="BD18" s="577">
        <v>65042400</v>
      </c>
      <c r="BE18" s="578"/>
      <c r="BF18" s="578"/>
      <c r="BG18" s="578"/>
      <c r="BH18" s="578"/>
      <c r="BI18" s="578"/>
      <c r="BJ18" s="578"/>
      <c r="BK18" s="579"/>
      <c r="BL18" s="654">
        <v>37</v>
      </c>
      <c r="BM18" s="654"/>
      <c r="BN18" s="654"/>
      <c r="BO18" s="654"/>
      <c r="BP18" s="655" t="s">
        <v>118</v>
      </c>
      <c r="BQ18" s="655"/>
      <c r="BR18" s="655"/>
      <c r="BS18" s="655"/>
      <c r="BT18" s="655"/>
      <c r="BU18" s="655"/>
      <c r="BV18" s="655"/>
      <c r="BW18" s="656"/>
      <c r="BY18" s="574" t="s">
        <v>240</v>
      </c>
      <c r="BZ18" s="575"/>
      <c r="CA18" s="575"/>
      <c r="CB18" s="575"/>
      <c r="CC18" s="575"/>
      <c r="CD18" s="575"/>
      <c r="CE18" s="575"/>
      <c r="CF18" s="575"/>
      <c r="CG18" s="575"/>
      <c r="CH18" s="575"/>
      <c r="CI18" s="575"/>
      <c r="CJ18" s="575"/>
      <c r="CK18" s="575"/>
      <c r="CL18" s="576"/>
      <c r="CM18" s="577">
        <v>65172080</v>
      </c>
      <c r="CN18" s="578"/>
      <c r="CO18" s="578"/>
      <c r="CP18" s="578"/>
      <c r="CQ18" s="578"/>
      <c r="CR18" s="578"/>
      <c r="CS18" s="578"/>
      <c r="CT18" s="579"/>
      <c r="CU18" s="580">
        <v>6.3</v>
      </c>
      <c r="CV18" s="657"/>
      <c r="CW18" s="657"/>
      <c r="CX18" s="659"/>
      <c r="CY18" s="583" t="s">
        <v>118</v>
      </c>
      <c r="CZ18" s="578"/>
      <c r="DA18" s="578"/>
      <c r="DB18" s="578"/>
      <c r="DC18" s="578"/>
      <c r="DD18" s="578"/>
      <c r="DE18" s="578"/>
      <c r="DF18" s="578"/>
      <c r="DG18" s="578"/>
      <c r="DH18" s="578"/>
      <c r="DI18" s="578"/>
      <c r="DJ18" s="578"/>
      <c r="DK18" s="579"/>
      <c r="DL18" s="583">
        <v>63077043</v>
      </c>
      <c r="DM18" s="578"/>
      <c r="DN18" s="578"/>
      <c r="DO18" s="578"/>
      <c r="DP18" s="578"/>
      <c r="DQ18" s="578"/>
      <c r="DR18" s="578"/>
      <c r="DS18" s="578"/>
      <c r="DT18" s="578"/>
      <c r="DU18" s="578"/>
      <c r="DV18" s="578"/>
      <c r="DW18" s="578"/>
      <c r="DX18" s="676"/>
    </row>
    <row r="19" spans="2:128" ht="11.25" customHeight="1" x14ac:dyDescent="0.15">
      <c r="B19" s="680" t="s">
        <v>241</v>
      </c>
      <c r="C19" s="681"/>
      <c r="D19" s="681"/>
      <c r="E19" s="681"/>
      <c r="F19" s="681"/>
      <c r="G19" s="681"/>
      <c r="H19" s="681"/>
      <c r="I19" s="681"/>
      <c r="J19" s="681"/>
      <c r="K19" s="681"/>
      <c r="L19" s="681"/>
      <c r="M19" s="681"/>
      <c r="N19" s="681"/>
      <c r="O19" s="681"/>
      <c r="P19" s="681"/>
      <c r="Q19" s="682"/>
      <c r="R19" s="577" t="s">
        <v>118</v>
      </c>
      <c r="S19" s="578"/>
      <c r="T19" s="578"/>
      <c r="U19" s="578"/>
      <c r="V19" s="578"/>
      <c r="W19" s="578"/>
      <c r="X19" s="578"/>
      <c r="Y19" s="579"/>
      <c r="Z19" s="654" t="s">
        <v>211</v>
      </c>
      <c r="AA19" s="654"/>
      <c r="AB19" s="654"/>
      <c r="AC19" s="654"/>
      <c r="AD19" s="655" t="s">
        <v>118</v>
      </c>
      <c r="AE19" s="655"/>
      <c r="AF19" s="655"/>
      <c r="AG19" s="655"/>
      <c r="AH19" s="655"/>
      <c r="AI19" s="655"/>
      <c r="AJ19" s="655"/>
      <c r="AK19" s="655"/>
      <c r="AL19" s="580" t="s">
        <v>118</v>
      </c>
      <c r="AM19" s="657"/>
      <c r="AN19" s="657"/>
      <c r="AO19" s="658"/>
      <c r="AP19" s="574" t="s">
        <v>242</v>
      </c>
      <c r="AQ19" s="575"/>
      <c r="AR19" s="575"/>
      <c r="AS19" s="575"/>
      <c r="AT19" s="575"/>
      <c r="AU19" s="575"/>
      <c r="AV19" s="575"/>
      <c r="AW19" s="575"/>
      <c r="AX19" s="575"/>
      <c r="AY19" s="575"/>
      <c r="AZ19" s="575"/>
      <c r="BA19" s="575"/>
      <c r="BB19" s="575"/>
      <c r="BC19" s="576"/>
      <c r="BD19" s="577">
        <v>4186924</v>
      </c>
      <c r="BE19" s="578"/>
      <c r="BF19" s="578"/>
      <c r="BG19" s="578"/>
      <c r="BH19" s="578"/>
      <c r="BI19" s="578"/>
      <c r="BJ19" s="578"/>
      <c r="BK19" s="579"/>
      <c r="BL19" s="654">
        <v>2.4</v>
      </c>
      <c r="BM19" s="654"/>
      <c r="BN19" s="654"/>
      <c r="BO19" s="654"/>
      <c r="BP19" s="655" t="s">
        <v>118</v>
      </c>
      <c r="BQ19" s="655"/>
      <c r="BR19" s="655"/>
      <c r="BS19" s="655"/>
      <c r="BT19" s="655"/>
      <c r="BU19" s="655"/>
      <c r="BV19" s="655"/>
      <c r="BW19" s="656"/>
      <c r="BY19" s="574" t="s">
        <v>243</v>
      </c>
      <c r="BZ19" s="575"/>
      <c r="CA19" s="575"/>
      <c r="CB19" s="575"/>
      <c r="CC19" s="575"/>
      <c r="CD19" s="575"/>
      <c r="CE19" s="575"/>
      <c r="CF19" s="575"/>
      <c r="CG19" s="575"/>
      <c r="CH19" s="575"/>
      <c r="CI19" s="575"/>
      <c r="CJ19" s="575"/>
      <c r="CK19" s="575"/>
      <c r="CL19" s="576"/>
      <c r="CM19" s="577" t="s">
        <v>118</v>
      </c>
      <c r="CN19" s="578"/>
      <c r="CO19" s="578"/>
      <c r="CP19" s="578"/>
      <c r="CQ19" s="578"/>
      <c r="CR19" s="578"/>
      <c r="CS19" s="578"/>
      <c r="CT19" s="579"/>
      <c r="CU19" s="580" t="s">
        <v>118</v>
      </c>
      <c r="CV19" s="657"/>
      <c r="CW19" s="657"/>
      <c r="CX19" s="659"/>
      <c r="CY19" s="583" t="s">
        <v>211</v>
      </c>
      <c r="CZ19" s="578"/>
      <c r="DA19" s="578"/>
      <c r="DB19" s="578"/>
      <c r="DC19" s="578"/>
      <c r="DD19" s="578"/>
      <c r="DE19" s="578"/>
      <c r="DF19" s="578"/>
      <c r="DG19" s="578"/>
      <c r="DH19" s="578"/>
      <c r="DI19" s="578"/>
      <c r="DJ19" s="578"/>
      <c r="DK19" s="579"/>
      <c r="DL19" s="583" t="s">
        <v>211</v>
      </c>
      <c r="DM19" s="578"/>
      <c r="DN19" s="578"/>
      <c r="DO19" s="578"/>
      <c r="DP19" s="578"/>
      <c r="DQ19" s="578"/>
      <c r="DR19" s="578"/>
      <c r="DS19" s="578"/>
      <c r="DT19" s="578"/>
      <c r="DU19" s="578"/>
      <c r="DV19" s="578"/>
      <c r="DW19" s="578"/>
      <c r="DX19" s="676"/>
    </row>
    <row r="20" spans="2:128" ht="11.25" customHeight="1" x14ac:dyDescent="0.15">
      <c r="B20" s="574" t="s">
        <v>244</v>
      </c>
      <c r="C20" s="575"/>
      <c r="D20" s="575"/>
      <c r="E20" s="575"/>
      <c r="F20" s="575"/>
      <c r="G20" s="575"/>
      <c r="H20" s="575"/>
      <c r="I20" s="575"/>
      <c r="J20" s="575"/>
      <c r="K20" s="575"/>
      <c r="L20" s="575"/>
      <c r="M20" s="575"/>
      <c r="N20" s="575"/>
      <c r="O20" s="575"/>
      <c r="P20" s="575"/>
      <c r="Q20" s="576"/>
      <c r="R20" s="577">
        <v>240062865</v>
      </c>
      <c r="S20" s="578"/>
      <c r="T20" s="578"/>
      <c r="U20" s="578"/>
      <c r="V20" s="578"/>
      <c r="W20" s="578"/>
      <c r="X20" s="578"/>
      <c r="Y20" s="579"/>
      <c r="Z20" s="654">
        <v>22.9</v>
      </c>
      <c r="AA20" s="654"/>
      <c r="AB20" s="654"/>
      <c r="AC20" s="654"/>
      <c r="AD20" s="655">
        <v>235339493</v>
      </c>
      <c r="AE20" s="655"/>
      <c r="AF20" s="655"/>
      <c r="AG20" s="655"/>
      <c r="AH20" s="655"/>
      <c r="AI20" s="655"/>
      <c r="AJ20" s="655"/>
      <c r="AK20" s="655"/>
      <c r="AL20" s="580">
        <v>58.8</v>
      </c>
      <c r="AM20" s="657"/>
      <c r="AN20" s="657"/>
      <c r="AO20" s="658"/>
      <c r="AP20" s="660" t="s">
        <v>245</v>
      </c>
      <c r="AQ20" s="661"/>
      <c r="AR20" s="661"/>
      <c r="AS20" s="661"/>
      <c r="AT20" s="661"/>
      <c r="AU20" s="661"/>
      <c r="AV20" s="661"/>
      <c r="AW20" s="661"/>
      <c r="AX20" s="661"/>
      <c r="AY20" s="661"/>
      <c r="AZ20" s="661"/>
      <c r="BA20" s="661"/>
      <c r="BB20" s="661"/>
      <c r="BC20" s="662"/>
      <c r="BD20" s="577">
        <v>1865704</v>
      </c>
      <c r="BE20" s="578"/>
      <c r="BF20" s="578"/>
      <c r="BG20" s="578"/>
      <c r="BH20" s="578"/>
      <c r="BI20" s="578"/>
      <c r="BJ20" s="578"/>
      <c r="BK20" s="579"/>
      <c r="BL20" s="654">
        <v>1.1000000000000001</v>
      </c>
      <c r="BM20" s="654"/>
      <c r="BN20" s="654"/>
      <c r="BO20" s="654"/>
      <c r="BP20" s="655" t="s">
        <v>118</v>
      </c>
      <c r="BQ20" s="655"/>
      <c r="BR20" s="655"/>
      <c r="BS20" s="655"/>
      <c r="BT20" s="655"/>
      <c r="BU20" s="655"/>
      <c r="BV20" s="655"/>
      <c r="BW20" s="656"/>
      <c r="BY20" s="660" t="s">
        <v>246</v>
      </c>
      <c r="BZ20" s="661"/>
      <c r="CA20" s="661"/>
      <c r="CB20" s="661"/>
      <c r="CC20" s="661"/>
      <c r="CD20" s="661"/>
      <c r="CE20" s="661"/>
      <c r="CF20" s="661"/>
      <c r="CG20" s="661"/>
      <c r="CH20" s="661"/>
      <c r="CI20" s="661"/>
      <c r="CJ20" s="661"/>
      <c r="CK20" s="661"/>
      <c r="CL20" s="662"/>
      <c r="CM20" s="577" t="s">
        <v>211</v>
      </c>
      <c r="CN20" s="578"/>
      <c r="CO20" s="578"/>
      <c r="CP20" s="578"/>
      <c r="CQ20" s="578"/>
      <c r="CR20" s="578"/>
      <c r="CS20" s="578"/>
      <c r="CT20" s="579"/>
      <c r="CU20" s="580" t="s">
        <v>118</v>
      </c>
      <c r="CV20" s="657"/>
      <c r="CW20" s="657"/>
      <c r="CX20" s="659"/>
      <c r="CY20" s="583" t="s">
        <v>118</v>
      </c>
      <c r="CZ20" s="578"/>
      <c r="DA20" s="578"/>
      <c r="DB20" s="578"/>
      <c r="DC20" s="578"/>
      <c r="DD20" s="578"/>
      <c r="DE20" s="578"/>
      <c r="DF20" s="578"/>
      <c r="DG20" s="578"/>
      <c r="DH20" s="578"/>
      <c r="DI20" s="578"/>
      <c r="DJ20" s="578"/>
      <c r="DK20" s="579"/>
      <c r="DL20" s="583" t="s">
        <v>118</v>
      </c>
      <c r="DM20" s="578"/>
      <c r="DN20" s="578"/>
      <c r="DO20" s="578"/>
      <c r="DP20" s="578"/>
      <c r="DQ20" s="578"/>
      <c r="DR20" s="578"/>
      <c r="DS20" s="578"/>
      <c r="DT20" s="578"/>
      <c r="DU20" s="578"/>
      <c r="DV20" s="578"/>
      <c r="DW20" s="578"/>
      <c r="DX20" s="676"/>
    </row>
    <row r="21" spans="2:128" ht="11.25" customHeight="1" x14ac:dyDescent="0.15">
      <c r="B21" s="574" t="s">
        <v>247</v>
      </c>
      <c r="C21" s="575"/>
      <c r="D21" s="575"/>
      <c r="E21" s="575"/>
      <c r="F21" s="575"/>
      <c r="G21" s="575"/>
      <c r="H21" s="575"/>
      <c r="I21" s="575"/>
      <c r="J21" s="575"/>
      <c r="K21" s="575"/>
      <c r="L21" s="575"/>
      <c r="M21" s="575"/>
      <c r="N21" s="575"/>
      <c r="O21" s="575"/>
      <c r="P21" s="575"/>
      <c r="Q21" s="576"/>
      <c r="R21" s="577">
        <v>235339493</v>
      </c>
      <c r="S21" s="578"/>
      <c r="T21" s="578"/>
      <c r="U21" s="578"/>
      <c r="V21" s="578"/>
      <c r="W21" s="578"/>
      <c r="X21" s="578"/>
      <c r="Y21" s="579"/>
      <c r="Z21" s="580">
        <v>22.4</v>
      </c>
      <c r="AA21" s="657"/>
      <c r="AB21" s="657"/>
      <c r="AC21" s="659"/>
      <c r="AD21" s="583">
        <v>235339493</v>
      </c>
      <c r="AE21" s="578"/>
      <c r="AF21" s="578"/>
      <c r="AG21" s="578"/>
      <c r="AH21" s="578"/>
      <c r="AI21" s="578"/>
      <c r="AJ21" s="578"/>
      <c r="AK21" s="579"/>
      <c r="AL21" s="580">
        <v>58.8</v>
      </c>
      <c r="AM21" s="657"/>
      <c r="AN21" s="657"/>
      <c r="AO21" s="658"/>
      <c r="AP21" s="660" t="s">
        <v>248</v>
      </c>
      <c r="AQ21" s="661"/>
      <c r="AR21" s="661"/>
      <c r="AS21" s="661"/>
      <c r="AT21" s="661"/>
      <c r="AU21" s="661"/>
      <c r="AV21" s="661"/>
      <c r="AW21" s="661"/>
      <c r="AX21" s="661"/>
      <c r="AY21" s="661"/>
      <c r="AZ21" s="661"/>
      <c r="BA21" s="661"/>
      <c r="BB21" s="661"/>
      <c r="BC21" s="662"/>
      <c r="BD21" s="577">
        <v>846523</v>
      </c>
      <c r="BE21" s="578"/>
      <c r="BF21" s="578"/>
      <c r="BG21" s="578"/>
      <c r="BH21" s="578"/>
      <c r="BI21" s="578"/>
      <c r="BJ21" s="578"/>
      <c r="BK21" s="579"/>
      <c r="BL21" s="654">
        <v>0.5</v>
      </c>
      <c r="BM21" s="654"/>
      <c r="BN21" s="654"/>
      <c r="BO21" s="654"/>
      <c r="BP21" s="655" t="s">
        <v>118</v>
      </c>
      <c r="BQ21" s="655"/>
      <c r="BR21" s="655"/>
      <c r="BS21" s="655"/>
      <c r="BT21" s="655"/>
      <c r="BU21" s="655"/>
      <c r="BV21" s="655"/>
      <c r="BW21" s="656"/>
      <c r="BY21" s="660" t="s">
        <v>249</v>
      </c>
      <c r="BZ21" s="661"/>
      <c r="CA21" s="661"/>
      <c r="CB21" s="661"/>
      <c r="CC21" s="661"/>
      <c r="CD21" s="661"/>
      <c r="CE21" s="661"/>
      <c r="CF21" s="661"/>
      <c r="CG21" s="661"/>
      <c r="CH21" s="661"/>
      <c r="CI21" s="661"/>
      <c r="CJ21" s="661"/>
      <c r="CK21" s="661"/>
      <c r="CL21" s="662"/>
      <c r="CM21" s="577">
        <v>62630</v>
      </c>
      <c r="CN21" s="578"/>
      <c r="CO21" s="578"/>
      <c r="CP21" s="578"/>
      <c r="CQ21" s="578"/>
      <c r="CR21" s="578"/>
      <c r="CS21" s="578"/>
      <c r="CT21" s="579"/>
      <c r="CU21" s="580">
        <v>0</v>
      </c>
      <c r="CV21" s="657"/>
      <c r="CW21" s="657"/>
      <c r="CX21" s="659"/>
      <c r="CY21" s="583" t="s">
        <v>118</v>
      </c>
      <c r="CZ21" s="578"/>
      <c r="DA21" s="578"/>
      <c r="DB21" s="578"/>
      <c r="DC21" s="578"/>
      <c r="DD21" s="578"/>
      <c r="DE21" s="578"/>
      <c r="DF21" s="578"/>
      <c r="DG21" s="578"/>
      <c r="DH21" s="578"/>
      <c r="DI21" s="578"/>
      <c r="DJ21" s="578"/>
      <c r="DK21" s="579"/>
      <c r="DL21" s="583">
        <v>62630</v>
      </c>
      <c r="DM21" s="578"/>
      <c r="DN21" s="578"/>
      <c r="DO21" s="578"/>
      <c r="DP21" s="578"/>
      <c r="DQ21" s="578"/>
      <c r="DR21" s="578"/>
      <c r="DS21" s="578"/>
      <c r="DT21" s="578"/>
      <c r="DU21" s="578"/>
      <c r="DV21" s="578"/>
      <c r="DW21" s="578"/>
      <c r="DX21" s="676"/>
    </row>
    <row r="22" spans="2:128" ht="11.25" customHeight="1" x14ac:dyDescent="0.15">
      <c r="B22" s="574" t="s">
        <v>250</v>
      </c>
      <c r="C22" s="575"/>
      <c r="D22" s="575"/>
      <c r="E22" s="575"/>
      <c r="F22" s="575"/>
      <c r="G22" s="575"/>
      <c r="H22" s="575"/>
      <c r="I22" s="575"/>
      <c r="J22" s="575"/>
      <c r="K22" s="575"/>
      <c r="L22" s="575"/>
      <c r="M22" s="575"/>
      <c r="N22" s="575"/>
      <c r="O22" s="575"/>
      <c r="P22" s="575"/>
      <c r="Q22" s="576"/>
      <c r="R22" s="577">
        <v>4696370</v>
      </c>
      <c r="S22" s="578"/>
      <c r="T22" s="578"/>
      <c r="U22" s="578"/>
      <c r="V22" s="578"/>
      <c r="W22" s="578"/>
      <c r="X22" s="578"/>
      <c r="Y22" s="579"/>
      <c r="Z22" s="580">
        <v>0.4</v>
      </c>
      <c r="AA22" s="657"/>
      <c r="AB22" s="657"/>
      <c r="AC22" s="659"/>
      <c r="AD22" s="583" t="s">
        <v>211</v>
      </c>
      <c r="AE22" s="578"/>
      <c r="AF22" s="578"/>
      <c r="AG22" s="578"/>
      <c r="AH22" s="578"/>
      <c r="AI22" s="578"/>
      <c r="AJ22" s="578"/>
      <c r="AK22" s="579"/>
      <c r="AL22" s="580" t="s">
        <v>211</v>
      </c>
      <c r="AM22" s="657"/>
      <c r="AN22" s="657"/>
      <c r="AO22" s="658"/>
      <c r="AP22" s="660" t="s">
        <v>251</v>
      </c>
      <c r="AQ22" s="678"/>
      <c r="AR22" s="678"/>
      <c r="AS22" s="678"/>
      <c r="AT22" s="678"/>
      <c r="AU22" s="678"/>
      <c r="AV22" s="678"/>
      <c r="AW22" s="678"/>
      <c r="AX22" s="678"/>
      <c r="AY22" s="678"/>
      <c r="AZ22" s="678"/>
      <c r="BA22" s="678"/>
      <c r="BB22" s="678"/>
      <c r="BC22" s="679"/>
      <c r="BD22" s="577">
        <v>7107636</v>
      </c>
      <c r="BE22" s="578"/>
      <c r="BF22" s="578"/>
      <c r="BG22" s="578"/>
      <c r="BH22" s="578"/>
      <c r="BI22" s="578"/>
      <c r="BJ22" s="578"/>
      <c r="BK22" s="579"/>
      <c r="BL22" s="654">
        <v>4</v>
      </c>
      <c r="BM22" s="654"/>
      <c r="BN22" s="654"/>
      <c r="BO22" s="654"/>
      <c r="BP22" s="655" t="s">
        <v>211</v>
      </c>
      <c r="BQ22" s="655"/>
      <c r="BR22" s="655"/>
      <c r="BS22" s="655"/>
      <c r="BT22" s="655"/>
      <c r="BU22" s="655"/>
      <c r="BV22" s="655"/>
      <c r="BW22" s="656"/>
      <c r="BY22" s="660" t="s">
        <v>252</v>
      </c>
      <c r="BZ22" s="661"/>
      <c r="CA22" s="661"/>
      <c r="CB22" s="661"/>
      <c r="CC22" s="661"/>
      <c r="CD22" s="661"/>
      <c r="CE22" s="661"/>
      <c r="CF22" s="661"/>
      <c r="CG22" s="661"/>
      <c r="CH22" s="661"/>
      <c r="CI22" s="661"/>
      <c r="CJ22" s="661"/>
      <c r="CK22" s="661"/>
      <c r="CL22" s="662"/>
      <c r="CM22" s="577">
        <v>368286</v>
      </c>
      <c r="CN22" s="578"/>
      <c r="CO22" s="578"/>
      <c r="CP22" s="578"/>
      <c r="CQ22" s="578"/>
      <c r="CR22" s="578"/>
      <c r="CS22" s="578"/>
      <c r="CT22" s="579"/>
      <c r="CU22" s="580">
        <v>0</v>
      </c>
      <c r="CV22" s="657"/>
      <c r="CW22" s="657"/>
      <c r="CX22" s="659"/>
      <c r="CY22" s="583" t="s">
        <v>118</v>
      </c>
      <c r="CZ22" s="578"/>
      <c r="DA22" s="578"/>
      <c r="DB22" s="578"/>
      <c r="DC22" s="578"/>
      <c r="DD22" s="578"/>
      <c r="DE22" s="578"/>
      <c r="DF22" s="578"/>
      <c r="DG22" s="578"/>
      <c r="DH22" s="578"/>
      <c r="DI22" s="578"/>
      <c r="DJ22" s="578"/>
      <c r="DK22" s="579"/>
      <c r="DL22" s="583">
        <v>368286</v>
      </c>
      <c r="DM22" s="578"/>
      <c r="DN22" s="578"/>
      <c r="DO22" s="578"/>
      <c r="DP22" s="578"/>
      <c r="DQ22" s="578"/>
      <c r="DR22" s="578"/>
      <c r="DS22" s="578"/>
      <c r="DT22" s="578"/>
      <c r="DU22" s="578"/>
      <c r="DV22" s="578"/>
      <c r="DW22" s="578"/>
      <c r="DX22" s="676"/>
    </row>
    <row r="23" spans="2:128" ht="11.25" customHeight="1" x14ac:dyDescent="0.15">
      <c r="B23" s="574" t="s">
        <v>253</v>
      </c>
      <c r="C23" s="575"/>
      <c r="D23" s="575"/>
      <c r="E23" s="575"/>
      <c r="F23" s="575"/>
      <c r="G23" s="575"/>
      <c r="H23" s="575"/>
      <c r="I23" s="575"/>
      <c r="J23" s="575"/>
      <c r="K23" s="575"/>
      <c r="L23" s="575"/>
      <c r="M23" s="575"/>
      <c r="N23" s="575"/>
      <c r="O23" s="575"/>
      <c r="P23" s="575"/>
      <c r="Q23" s="576"/>
      <c r="R23" s="577">
        <v>27002</v>
      </c>
      <c r="S23" s="578"/>
      <c r="T23" s="578"/>
      <c r="U23" s="578"/>
      <c r="V23" s="578"/>
      <c r="W23" s="578"/>
      <c r="X23" s="578"/>
      <c r="Y23" s="579"/>
      <c r="Z23" s="580">
        <v>0</v>
      </c>
      <c r="AA23" s="657"/>
      <c r="AB23" s="657"/>
      <c r="AC23" s="659"/>
      <c r="AD23" s="583" t="s">
        <v>211</v>
      </c>
      <c r="AE23" s="578"/>
      <c r="AF23" s="578"/>
      <c r="AG23" s="578"/>
      <c r="AH23" s="578"/>
      <c r="AI23" s="578"/>
      <c r="AJ23" s="578"/>
      <c r="AK23" s="579"/>
      <c r="AL23" s="580" t="s">
        <v>118</v>
      </c>
      <c r="AM23" s="657"/>
      <c r="AN23" s="657"/>
      <c r="AO23" s="658"/>
      <c r="AP23" s="660" t="s">
        <v>254</v>
      </c>
      <c r="AQ23" s="678"/>
      <c r="AR23" s="678"/>
      <c r="AS23" s="678"/>
      <c r="AT23" s="678"/>
      <c r="AU23" s="678"/>
      <c r="AV23" s="678"/>
      <c r="AW23" s="678"/>
      <c r="AX23" s="678"/>
      <c r="AY23" s="678"/>
      <c r="AZ23" s="678"/>
      <c r="BA23" s="678"/>
      <c r="BB23" s="678"/>
      <c r="BC23" s="679"/>
      <c r="BD23" s="577">
        <v>15670891</v>
      </c>
      <c r="BE23" s="578"/>
      <c r="BF23" s="578"/>
      <c r="BG23" s="578"/>
      <c r="BH23" s="578"/>
      <c r="BI23" s="578"/>
      <c r="BJ23" s="578"/>
      <c r="BK23" s="579"/>
      <c r="BL23" s="654">
        <v>8.9</v>
      </c>
      <c r="BM23" s="654"/>
      <c r="BN23" s="654"/>
      <c r="BO23" s="654"/>
      <c r="BP23" s="655" t="s">
        <v>211</v>
      </c>
      <c r="BQ23" s="655"/>
      <c r="BR23" s="655"/>
      <c r="BS23" s="655"/>
      <c r="BT23" s="655"/>
      <c r="BU23" s="655"/>
      <c r="BV23" s="655"/>
      <c r="BW23" s="656"/>
      <c r="BY23" s="660" t="s">
        <v>255</v>
      </c>
      <c r="BZ23" s="661"/>
      <c r="CA23" s="661"/>
      <c r="CB23" s="661"/>
      <c r="CC23" s="661"/>
      <c r="CD23" s="661"/>
      <c r="CE23" s="661"/>
      <c r="CF23" s="661"/>
      <c r="CG23" s="661"/>
      <c r="CH23" s="661"/>
      <c r="CI23" s="661"/>
      <c r="CJ23" s="661"/>
      <c r="CK23" s="661"/>
      <c r="CL23" s="662"/>
      <c r="CM23" s="577">
        <v>445448</v>
      </c>
      <c r="CN23" s="578"/>
      <c r="CO23" s="578"/>
      <c r="CP23" s="578"/>
      <c r="CQ23" s="578"/>
      <c r="CR23" s="578"/>
      <c r="CS23" s="578"/>
      <c r="CT23" s="579"/>
      <c r="CU23" s="580">
        <v>0</v>
      </c>
      <c r="CV23" s="657"/>
      <c r="CW23" s="657"/>
      <c r="CX23" s="659"/>
      <c r="CY23" s="583" t="s">
        <v>118</v>
      </c>
      <c r="CZ23" s="578"/>
      <c r="DA23" s="578"/>
      <c r="DB23" s="578"/>
      <c r="DC23" s="578"/>
      <c r="DD23" s="578"/>
      <c r="DE23" s="578"/>
      <c r="DF23" s="578"/>
      <c r="DG23" s="578"/>
      <c r="DH23" s="578"/>
      <c r="DI23" s="578"/>
      <c r="DJ23" s="578"/>
      <c r="DK23" s="579"/>
      <c r="DL23" s="583">
        <v>445448</v>
      </c>
      <c r="DM23" s="578"/>
      <c r="DN23" s="578"/>
      <c r="DO23" s="578"/>
      <c r="DP23" s="578"/>
      <c r="DQ23" s="578"/>
      <c r="DR23" s="578"/>
      <c r="DS23" s="578"/>
      <c r="DT23" s="578"/>
      <c r="DU23" s="578"/>
      <c r="DV23" s="578"/>
      <c r="DW23" s="578"/>
      <c r="DX23" s="676"/>
    </row>
    <row r="24" spans="2:128" ht="11.25" customHeight="1" x14ac:dyDescent="0.15">
      <c r="B24" s="574" t="s">
        <v>256</v>
      </c>
      <c r="C24" s="575"/>
      <c r="D24" s="575"/>
      <c r="E24" s="575"/>
      <c r="F24" s="575"/>
      <c r="G24" s="575"/>
      <c r="H24" s="575"/>
      <c r="I24" s="575"/>
      <c r="J24" s="575"/>
      <c r="K24" s="575"/>
      <c r="L24" s="575"/>
      <c r="M24" s="575"/>
      <c r="N24" s="575"/>
      <c r="O24" s="575"/>
      <c r="P24" s="575"/>
      <c r="Q24" s="576"/>
      <c r="R24" s="577">
        <v>440906973</v>
      </c>
      <c r="S24" s="578"/>
      <c r="T24" s="578"/>
      <c r="U24" s="578"/>
      <c r="V24" s="578"/>
      <c r="W24" s="578"/>
      <c r="X24" s="578"/>
      <c r="Y24" s="579"/>
      <c r="Z24" s="580">
        <v>42</v>
      </c>
      <c r="AA24" s="657"/>
      <c r="AB24" s="657"/>
      <c r="AC24" s="659"/>
      <c r="AD24" s="583">
        <v>398226874</v>
      </c>
      <c r="AE24" s="578"/>
      <c r="AF24" s="578"/>
      <c r="AG24" s="578"/>
      <c r="AH24" s="578"/>
      <c r="AI24" s="578"/>
      <c r="AJ24" s="578"/>
      <c r="AK24" s="579"/>
      <c r="AL24" s="580">
        <v>99.5</v>
      </c>
      <c r="AM24" s="657"/>
      <c r="AN24" s="657"/>
      <c r="AO24" s="658"/>
      <c r="AP24" s="660" t="s">
        <v>257</v>
      </c>
      <c r="AQ24" s="678"/>
      <c r="AR24" s="678"/>
      <c r="AS24" s="678"/>
      <c r="AT24" s="678"/>
      <c r="AU24" s="678"/>
      <c r="AV24" s="678"/>
      <c r="AW24" s="678"/>
      <c r="AX24" s="678"/>
      <c r="AY24" s="678"/>
      <c r="AZ24" s="678"/>
      <c r="BA24" s="678"/>
      <c r="BB24" s="678"/>
      <c r="BC24" s="679"/>
      <c r="BD24" s="577">
        <v>7114</v>
      </c>
      <c r="BE24" s="578"/>
      <c r="BF24" s="578"/>
      <c r="BG24" s="578"/>
      <c r="BH24" s="578"/>
      <c r="BI24" s="578"/>
      <c r="BJ24" s="578"/>
      <c r="BK24" s="579"/>
      <c r="BL24" s="654">
        <v>0</v>
      </c>
      <c r="BM24" s="654"/>
      <c r="BN24" s="654"/>
      <c r="BO24" s="654"/>
      <c r="BP24" s="655" t="s">
        <v>118</v>
      </c>
      <c r="BQ24" s="655"/>
      <c r="BR24" s="655"/>
      <c r="BS24" s="655"/>
      <c r="BT24" s="655"/>
      <c r="BU24" s="655"/>
      <c r="BV24" s="655"/>
      <c r="BW24" s="656"/>
      <c r="BY24" s="660" t="s">
        <v>258</v>
      </c>
      <c r="BZ24" s="661"/>
      <c r="CA24" s="661"/>
      <c r="CB24" s="661"/>
      <c r="CC24" s="661"/>
      <c r="CD24" s="661"/>
      <c r="CE24" s="661"/>
      <c r="CF24" s="661"/>
      <c r="CG24" s="661"/>
      <c r="CH24" s="661"/>
      <c r="CI24" s="661"/>
      <c r="CJ24" s="661"/>
      <c r="CK24" s="661"/>
      <c r="CL24" s="662"/>
      <c r="CM24" s="577" t="s">
        <v>118</v>
      </c>
      <c r="CN24" s="578"/>
      <c r="CO24" s="578"/>
      <c r="CP24" s="578"/>
      <c r="CQ24" s="578"/>
      <c r="CR24" s="578"/>
      <c r="CS24" s="578"/>
      <c r="CT24" s="579"/>
      <c r="CU24" s="580" t="s">
        <v>118</v>
      </c>
      <c r="CV24" s="657"/>
      <c r="CW24" s="657"/>
      <c r="CX24" s="659"/>
      <c r="CY24" s="583" t="s">
        <v>211</v>
      </c>
      <c r="CZ24" s="578"/>
      <c r="DA24" s="578"/>
      <c r="DB24" s="578"/>
      <c r="DC24" s="578"/>
      <c r="DD24" s="578"/>
      <c r="DE24" s="578"/>
      <c r="DF24" s="578"/>
      <c r="DG24" s="578"/>
      <c r="DH24" s="578"/>
      <c r="DI24" s="578"/>
      <c r="DJ24" s="578"/>
      <c r="DK24" s="579"/>
      <c r="DL24" s="583" t="s">
        <v>211</v>
      </c>
      <c r="DM24" s="578"/>
      <c r="DN24" s="578"/>
      <c r="DO24" s="578"/>
      <c r="DP24" s="578"/>
      <c r="DQ24" s="578"/>
      <c r="DR24" s="578"/>
      <c r="DS24" s="578"/>
      <c r="DT24" s="578"/>
      <c r="DU24" s="578"/>
      <c r="DV24" s="578"/>
      <c r="DW24" s="578"/>
      <c r="DX24" s="676"/>
    </row>
    <row r="25" spans="2:128" ht="11.25" customHeight="1" x14ac:dyDescent="0.15">
      <c r="B25" s="574" t="s">
        <v>259</v>
      </c>
      <c r="C25" s="575"/>
      <c r="D25" s="575"/>
      <c r="E25" s="575"/>
      <c r="F25" s="575"/>
      <c r="G25" s="575"/>
      <c r="H25" s="575"/>
      <c r="I25" s="575"/>
      <c r="J25" s="575"/>
      <c r="K25" s="575"/>
      <c r="L25" s="575"/>
      <c r="M25" s="575"/>
      <c r="N25" s="575"/>
      <c r="O25" s="575"/>
      <c r="P25" s="575"/>
      <c r="Q25" s="576"/>
      <c r="R25" s="577">
        <v>333255</v>
      </c>
      <c r="S25" s="578"/>
      <c r="T25" s="578"/>
      <c r="U25" s="578"/>
      <c r="V25" s="578"/>
      <c r="W25" s="578"/>
      <c r="X25" s="578"/>
      <c r="Y25" s="579"/>
      <c r="Z25" s="580">
        <v>0</v>
      </c>
      <c r="AA25" s="657"/>
      <c r="AB25" s="657"/>
      <c r="AC25" s="659"/>
      <c r="AD25" s="583">
        <v>333255</v>
      </c>
      <c r="AE25" s="578"/>
      <c r="AF25" s="578"/>
      <c r="AG25" s="578"/>
      <c r="AH25" s="578"/>
      <c r="AI25" s="578"/>
      <c r="AJ25" s="578"/>
      <c r="AK25" s="579"/>
      <c r="AL25" s="580">
        <v>0.1</v>
      </c>
      <c r="AM25" s="657"/>
      <c r="AN25" s="657"/>
      <c r="AO25" s="658"/>
      <c r="AP25" s="660" t="s">
        <v>260</v>
      </c>
      <c r="AQ25" s="678"/>
      <c r="AR25" s="678"/>
      <c r="AS25" s="678"/>
      <c r="AT25" s="678"/>
      <c r="AU25" s="678"/>
      <c r="AV25" s="678"/>
      <c r="AW25" s="678"/>
      <c r="AX25" s="678"/>
      <c r="AY25" s="678"/>
      <c r="AZ25" s="678"/>
      <c r="BA25" s="678"/>
      <c r="BB25" s="678"/>
      <c r="BC25" s="679"/>
      <c r="BD25" s="577" t="s">
        <v>211</v>
      </c>
      <c r="BE25" s="578"/>
      <c r="BF25" s="578"/>
      <c r="BG25" s="578"/>
      <c r="BH25" s="578"/>
      <c r="BI25" s="578"/>
      <c r="BJ25" s="578"/>
      <c r="BK25" s="579"/>
      <c r="BL25" s="654" t="s">
        <v>211</v>
      </c>
      <c r="BM25" s="654"/>
      <c r="BN25" s="654"/>
      <c r="BO25" s="654"/>
      <c r="BP25" s="655" t="s">
        <v>211</v>
      </c>
      <c r="BQ25" s="655"/>
      <c r="BR25" s="655"/>
      <c r="BS25" s="655"/>
      <c r="BT25" s="655"/>
      <c r="BU25" s="655"/>
      <c r="BV25" s="655"/>
      <c r="BW25" s="656"/>
      <c r="BY25" s="660" t="s">
        <v>261</v>
      </c>
      <c r="BZ25" s="661"/>
      <c r="CA25" s="661"/>
      <c r="CB25" s="661"/>
      <c r="CC25" s="661"/>
      <c r="CD25" s="661"/>
      <c r="CE25" s="661"/>
      <c r="CF25" s="661"/>
      <c r="CG25" s="661"/>
      <c r="CH25" s="661"/>
      <c r="CI25" s="661"/>
      <c r="CJ25" s="661"/>
      <c r="CK25" s="661"/>
      <c r="CL25" s="662"/>
      <c r="CM25" s="577">
        <v>32197353</v>
      </c>
      <c r="CN25" s="578"/>
      <c r="CO25" s="578"/>
      <c r="CP25" s="578"/>
      <c r="CQ25" s="578"/>
      <c r="CR25" s="578"/>
      <c r="CS25" s="578"/>
      <c r="CT25" s="579"/>
      <c r="CU25" s="580">
        <v>3.1</v>
      </c>
      <c r="CV25" s="657"/>
      <c r="CW25" s="657"/>
      <c r="CX25" s="659"/>
      <c r="CY25" s="583" t="s">
        <v>118</v>
      </c>
      <c r="CZ25" s="578"/>
      <c r="DA25" s="578"/>
      <c r="DB25" s="578"/>
      <c r="DC25" s="578"/>
      <c r="DD25" s="578"/>
      <c r="DE25" s="578"/>
      <c r="DF25" s="578"/>
      <c r="DG25" s="578"/>
      <c r="DH25" s="578"/>
      <c r="DI25" s="578"/>
      <c r="DJ25" s="578"/>
      <c r="DK25" s="579"/>
      <c r="DL25" s="583">
        <v>32197353</v>
      </c>
      <c r="DM25" s="578"/>
      <c r="DN25" s="578"/>
      <c r="DO25" s="578"/>
      <c r="DP25" s="578"/>
      <c r="DQ25" s="578"/>
      <c r="DR25" s="578"/>
      <c r="DS25" s="578"/>
      <c r="DT25" s="578"/>
      <c r="DU25" s="578"/>
      <c r="DV25" s="578"/>
      <c r="DW25" s="578"/>
      <c r="DX25" s="676"/>
    </row>
    <row r="26" spans="2:128" ht="11.25" customHeight="1" x14ac:dyDescent="0.15">
      <c r="B26" s="574" t="s">
        <v>262</v>
      </c>
      <c r="C26" s="575"/>
      <c r="D26" s="575"/>
      <c r="E26" s="575"/>
      <c r="F26" s="575"/>
      <c r="G26" s="575"/>
      <c r="H26" s="575"/>
      <c r="I26" s="575"/>
      <c r="J26" s="575"/>
      <c r="K26" s="575"/>
      <c r="L26" s="575"/>
      <c r="M26" s="575"/>
      <c r="N26" s="575"/>
      <c r="O26" s="575"/>
      <c r="P26" s="575"/>
      <c r="Q26" s="576"/>
      <c r="R26" s="577">
        <v>1063275</v>
      </c>
      <c r="S26" s="578"/>
      <c r="T26" s="578"/>
      <c r="U26" s="578"/>
      <c r="V26" s="578"/>
      <c r="W26" s="578"/>
      <c r="X26" s="578"/>
      <c r="Y26" s="579"/>
      <c r="Z26" s="580">
        <v>0.1</v>
      </c>
      <c r="AA26" s="657"/>
      <c r="AB26" s="657"/>
      <c r="AC26" s="659"/>
      <c r="AD26" s="583" t="s">
        <v>118</v>
      </c>
      <c r="AE26" s="578"/>
      <c r="AF26" s="578"/>
      <c r="AG26" s="578"/>
      <c r="AH26" s="578"/>
      <c r="AI26" s="578"/>
      <c r="AJ26" s="578"/>
      <c r="AK26" s="579"/>
      <c r="AL26" s="580" t="s">
        <v>118</v>
      </c>
      <c r="AM26" s="657"/>
      <c r="AN26" s="657"/>
      <c r="AO26" s="658"/>
      <c r="AP26" s="660" t="s">
        <v>263</v>
      </c>
      <c r="AQ26" s="678"/>
      <c r="AR26" s="678"/>
      <c r="AS26" s="678"/>
      <c r="AT26" s="678"/>
      <c r="AU26" s="678"/>
      <c r="AV26" s="678"/>
      <c r="AW26" s="678"/>
      <c r="AX26" s="678"/>
      <c r="AY26" s="678"/>
      <c r="AZ26" s="678"/>
      <c r="BA26" s="678"/>
      <c r="BB26" s="678"/>
      <c r="BC26" s="679"/>
      <c r="BD26" s="577">
        <v>897780</v>
      </c>
      <c r="BE26" s="578"/>
      <c r="BF26" s="578"/>
      <c r="BG26" s="578"/>
      <c r="BH26" s="578"/>
      <c r="BI26" s="578"/>
      <c r="BJ26" s="578"/>
      <c r="BK26" s="579"/>
      <c r="BL26" s="654">
        <v>0.5</v>
      </c>
      <c r="BM26" s="654"/>
      <c r="BN26" s="654"/>
      <c r="BO26" s="654"/>
      <c r="BP26" s="655" t="s">
        <v>118</v>
      </c>
      <c r="BQ26" s="655"/>
      <c r="BR26" s="655"/>
      <c r="BS26" s="655"/>
      <c r="BT26" s="655"/>
      <c r="BU26" s="655"/>
      <c r="BV26" s="655"/>
      <c r="BW26" s="656"/>
      <c r="BY26" s="660" t="s">
        <v>264</v>
      </c>
      <c r="BZ26" s="661"/>
      <c r="CA26" s="661"/>
      <c r="CB26" s="661"/>
      <c r="CC26" s="661"/>
      <c r="CD26" s="661"/>
      <c r="CE26" s="661"/>
      <c r="CF26" s="661"/>
      <c r="CG26" s="661"/>
      <c r="CH26" s="661"/>
      <c r="CI26" s="661"/>
      <c r="CJ26" s="661"/>
      <c r="CK26" s="661"/>
      <c r="CL26" s="662"/>
      <c r="CM26" s="577">
        <v>588651</v>
      </c>
      <c r="CN26" s="578"/>
      <c r="CO26" s="578"/>
      <c r="CP26" s="578"/>
      <c r="CQ26" s="578"/>
      <c r="CR26" s="578"/>
      <c r="CS26" s="578"/>
      <c r="CT26" s="579"/>
      <c r="CU26" s="580">
        <v>0.1</v>
      </c>
      <c r="CV26" s="657"/>
      <c r="CW26" s="657"/>
      <c r="CX26" s="659"/>
      <c r="CY26" s="583" t="s">
        <v>118</v>
      </c>
      <c r="CZ26" s="578"/>
      <c r="DA26" s="578"/>
      <c r="DB26" s="578"/>
      <c r="DC26" s="578"/>
      <c r="DD26" s="578"/>
      <c r="DE26" s="578"/>
      <c r="DF26" s="578"/>
      <c r="DG26" s="578"/>
      <c r="DH26" s="578"/>
      <c r="DI26" s="578"/>
      <c r="DJ26" s="578"/>
      <c r="DK26" s="579"/>
      <c r="DL26" s="583">
        <v>588651</v>
      </c>
      <c r="DM26" s="578"/>
      <c r="DN26" s="578"/>
      <c r="DO26" s="578"/>
      <c r="DP26" s="578"/>
      <c r="DQ26" s="578"/>
      <c r="DR26" s="578"/>
      <c r="DS26" s="578"/>
      <c r="DT26" s="578"/>
      <c r="DU26" s="578"/>
      <c r="DV26" s="578"/>
      <c r="DW26" s="578"/>
      <c r="DX26" s="676"/>
    </row>
    <row r="27" spans="2:128" ht="11.25" customHeight="1" x14ac:dyDescent="0.15">
      <c r="B27" s="574" t="s">
        <v>265</v>
      </c>
      <c r="C27" s="575"/>
      <c r="D27" s="575"/>
      <c r="E27" s="575"/>
      <c r="F27" s="575"/>
      <c r="G27" s="575"/>
      <c r="H27" s="575"/>
      <c r="I27" s="575"/>
      <c r="J27" s="575"/>
      <c r="K27" s="575"/>
      <c r="L27" s="575"/>
      <c r="M27" s="575"/>
      <c r="N27" s="575"/>
      <c r="O27" s="575"/>
      <c r="P27" s="575"/>
      <c r="Q27" s="576"/>
      <c r="R27" s="577">
        <v>12920713</v>
      </c>
      <c r="S27" s="578"/>
      <c r="T27" s="578"/>
      <c r="U27" s="578"/>
      <c r="V27" s="578"/>
      <c r="W27" s="578"/>
      <c r="X27" s="578"/>
      <c r="Y27" s="579"/>
      <c r="Z27" s="580">
        <v>1.2</v>
      </c>
      <c r="AA27" s="657"/>
      <c r="AB27" s="657"/>
      <c r="AC27" s="659"/>
      <c r="AD27" s="583">
        <v>52285</v>
      </c>
      <c r="AE27" s="578"/>
      <c r="AF27" s="578"/>
      <c r="AG27" s="578"/>
      <c r="AH27" s="578"/>
      <c r="AI27" s="578"/>
      <c r="AJ27" s="578"/>
      <c r="AK27" s="579"/>
      <c r="AL27" s="580">
        <v>0</v>
      </c>
      <c r="AM27" s="657"/>
      <c r="AN27" s="657"/>
      <c r="AO27" s="658"/>
      <c r="AP27" s="660" t="s">
        <v>266</v>
      </c>
      <c r="AQ27" s="678"/>
      <c r="AR27" s="678"/>
      <c r="AS27" s="678"/>
      <c r="AT27" s="678"/>
      <c r="AU27" s="678"/>
      <c r="AV27" s="678"/>
      <c r="AW27" s="678"/>
      <c r="AX27" s="678"/>
      <c r="AY27" s="678"/>
      <c r="AZ27" s="678"/>
      <c r="BA27" s="678"/>
      <c r="BB27" s="678"/>
      <c r="BC27" s="679"/>
      <c r="BD27" s="577">
        <v>51670</v>
      </c>
      <c r="BE27" s="578"/>
      <c r="BF27" s="578"/>
      <c r="BG27" s="578"/>
      <c r="BH27" s="578"/>
      <c r="BI27" s="578"/>
      <c r="BJ27" s="578"/>
      <c r="BK27" s="579"/>
      <c r="BL27" s="654">
        <v>0</v>
      </c>
      <c r="BM27" s="654"/>
      <c r="BN27" s="654"/>
      <c r="BO27" s="654"/>
      <c r="BP27" s="655" t="s">
        <v>118</v>
      </c>
      <c r="BQ27" s="655"/>
      <c r="BR27" s="655"/>
      <c r="BS27" s="655"/>
      <c r="BT27" s="655"/>
      <c r="BU27" s="655"/>
      <c r="BV27" s="655"/>
      <c r="BW27" s="656"/>
      <c r="BY27" s="660" t="s">
        <v>267</v>
      </c>
      <c r="BZ27" s="661"/>
      <c r="CA27" s="661"/>
      <c r="CB27" s="661"/>
      <c r="CC27" s="661"/>
      <c r="CD27" s="661"/>
      <c r="CE27" s="661"/>
      <c r="CF27" s="661"/>
      <c r="CG27" s="661"/>
      <c r="CH27" s="661"/>
      <c r="CI27" s="661"/>
      <c r="CJ27" s="661"/>
      <c r="CK27" s="661"/>
      <c r="CL27" s="662"/>
      <c r="CM27" s="577" t="s">
        <v>118</v>
      </c>
      <c r="CN27" s="578"/>
      <c r="CO27" s="578"/>
      <c r="CP27" s="578"/>
      <c r="CQ27" s="578"/>
      <c r="CR27" s="578"/>
      <c r="CS27" s="578"/>
      <c r="CT27" s="579"/>
      <c r="CU27" s="580" t="s">
        <v>118</v>
      </c>
      <c r="CV27" s="657"/>
      <c r="CW27" s="657"/>
      <c r="CX27" s="659"/>
      <c r="CY27" s="583" t="s">
        <v>118</v>
      </c>
      <c r="CZ27" s="578"/>
      <c r="DA27" s="578"/>
      <c r="DB27" s="578"/>
      <c r="DC27" s="578"/>
      <c r="DD27" s="578"/>
      <c r="DE27" s="578"/>
      <c r="DF27" s="578"/>
      <c r="DG27" s="578"/>
      <c r="DH27" s="578"/>
      <c r="DI27" s="578"/>
      <c r="DJ27" s="578"/>
      <c r="DK27" s="579"/>
      <c r="DL27" s="583" t="s">
        <v>118</v>
      </c>
      <c r="DM27" s="578"/>
      <c r="DN27" s="578"/>
      <c r="DO27" s="578"/>
      <c r="DP27" s="578"/>
      <c r="DQ27" s="578"/>
      <c r="DR27" s="578"/>
      <c r="DS27" s="578"/>
      <c r="DT27" s="578"/>
      <c r="DU27" s="578"/>
      <c r="DV27" s="578"/>
      <c r="DW27" s="578"/>
      <c r="DX27" s="676"/>
    </row>
    <row r="28" spans="2:128" ht="11.25" customHeight="1" x14ac:dyDescent="0.15">
      <c r="B28" s="574" t="s">
        <v>268</v>
      </c>
      <c r="C28" s="575"/>
      <c r="D28" s="575"/>
      <c r="E28" s="575"/>
      <c r="F28" s="575"/>
      <c r="G28" s="575"/>
      <c r="H28" s="575"/>
      <c r="I28" s="575"/>
      <c r="J28" s="575"/>
      <c r="K28" s="575"/>
      <c r="L28" s="575"/>
      <c r="M28" s="575"/>
      <c r="N28" s="575"/>
      <c r="O28" s="575"/>
      <c r="P28" s="575"/>
      <c r="Q28" s="576"/>
      <c r="R28" s="577">
        <v>2334995</v>
      </c>
      <c r="S28" s="578"/>
      <c r="T28" s="578"/>
      <c r="U28" s="578"/>
      <c r="V28" s="578"/>
      <c r="W28" s="578"/>
      <c r="X28" s="578"/>
      <c r="Y28" s="579"/>
      <c r="Z28" s="580">
        <v>0.2</v>
      </c>
      <c r="AA28" s="657"/>
      <c r="AB28" s="657"/>
      <c r="AC28" s="659"/>
      <c r="AD28" s="583">
        <v>246698</v>
      </c>
      <c r="AE28" s="578"/>
      <c r="AF28" s="578"/>
      <c r="AG28" s="578"/>
      <c r="AH28" s="578"/>
      <c r="AI28" s="578"/>
      <c r="AJ28" s="578"/>
      <c r="AK28" s="579"/>
      <c r="AL28" s="580">
        <v>0.1</v>
      </c>
      <c r="AM28" s="657"/>
      <c r="AN28" s="657"/>
      <c r="AO28" s="658"/>
      <c r="AP28" s="660" t="s">
        <v>269</v>
      </c>
      <c r="AQ28" s="678"/>
      <c r="AR28" s="678"/>
      <c r="AS28" s="678"/>
      <c r="AT28" s="678"/>
      <c r="AU28" s="678"/>
      <c r="AV28" s="678"/>
      <c r="AW28" s="678"/>
      <c r="AX28" s="678"/>
      <c r="AY28" s="678"/>
      <c r="AZ28" s="678"/>
      <c r="BA28" s="678"/>
      <c r="BB28" s="678"/>
      <c r="BC28" s="679"/>
      <c r="BD28" s="577">
        <v>2908</v>
      </c>
      <c r="BE28" s="578"/>
      <c r="BF28" s="578"/>
      <c r="BG28" s="578"/>
      <c r="BH28" s="578"/>
      <c r="BI28" s="578"/>
      <c r="BJ28" s="578"/>
      <c r="BK28" s="579"/>
      <c r="BL28" s="654">
        <v>0</v>
      </c>
      <c r="BM28" s="654"/>
      <c r="BN28" s="654"/>
      <c r="BO28" s="654"/>
      <c r="BP28" s="655" t="s">
        <v>118</v>
      </c>
      <c r="BQ28" s="655"/>
      <c r="BR28" s="655"/>
      <c r="BS28" s="655"/>
      <c r="BT28" s="655"/>
      <c r="BU28" s="655"/>
      <c r="BV28" s="655"/>
      <c r="BW28" s="656"/>
      <c r="BY28" s="660" t="s">
        <v>270</v>
      </c>
      <c r="BZ28" s="661"/>
      <c r="CA28" s="661"/>
      <c r="CB28" s="661"/>
      <c r="CC28" s="661"/>
      <c r="CD28" s="661"/>
      <c r="CE28" s="661"/>
      <c r="CF28" s="661"/>
      <c r="CG28" s="661"/>
      <c r="CH28" s="661"/>
      <c r="CI28" s="661"/>
      <c r="CJ28" s="661"/>
      <c r="CK28" s="661"/>
      <c r="CL28" s="662"/>
      <c r="CM28" s="577" t="s">
        <v>118</v>
      </c>
      <c r="CN28" s="578"/>
      <c r="CO28" s="578"/>
      <c r="CP28" s="578"/>
      <c r="CQ28" s="578"/>
      <c r="CR28" s="578"/>
      <c r="CS28" s="578"/>
      <c r="CT28" s="579"/>
      <c r="CU28" s="580" t="s">
        <v>118</v>
      </c>
      <c r="CV28" s="657"/>
      <c r="CW28" s="657"/>
      <c r="CX28" s="659"/>
      <c r="CY28" s="583" t="s">
        <v>211</v>
      </c>
      <c r="CZ28" s="578"/>
      <c r="DA28" s="578"/>
      <c r="DB28" s="578"/>
      <c r="DC28" s="578"/>
      <c r="DD28" s="578"/>
      <c r="DE28" s="578"/>
      <c r="DF28" s="578"/>
      <c r="DG28" s="578"/>
      <c r="DH28" s="578"/>
      <c r="DI28" s="578"/>
      <c r="DJ28" s="578"/>
      <c r="DK28" s="579"/>
      <c r="DL28" s="583" t="s">
        <v>118</v>
      </c>
      <c r="DM28" s="578"/>
      <c r="DN28" s="578"/>
      <c r="DO28" s="578"/>
      <c r="DP28" s="578"/>
      <c r="DQ28" s="578"/>
      <c r="DR28" s="578"/>
      <c r="DS28" s="578"/>
      <c r="DT28" s="578"/>
      <c r="DU28" s="578"/>
      <c r="DV28" s="578"/>
      <c r="DW28" s="578"/>
      <c r="DX28" s="676"/>
    </row>
    <row r="29" spans="2:128" ht="11.25" customHeight="1" x14ac:dyDescent="0.15">
      <c r="B29" s="574" t="s">
        <v>271</v>
      </c>
      <c r="C29" s="575"/>
      <c r="D29" s="575"/>
      <c r="E29" s="575"/>
      <c r="F29" s="575"/>
      <c r="G29" s="575"/>
      <c r="H29" s="575"/>
      <c r="I29" s="575"/>
      <c r="J29" s="575"/>
      <c r="K29" s="575"/>
      <c r="L29" s="575"/>
      <c r="M29" s="575"/>
      <c r="N29" s="575"/>
      <c r="O29" s="575"/>
      <c r="P29" s="575"/>
      <c r="Q29" s="576"/>
      <c r="R29" s="577">
        <v>415081885</v>
      </c>
      <c r="S29" s="578"/>
      <c r="T29" s="578"/>
      <c r="U29" s="578"/>
      <c r="V29" s="578"/>
      <c r="W29" s="578"/>
      <c r="X29" s="578"/>
      <c r="Y29" s="579"/>
      <c r="Z29" s="580">
        <v>39.6</v>
      </c>
      <c r="AA29" s="657"/>
      <c r="AB29" s="657"/>
      <c r="AC29" s="659"/>
      <c r="AD29" s="583" t="s">
        <v>211</v>
      </c>
      <c r="AE29" s="578"/>
      <c r="AF29" s="578"/>
      <c r="AG29" s="578"/>
      <c r="AH29" s="578"/>
      <c r="AI29" s="578"/>
      <c r="AJ29" s="578"/>
      <c r="AK29" s="579"/>
      <c r="AL29" s="580" t="s">
        <v>118</v>
      </c>
      <c r="AM29" s="657"/>
      <c r="AN29" s="657"/>
      <c r="AO29" s="658"/>
      <c r="AP29" s="660" t="s">
        <v>272</v>
      </c>
      <c r="AQ29" s="678"/>
      <c r="AR29" s="678"/>
      <c r="AS29" s="678"/>
      <c r="AT29" s="678"/>
      <c r="AU29" s="678"/>
      <c r="AV29" s="678"/>
      <c r="AW29" s="678"/>
      <c r="AX29" s="678"/>
      <c r="AY29" s="678"/>
      <c r="AZ29" s="678"/>
      <c r="BA29" s="678"/>
      <c r="BB29" s="678"/>
      <c r="BC29" s="679"/>
      <c r="BD29" s="577">
        <v>2908</v>
      </c>
      <c r="BE29" s="578"/>
      <c r="BF29" s="578"/>
      <c r="BG29" s="578"/>
      <c r="BH29" s="578"/>
      <c r="BI29" s="578"/>
      <c r="BJ29" s="578"/>
      <c r="BK29" s="579"/>
      <c r="BL29" s="654">
        <v>0</v>
      </c>
      <c r="BM29" s="654"/>
      <c r="BN29" s="654"/>
      <c r="BO29" s="654"/>
      <c r="BP29" s="655" t="s">
        <v>211</v>
      </c>
      <c r="BQ29" s="655"/>
      <c r="BR29" s="655"/>
      <c r="BS29" s="655"/>
      <c r="BT29" s="655"/>
      <c r="BU29" s="655"/>
      <c r="BV29" s="655"/>
      <c r="BW29" s="656"/>
      <c r="BY29" s="660" t="s">
        <v>273</v>
      </c>
      <c r="BZ29" s="677"/>
      <c r="CA29" s="677"/>
      <c r="CB29" s="677"/>
      <c r="CC29" s="677"/>
      <c r="CD29" s="677"/>
      <c r="CE29" s="677"/>
      <c r="CF29" s="677"/>
      <c r="CG29" s="677"/>
      <c r="CH29" s="677"/>
      <c r="CI29" s="677"/>
      <c r="CJ29" s="677"/>
      <c r="CK29" s="677"/>
      <c r="CL29" s="662"/>
      <c r="CM29" s="577" t="s">
        <v>118</v>
      </c>
      <c r="CN29" s="578"/>
      <c r="CO29" s="578"/>
      <c r="CP29" s="578"/>
      <c r="CQ29" s="578"/>
      <c r="CR29" s="578"/>
      <c r="CS29" s="578"/>
      <c r="CT29" s="579"/>
      <c r="CU29" s="580" t="s">
        <v>118</v>
      </c>
      <c r="CV29" s="657"/>
      <c r="CW29" s="657"/>
      <c r="CX29" s="659"/>
      <c r="CY29" s="583" t="s">
        <v>118</v>
      </c>
      <c r="CZ29" s="578"/>
      <c r="DA29" s="578"/>
      <c r="DB29" s="578"/>
      <c r="DC29" s="578"/>
      <c r="DD29" s="578"/>
      <c r="DE29" s="578"/>
      <c r="DF29" s="578"/>
      <c r="DG29" s="578"/>
      <c r="DH29" s="578"/>
      <c r="DI29" s="578"/>
      <c r="DJ29" s="578"/>
      <c r="DK29" s="579"/>
      <c r="DL29" s="583" t="s">
        <v>118</v>
      </c>
      <c r="DM29" s="578"/>
      <c r="DN29" s="578"/>
      <c r="DO29" s="578"/>
      <c r="DP29" s="578"/>
      <c r="DQ29" s="578"/>
      <c r="DR29" s="578"/>
      <c r="DS29" s="578"/>
      <c r="DT29" s="578"/>
      <c r="DU29" s="578"/>
      <c r="DV29" s="578"/>
      <c r="DW29" s="578"/>
      <c r="DX29" s="676"/>
    </row>
    <row r="30" spans="2:128" ht="11.25" customHeight="1" x14ac:dyDescent="0.15">
      <c r="B30" s="574" t="s">
        <v>274</v>
      </c>
      <c r="C30" s="575"/>
      <c r="D30" s="575"/>
      <c r="E30" s="575"/>
      <c r="F30" s="575"/>
      <c r="G30" s="575"/>
      <c r="H30" s="575"/>
      <c r="I30" s="575"/>
      <c r="J30" s="575"/>
      <c r="K30" s="575"/>
      <c r="L30" s="575"/>
      <c r="M30" s="575"/>
      <c r="N30" s="575"/>
      <c r="O30" s="575"/>
      <c r="P30" s="575"/>
      <c r="Q30" s="576"/>
      <c r="R30" s="577" t="s">
        <v>211</v>
      </c>
      <c r="S30" s="578"/>
      <c r="T30" s="578"/>
      <c r="U30" s="578"/>
      <c r="V30" s="578"/>
      <c r="W30" s="578"/>
      <c r="X30" s="578"/>
      <c r="Y30" s="579"/>
      <c r="Z30" s="580" t="s">
        <v>118</v>
      </c>
      <c r="AA30" s="657"/>
      <c r="AB30" s="657"/>
      <c r="AC30" s="659"/>
      <c r="AD30" s="583" t="s">
        <v>211</v>
      </c>
      <c r="AE30" s="578"/>
      <c r="AF30" s="578"/>
      <c r="AG30" s="578"/>
      <c r="AH30" s="578"/>
      <c r="AI30" s="578"/>
      <c r="AJ30" s="578"/>
      <c r="AK30" s="579"/>
      <c r="AL30" s="580" t="s">
        <v>118</v>
      </c>
      <c r="AM30" s="657"/>
      <c r="AN30" s="657"/>
      <c r="AO30" s="658"/>
      <c r="AP30" s="660" t="s">
        <v>275</v>
      </c>
      <c r="AQ30" s="678"/>
      <c r="AR30" s="678"/>
      <c r="AS30" s="678"/>
      <c r="AT30" s="678"/>
      <c r="AU30" s="678"/>
      <c r="AV30" s="678"/>
      <c r="AW30" s="678"/>
      <c r="AX30" s="678"/>
      <c r="AY30" s="678"/>
      <c r="AZ30" s="678"/>
      <c r="BA30" s="678"/>
      <c r="BB30" s="678"/>
      <c r="BC30" s="679"/>
      <c r="BD30" s="577">
        <v>48762</v>
      </c>
      <c r="BE30" s="578"/>
      <c r="BF30" s="578"/>
      <c r="BG30" s="578"/>
      <c r="BH30" s="578"/>
      <c r="BI30" s="578"/>
      <c r="BJ30" s="578"/>
      <c r="BK30" s="579"/>
      <c r="BL30" s="654">
        <v>0</v>
      </c>
      <c r="BM30" s="654"/>
      <c r="BN30" s="654"/>
      <c r="BO30" s="654"/>
      <c r="BP30" s="655" t="s">
        <v>211</v>
      </c>
      <c r="BQ30" s="655"/>
      <c r="BR30" s="655"/>
      <c r="BS30" s="655"/>
      <c r="BT30" s="655"/>
      <c r="BU30" s="655"/>
      <c r="BV30" s="655"/>
      <c r="BW30" s="656"/>
      <c r="BY30" s="660" t="s">
        <v>276</v>
      </c>
      <c r="BZ30" s="677"/>
      <c r="CA30" s="677"/>
      <c r="CB30" s="677"/>
      <c r="CC30" s="677"/>
      <c r="CD30" s="677"/>
      <c r="CE30" s="677"/>
      <c r="CF30" s="677"/>
      <c r="CG30" s="677"/>
      <c r="CH30" s="677"/>
      <c r="CI30" s="677"/>
      <c r="CJ30" s="677"/>
      <c r="CK30" s="677"/>
      <c r="CL30" s="662"/>
      <c r="CM30" s="577">
        <v>201084</v>
      </c>
      <c r="CN30" s="578"/>
      <c r="CO30" s="578"/>
      <c r="CP30" s="578"/>
      <c r="CQ30" s="578"/>
      <c r="CR30" s="578"/>
      <c r="CS30" s="578"/>
      <c r="CT30" s="579"/>
      <c r="CU30" s="580">
        <v>0</v>
      </c>
      <c r="CV30" s="657"/>
      <c r="CW30" s="657"/>
      <c r="CX30" s="659"/>
      <c r="CY30" s="583" t="s">
        <v>211</v>
      </c>
      <c r="CZ30" s="578"/>
      <c r="DA30" s="578"/>
      <c r="DB30" s="578"/>
      <c r="DC30" s="578"/>
      <c r="DD30" s="578"/>
      <c r="DE30" s="578"/>
      <c r="DF30" s="578"/>
      <c r="DG30" s="578"/>
      <c r="DH30" s="578"/>
      <c r="DI30" s="578"/>
      <c r="DJ30" s="578"/>
      <c r="DK30" s="579"/>
      <c r="DL30" s="583">
        <v>201084</v>
      </c>
      <c r="DM30" s="578"/>
      <c r="DN30" s="578"/>
      <c r="DO30" s="578"/>
      <c r="DP30" s="578"/>
      <c r="DQ30" s="578"/>
      <c r="DR30" s="578"/>
      <c r="DS30" s="578"/>
      <c r="DT30" s="578"/>
      <c r="DU30" s="578"/>
      <c r="DV30" s="578"/>
      <c r="DW30" s="578"/>
      <c r="DX30" s="676"/>
    </row>
    <row r="31" spans="2:128" ht="11.25" customHeight="1" x14ac:dyDescent="0.15">
      <c r="B31" s="574" t="s">
        <v>277</v>
      </c>
      <c r="C31" s="575"/>
      <c r="D31" s="575"/>
      <c r="E31" s="575"/>
      <c r="F31" s="575"/>
      <c r="G31" s="575"/>
      <c r="H31" s="575"/>
      <c r="I31" s="575"/>
      <c r="J31" s="575"/>
      <c r="K31" s="575"/>
      <c r="L31" s="575"/>
      <c r="M31" s="575"/>
      <c r="N31" s="575"/>
      <c r="O31" s="575"/>
      <c r="P31" s="575"/>
      <c r="Q31" s="576"/>
      <c r="R31" s="577">
        <v>3090200</v>
      </c>
      <c r="S31" s="578"/>
      <c r="T31" s="578"/>
      <c r="U31" s="578"/>
      <c r="V31" s="578"/>
      <c r="W31" s="578"/>
      <c r="X31" s="578"/>
      <c r="Y31" s="579"/>
      <c r="Z31" s="580">
        <v>0.3</v>
      </c>
      <c r="AA31" s="657"/>
      <c r="AB31" s="657"/>
      <c r="AC31" s="659"/>
      <c r="AD31" s="583">
        <v>488441</v>
      </c>
      <c r="AE31" s="578"/>
      <c r="AF31" s="578"/>
      <c r="AG31" s="578"/>
      <c r="AH31" s="578"/>
      <c r="AI31" s="578"/>
      <c r="AJ31" s="578"/>
      <c r="AK31" s="579"/>
      <c r="AL31" s="580">
        <v>0.1</v>
      </c>
      <c r="AM31" s="657"/>
      <c r="AN31" s="657"/>
      <c r="AO31" s="658"/>
      <c r="AP31" s="660" t="s">
        <v>278</v>
      </c>
      <c r="AQ31" s="678"/>
      <c r="AR31" s="678"/>
      <c r="AS31" s="678"/>
      <c r="AT31" s="678"/>
      <c r="AU31" s="678"/>
      <c r="AV31" s="678"/>
      <c r="AW31" s="678"/>
      <c r="AX31" s="678"/>
      <c r="AY31" s="678"/>
      <c r="AZ31" s="678"/>
      <c r="BA31" s="678"/>
      <c r="BB31" s="678"/>
      <c r="BC31" s="679"/>
      <c r="BD31" s="577" t="s">
        <v>118</v>
      </c>
      <c r="BE31" s="578"/>
      <c r="BF31" s="578"/>
      <c r="BG31" s="578"/>
      <c r="BH31" s="578"/>
      <c r="BI31" s="578"/>
      <c r="BJ31" s="578"/>
      <c r="BK31" s="579"/>
      <c r="BL31" s="654" t="s">
        <v>118</v>
      </c>
      <c r="BM31" s="654"/>
      <c r="BN31" s="654"/>
      <c r="BO31" s="654"/>
      <c r="BP31" s="655" t="s">
        <v>211</v>
      </c>
      <c r="BQ31" s="655"/>
      <c r="BR31" s="655"/>
      <c r="BS31" s="655"/>
      <c r="BT31" s="655"/>
      <c r="BU31" s="655"/>
      <c r="BV31" s="655"/>
      <c r="BW31" s="656"/>
      <c r="BY31" s="660" t="s">
        <v>279</v>
      </c>
      <c r="BZ31" s="677"/>
      <c r="CA31" s="677"/>
      <c r="CB31" s="677"/>
      <c r="CC31" s="677"/>
      <c r="CD31" s="677"/>
      <c r="CE31" s="677"/>
      <c r="CF31" s="677"/>
      <c r="CG31" s="677"/>
      <c r="CH31" s="677"/>
      <c r="CI31" s="677"/>
      <c r="CJ31" s="677"/>
      <c r="CK31" s="677"/>
      <c r="CL31" s="662"/>
      <c r="CM31" s="577">
        <v>2417747</v>
      </c>
      <c r="CN31" s="578"/>
      <c r="CO31" s="578"/>
      <c r="CP31" s="578"/>
      <c r="CQ31" s="578"/>
      <c r="CR31" s="578"/>
      <c r="CS31" s="578"/>
      <c r="CT31" s="579"/>
      <c r="CU31" s="580">
        <v>0.2</v>
      </c>
      <c r="CV31" s="657"/>
      <c r="CW31" s="657"/>
      <c r="CX31" s="659"/>
      <c r="CY31" s="583" t="s">
        <v>118</v>
      </c>
      <c r="CZ31" s="578"/>
      <c r="DA31" s="578"/>
      <c r="DB31" s="578"/>
      <c r="DC31" s="578"/>
      <c r="DD31" s="578"/>
      <c r="DE31" s="578"/>
      <c r="DF31" s="578"/>
      <c r="DG31" s="578"/>
      <c r="DH31" s="578"/>
      <c r="DI31" s="578"/>
      <c r="DJ31" s="578"/>
      <c r="DK31" s="579"/>
      <c r="DL31" s="583">
        <v>2417747</v>
      </c>
      <c r="DM31" s="578"/>
      <c r="DN31" s="578"/>
      <c r="DO31" s="578"/>
      <c r="DP31" s="578"/>
      <c r="DQ31" s="578"/>
      <c r="DR31" s="578"/>
      <c r="DS31" s="578"/>
      <c r="DT31" s="578"/>
      <c r="DU31" s="578"/>
      <c r="DV31" s="578"/>
      <c r="DW31" s="578"/>
      <c r="DX31" s="676"/>
    </row>
    <row r="32" spans="2:128" ht="11.25" customHeight="1" x14ac:dyDescent="0.15">
      <c r="B32" s="574" t="s">
        <v>280</v>
      </c>
      <c r="C32" s="575"/>
      <c r="D32" s="575"/>
      <c r="E32" s="575"/>
      <c r="F32" s="575"/>
      <c r="G32" s="575"/>
      <c r="H32" s="575"/>
      <c r="I32" s="575"/>
      <c r="J32" s="575"/>
      <c r="K32" s="575"/>
      <c r="L32" s="575"/>
      <c r="M32" s="575"/>
      <c r="N32" s="575"/>
      <c r="O32" s="575"/>
      <c r="P32" s="575"/>
      <c r="Q32" s="576"/>
      <c r="R32" s="577">
        <v>518902</v>
      </c>
      <c r="S32" s="578"/>
      <c r="T32" s="578"/>
      <c r="U32" s="578"/>
      <c r="V32" s="578"/>
      <c r="W32" s="578"/>
      <c r="X32" s="578"/>
      <c r="Y32" s="579"/>
      <c r="Z32" s="580">
        <v>0</v>
      </c>
      <c r="AA32" s="657"/>
      <c r="AB32" s="657"/>
      <c r="AC32" s="659"/>
      <c r="AD32" s="583" t="s">
        <v>211</v>
      </c>
      <c r="AE32" s="578"/>
      <c r="AF32" s="578"/>
      <c r="AG32" s="578"/>
      <c r="AH32" s="578"/>
      <c r="AI32" s="578"/>
      <c r="AJ32" s="578"/>
      <c r="AK32" s="579"/>
      <c r="AL32" s="580" t="s">
        <v>211</v>
      </c>
      <c r="AM32" s="657"/>
      <c r="AN32" s="657"/>
      <c r="AO32" s="658"/>
      <c r="AP32" s="574" t="s">
        <v>153</v>
      </c>
      <c r="AQ32" s="575"/>
      <c r="AR32" s="575"/>
      <c r="AS32" s="575"/>
      <c r="AT32" s="575"/>
      <c r="AU32" s="575"/>
      <c r="AV32" s="575"/>
      <c r="AW32" s="575"/>
      <c r="AX32" s="575"/>
      <c r="AY32" s="575"/>
      <c r="AZ32" s="575"/>
      <c r="BA32" s="575"/>
      <c r="BB32" s="575"/>
      <c r="BC32" s="576"/>
      <c r="BD32" s="577">
        <v>175687564</v>
      </c>
      <c r="BE32" s="578"/>
      <c r="BF32" s="578"/>
      <c r="BG32" s="578"/>
      <c r="BH32" s="578"/>
      <c r="BI32" s="578"/>
      <c r="BJ32" s="578"/>
      <c r="BK32" s="579"/>
      <c r="BL32" s="654">
        <v>100</v>
      </c>
      <c r="BM32" s="654"/>
      <c r="BN32" s="654"/>
      <c r="BO32" s="654"/>
      <c r="BP32" s="655">
        <v>728986</v>
      </c>
      <c r="BQ32" s="655"/>
      <c r="BR32" s="655"/>
      <c r="BS32" s="655"/>
      <c r="BT32" s="655"/>
      <c r="BU32" s="655"/>
      <c r="BV32" s="655"/>
      <c r="BW32" s="656"/>
      <c r="BY32" s="574" t="s">
        <v>281</v>
      </c>
      <c r="BZ32" s="575"/>
      <c r="CA32" s="575"/>
      <c r="CB32" s="575"/>
      <c r="CC32" s="575"/>
      <c r="CD32" s="575"/>
      <c r="CE32" s="575"/>
      <c r="CF32" s="575"/>
      <c r="CG32" s="575"/>
      <c r="CH32" s="575"/>
      <c r="CI32" s="575"/>
      <c r="CJ32" s="575"/>
      <c r="CK32" s="575"/>
      <c r="CL32" s="576"/>
      <c r="CM32" s="577" t="s">
        <v>118</v>
      </c>
      <c r="CN32" s="578"/>
      <c r="CO32" s="578"/>
      <c r="CP32" s="578"/>
      <c r="CQ32" s="578"/>
      <c r="CR32" s="578"/>
      <c r="CS32" s="578"/>
      <c r="CT32" s="579"/>
      <c r="CU32" s="580" t="s">
        <v>118</v>
      </c>
      <c r="CV32" s="657"/>
      <c r="CW32" s="657"/>
      <c r="CX32" s="659"/>
      <c r="CY32" s="583" t="s">
        <v>211</v>
      </c>
      <c r="CZ32" s="578"/>
      <c r="DA32" s="578"/>
      <c r="DB32" s="578"/>
      <c r="DC32" s="578"/>
      <c r="DD32" s="578"/>
      <c r="DE32" s="578"/>
      <c r="DF32" s="578"/>
      <c r="DG32" s="578"/>
      <c r="DH32" s="578"/>
      <c r="DI32" s="578"/>
      <c r="DJ32" s="578"/>
      <c r="DK32" s="579"/>
      <c r="DL32" s="583" t="s">
        <v>118</v>
      </c>
      <c r="DM32" s="578"/>
      <c r="DN32" s="578"/>
      <c r="DO32" s="578"/>
      <c r="DP32" s="578"/>
      <c r="DQ32" s="578"/>
      <c r="DR32" s="578"/>
      <c r="DS32" s="578"/>
      <c r="DT32" s="578"/>
      <c r="DU32" s="578"/>
      <c r="DV32" s="578"/>
      <c r="DW32" s="578"/>
      <c r="DX32" s="676"/>
    </row>
    <row r="33" spans="2:128" ht="11.25" customHeight="1" x14ac:dyDescent="0.15">
      <c r="B33" s="574" t="s">
        <v>282</v>
      </c>
      <c r="C33" s="575"/>
      <c r="D33" s="575"/>
      <c r="E33" s="575"/>
      <c r="F33" s="575"/>
      <c r="G33" s="575"/>
      <c r="H33" s="575"/>
      <c r="I33" s="575"/>
      <c r="J33" s="575"/>
      <c r="K33" s="575"/>
      <c r="L33" s="575"/>
      <c r="M33" s="575"/>
      <c r="N33" s="575"/>
      <c r="O33" s="575"/>
      <c r="P33" s="575"/>
      <c r="Q33" s="576"/>
      <c r="R33" s="577">
        <v>28761184</v>
      </c>
      <c r="S33" s="578"/>
      <c r="T33" s="578"/>
      <c r="U33" s="578"/>
      <c r="V33" s="578"/>
      <c r="W33" s="578"/>
      <c r="X33" s="578"/>
      <c r="Y33" s="579"/>
      <c r="Z33" s="580">
        <v>2.7</v>
      </c>
      <c r="AA33" s="657"/>
      <c r="AB33" s="657"/>
      <c r="AC33" s="659"/>
      <c r="AD33" s="583" t="s">
        <v>118</v>
      </c>
      <c r="AE33" s="578"/>
      <c r="AF33" s="578"/>
      <c r="AG33" s="578"/>
      <c r="AH33" s="578"/>
      <c r="AI33" s="578"/>
      <c r="AJ33" s="578"/>
      <c r="AK33" s="579"/>
      <c r="AL33" s="580" t="s">
        <v>118</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283</v>
      </c>
      <c r="BZ33" s="590"/>
      <c r="CA33" s="590"/>
      <c r="CB33" s="590"/>
      <c r="CC33" s="590"/>
      <c r="CD33" s="590"/>
      <c r="CE33" s="590"/>
      <c r="CF33" s="590"/>
      <c r="CG33" s="590"/>
      <c r="CH33" s="590"/>
      <c r="CI33" s="590"/>
      <c r="CJ33" s="590"/>
      <c r="CK33" s="590"/>
      <c r="CL33" s="591"/>
      <c r="CM33" s="577">
        <v>1035150133</v>
      </c>
      <c r="CN33" s="578"/>
      <c r="CO33" s="578"/>
      <c r="CP33" s="578"/>
      <c r="CQ33" s="578"/>
      <c r="CR33" s="578"/>
      <c r="CS33" s="578"/>
      <c r="CT33" s="579"/>
      <c r="CU33" s="595">
        <v>100</v>
      </c>
      <c r="CV33" s="671"/>
      <c r="CW33" s="671"/>
      <c r="CX33" s="672"/>
      <c r="CY33" s="583">
        <v>125843911</v>
      </c>
      <c r="CZ33" s="578"/>
      <c r="DA33" s="578"/>
      <c r="DB33" s="578"/>
      <c r="DC33" s="578"/>
      <c r="DD33" s="578"/>
      <c r="DE33" s="578"/>
      <c r="DF33" s="578"/>
      <c r="DG33" s="578"/>
      <c r="DH33" s="578"/>
      <c r="DI33" s="578"/>
      <c r="DJ33" s="578"/>
      <c r="DK33" s="579"/>
      <c r="DL33" s="583">
        <v>519391308</v>
      </c>
      <c r="DM33" s="578"/>
      <c r="DN33" s="578"/>
      <c r="DO33" s="578"/>
      <c r="DP33" s="578"/>
      <c r="DQ33" s="578"/>
      <c r="DR33" s="578"/>
      <c r="DS33" s="578"/>
      <c r="DT33" s="578"/>
      <c r="DU33" s="578"/>
      <c r="DV33" s="578"/>
      <c r="DW33" s="578"/>
      <c r="DX33" s="676"/>
    </row>
    <row r="34" spans="2:128" ht="11.25" customHeight="1" x14ac:dyDescent="0.15">
      <c r="B34" s="574" t="s">
        <v>284</v>
      </c>
      <c r="C34" s="575"/>
      <c r="D34" s="575"/>
      <c r="E34" s="575"/>
      <c r="F34" s="575"/>
      <c r="G34" s="575"/>
      <c r="H34" s="575"/>
      <c r="I34" s="575"/>
      <c r="J34" s="575"/>
      <c r="K34" s="575"/>
      <c r="L34" s="575"/>
      <c r="M34" s="575"/>
      <c r="N34" s="575"/>
      <c r="O34" s="575"/>
      <c r="P34" s="575"/>
      <c r="Q34" s="576"/>
      <c r="R34" s="577">
        <v>12703187</v>
      </c>
      <c r="S34" s="578"/>
      <c r="T34" s="578"/>
      <c r="U34" s="578"/>
      <c r="V34" s="578"/>
      <c r="W34" s="578"/>
      <c r="X34" s="578"/>
      <c r="Y34" s="579"/>
      <c r="Z34" s="580">
        <v>1.2</v>
      </c>
      <c r="AA34" s="657"/>
      <c r="AB34" s="657"/>
      <c r="AC34" s="659"/>
      <c r="AD34" s="583" t="s">
        <v>211</v>
      </c>
      <c r="AE34" s="578"/>
      <c r="AF34" s="578"/>
      <c r="AG34" s="578"/>
      <c r="AH34" s="578"/>
      <c r="AI34" s="578"/>
      <c r="AJ34" s="578"/>
      <c r="AK34" s="579"/>
      <c r="AL34" s="580" t="s">
        <v>118</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285</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15">
      <c r="B35" s="574" t="s">
        <v>286</v>
      </c>
      <c r="C35" s="575"/>
      <c r="D35" s="575"/>
      <c r="E35" s="575"/>
      <c r="F35" s="575"/>
      <c r="G35" s="575"/>
      <c r="H35" s="575"/>
      <c r="I35" s="575"/>
      <c r="J35" s="575"/>
      <c r="K35" s="575"/>
      <c r="L35" s="575"/>
      <c r="M35" s="575"/>
      <c r="N35" s="575"/>
      <c r="O35" s="575"/>
      <c r="P35" s="575"/>
      <c r="Q35" s="576"/>
      <c r="R35" s="577">
        <v>67936746</v>
      </c>
      <c r="S35" s="578"/>
      <c r="T35" s="578"/>
      <c r="U35" s="578"/>
      <c r="V35" s="578"/>
      <c r="W35" s="578"/>
      <c r="X35" s="578"/>
      <c r="Y35" s="579"/>
      <c r="Z35" s="580">
        <v>6.5</v>
      </c>
      <c r="AA35" s="657"/>
      <c r="AB35" s="657"/>
      <c r="AC35" s="659"/>
      <c r="AD35" s="583">
        <v>838654</v>
      </c>
      <c r="AE35" s="578"/>
      <c r="AF35" s="578"/>
      <c r="AG35" s="578"/>
      <c r="AH35" s="578"/>
      <c r="AI35" s="578"/>
      <c r="AJ35" s="578"/>
      <c r="AK35" s="579"/>
      <c r="AL35" s="580">
        <v>0.2</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192</v>
      </c>
      <c r="BZ35" s="646"/>
      <c r="CA35" s="646"/>
      <c r="CB35" s="646"/>
      <c r="CC35" s="646"/>
      <c r="CD35" s="646"/>
      <c r="CE35" s="646"/>
      <c r="CF35" s="646"/>
      <c r="CG35" s="646"/>
      <c r="CH35" s="646"/>
      <c r="CI35" s="646"/>
      <c r="CJ35" s="646"/>
      <c r="CK35" s="646"/>
      <c r="CL35" s="647"/>
      <c r="CM35" s="645" t="s">
        <v>287</v>
      </c>
      <c r="CN35" s="646"/>
      <c r="CO35" s="646"/>
      <c r="CP35" s="646"/>
      <c r="CQ35" s="646"/>
      <c r="CR35" s="646"/>
      <c r="CS35" s="646"/>
      <c r="CT35" s="647"/>
      <c r="CU35" s="645" t="s">
        <v>288</v>
      </c>
      <c r="CV35" s="646"/>
      <c r="CW35" s="646"/>
      <c r="CX35" s="647"/>
      <c r="CY35" s="645" t="s">
        <v>289</v>
      </c>
      <c r="CZ35" s="646"/>
      <c r="DA35" s="646"/>
      <c r="DB35" s="646"/>
      <c r="DC35" s="646"/>
      <c r="DD35" s="646"/>
      <c r="DE35" s="646"/>
      <c r="DF35" s="647"/>
      <c r="DG35" s="673" t="s">
        <v>290</v>
      </c>
      <c r="DH35" s="674"/>
      <c r="DI35" s="674"/>
      <c r="DJ35" s="674"/>
      <c r="DK35" s="674"/>
      <c r="DL35" s="674"/>
      <c r="DM35" s="674"/>
      <c r="DN35" s="674"/>
      <c r="DO35" s="674"/>
      <c r="DP35" s="674"/>
      <c r="DQ35" s="675"/>
      <c r="DR35" s="645" t="s">
        <v>291</v>
      </c>
      <c r="DS35" s="646"/>
      <c r="DT35" s="646"/>
      <c r="DU35" s="646"/>
      <c r="DV35" s="646"/>
      <c r="DW35" s="646"/>
      <c r="DX35" s="647"/>
    </row>
    <row r="36" spans="2:128" ht="11.25" customHeight="1" x14ac:dyDescent="0.15">
      <c r="B36" s="574" t="s">
        <v>292</v>
      </c>
      <c r="C36" s="575"/>
      <c r="D36" s="575"/>
      <c r="E36" s="575"/>
      <c r="F36" s="575"/>
      <c r="G36" s="575"/>
      <c r="H36" s="575"/>
      <c r="I36" s="575"/>
      <c r="J36" s="575"/>
      <c r="K36" s="575"/>
      <c r="L36" s="575"/>
      <c r="M36" s="575"/>
      <c r="N36" s="575"/>
      <c r="O36" s="575"/>
      <c r="P36" s="575"/>
      <c r="Q36" s="576"/>
      <c r="R36" s="577">
        <v>63357286</v>
      </c>
      <c r="S36" s="578"/>
      <c r="T36" s="578"/>
      <c r="U36" s="578"/>
      <c r="V36" s="578"/>
      <c r="W36" s="578"/>
      <c r="X36" s="578"/>
      <c r="Y36" s="579"/>
      <c r="Z36" s="580">
        <v>6</v>
      </c>
      <c r="AA36" s="657"/>
      <c r="AB36" s="657"/>
      <c r="AC36" s="659"/>
      <c r="AD36" s="583" t="s">
        <v>211</v>
      </c>
      <c r="AE36" s="578"/>
      <c r="AF36" s="578"/>
      <c r="AG36" s="578"/>
      <c r="AH36" s="578"/>
      <c r="AI36" s="578"/>
      <c r="AJ36" s="578"/>
      <c r="AK36" s="579"/>
      <c r="AL36" s="580" t="s">
        <v>211</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293</v>
      </c>
      <c r="BZ36" s="640"/>
      <c r="CA36" s="640"/>
      <c r="CB36" s="640"/>
      <c r="CC36" s="640"/>
      <c r="CD36" s="640"/>
      <c r="CE36" s="640"/>
      <c r="CF36" s="640"/>
      <c r="CG36" s="640"/>
      <c r="CH36" s="640"/>
      <c r="CI36" s="640"/>
      <c r="CJ36" s="640"/>
      <c r="CK36" s="640"/>
      <c r="CL36" s="641"/>
      <c r="CM36" s="669">
        <v>300797091</v>
      </c>
      <c r="CN36" s="664"/>
      <c r="CO36" s="664"/>
      <c r="CP36" s="664"/>
      <c r="CQ36" s="664"/>
      <c r="CR36" s="664"/>
      <c r="CS36" s="664"/>
      <c r="CT36" s="665"/>
      <c r="CU36" s="666">
        <v>29.1</v>
      </c>
      <c r="CV36" s="667"/>
      <c r="CW36" s="667"/>
      <c r="CX36" s="670"/>
      <c r="CY36" s="663">
        <v>250188757</v>
      </c>
      <c r="CZ36" s="664"/>
      <c r="DA36" s="664"/>
      <c r="DB36" s="664"/>
      <c r="DC36" s="664"/>
      <c r="DD36" s="664"/>
      <c r="DE36" s="664"/>
      <c r="DF36" s="665"/>
      <c r="DG36" s="663">
        <v>247543119</v>
      </c>
      <c r="DH36" s="664"/>
      <c r="DI36" s="664"/>
      <c r="DJ36" s="664"/>
      <c r="DK36" s="664"/>
      <c r="DL36" s="664"/>
      <c r="DM36" s="664"/>
      <c r="DN36" s="664"/>
      <c r="DO36" s="664"/>
      <c r="DP36" s="664"/>
      <c r="DQ36" s="665"/>
      <c r="DR36" s="666">
        <v>56.9</v>
      </c>
      <c r="DS36" s="667"/>
      <c r="DT36" s="667"/>
      <c r="DU36" s="667"/>
      <c r="DV36" s="667"/>
      <c r="DW36" s="667"/>
      <c r="DX36" s="668"/>
    </row>
    <row r="37" spans="2:128" ht="11.25" customHeight="1" x14ac:dyDescent="0.15">
      <c r="B37" s="574" t="s">
        <v>294</v>
      </c>
      <c r="C37" s="575"/>
      <c r="D37" s="575"/>
      <c r="E37" s="575"/>
      <c r="F37" s="575"/>
      <c r="G37" s="575"/>
      <c r="H37" s="575"/>
      <c r="I37" s="575"/>
      <c r="J37" s="575"/>
      <c r="K37" s="575"/>
      <c r="L37" s="575"/>
      <c r="M37" s="575"/>
      <c r="N37" s="575"/>
      <c r="O37" s="575"/>
      <c r="P37" s="575"/>
      <c r="Q37" s="576"/>
      <c r="R37" s="577" t="s">
        <v>118</v>
      </c>
      <c r="S37" s="578"/>
      <c r="T37" s="578"/>
      <c r="U37" s="578"/>
      <c r="V37" s="578"/>
      <c r="W37" s="578"/>
      <c r="X37" s="578"/>
      <c r="Y37" s="579"/>
      <c r="Z37" s="580" t="s">
        <v>211</v>
      </c>
      <c r="AA37" s="657"/>
      <c r="AB37" s="657"/>
      <c r="AC37" s="659"/>
      <c r="AD37" s="583" t="s">
        <v>211</v>
      </c>
      <c r="AE37" s="578"/>
      <c r="AF37" s="578"/>
      <c r="AG37" s="578"/>
      <c r="AH37" s="578"/>
      <c r="AI37" s="578"/>
      <c r="AJ37" s="578"/>
      <c r="AK37" s="579"/>
      <c r="AL37" s="580" t="s">
        <v>211</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295</v>
      </c>
      <c r="BZ37" s="575"/>
      <c r="CA37" s="575"/>
      <c r="CB37" s="575"/>
      <c r="CC37" s="575"/>
      <c r="CD37" s="575"/>
      <c r="CE37" s="575"/>
      <c r="CF37" s="575"/>
      <c r="CG37" s="575"/>
      <c r="CH37" s="575"/>
      <c r="CI37" s="575"/>
      <c r="CJ37" s="575"/>
      <c r="CK37" s="575"/>
      <c r="CL37" s="576"/>
      <c r="CM37" s="577">
        <v>202708215</v>
      </c>
      <c r="CN37" s="584"/>
      <c r="CO37" s="584"/>
      <c r="CP37" s="584"/>
      <c r="CQ37" s="584"/>
      <c r="CR37" s="584"/>
      <c r="CS37" s="584"/>
      <c r="CT37" s="585"/>
      <c r="CU37" s="580">
        <v>19.600000000000001</v>
      </c>
      <c r="CV37" s="581"/>
      <c r="CW37" s="581"/>
      <c r="CX37" s="582"/>
      <c r="CY37" s="583">
        <v>172312115</v>
      </c>
      <c r="CZ37" s="584"/>
      <c r="DA37" s="584"/>
      <c r="DB37" s="584"/>
      <c r="DC37" s="584"/>
      <c r="DD37" s="584"/>
      <c r="DE37" s="584"/>
      <c r="DF37" s="585"/>
      <c r="DG37" s="583">
        <v>169925573</v>
      </c>
      <c r="DH37" s="584"/>
      <c r="DI37" s="584"/>
      <c r="DJ37" s="584"/>
      <c r="DK37" s="584"/>
      <c r="DL37" s="584"/>
      <c r="DM37" s="584"/>
      <c r="DN37" s="584"/>
      <c r="DO37" s="584"/>
      <c r="DP37" s="584"/>
      <c r="DQ37" s="585"/>
      <c r="DR37" s="580">
        <v>39.1</v>
      </c>
      <c r="DS37" s="581"/>
      <c r="DT37" s="581"/>
      <c r="DU37" s="581"/>
      <c r="DV37" s="581"/>
      <c r="DW37" s="581"/>
      <c r="DX37" s="613"/>
    </row>
    <row r="38" spans="2:128" ht="11.25" customHeight="1" x14ac:dyDescent="0.15">
      <c r="B38" s="574" t="s">
        <v>296</v>
      </c>
      <c r="C38" s="575"/>
      <c r="D38" s="575"/>
      <c r="E38" s="575"/>
      <c r="F38" s="575"/>
      <c r="G38" s="575"/>
      <c r="H38" s="575"/>
      <c r="I38" s="575"/>
      <c r="J38" s="575"/>
      <c r="K38" s="575"/>
      <c r="L38" s="575"/>
      <c r="M38" s="575"/>
      <c r="N38" s="575"/>
      <c r="O38" s="575"/>
      <c r="P38" s="575"/>
      <c r="Q38" s="576"/>
      <c r="R38" s="577" t="s">
        <v>118</v>
      </c>
      <c r="S38" s="578"/>
      <c r="T38" s="578"/>
      <c r="U38" s="578"/>
      <c r="V38" s="578"/>
      <c r="W38" s="578"/>
      <c r="X38" s="578"/>
      <c r="Y38" s="579"/>
      <c r="Z38" s="580" t="s">
        <v>118</v>
      </c>
      <c r="AA38" s="657"/>
      <c r="AB38" s="657"/>
      <c r="AC38" s="659"/>
      <c r="AD38" s="583" t="s">
        <v>118</v>
      </c>
      <c r="AE38" s="578"/>
      <c r="AF38" s="578"/>
      <c r="AG38" s="578"/>
      <c r="AH38" s="578"/>
      <c r="AI38" s="578"/>
      <c r="AJ38" s="578"/>
      <c r="AK38" s="579"/>
      <c r="AL38" s="580" t="s">
        <v>118</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297</v>
      </c>
      <c r="BZ38" s="575"/>
      <c r="CA38" s="575"/>
      <c r="CB38" s="575"/>
      <c r="CC38" s="575"/>
      <c r="CD38" s="575"/>
      <c r="CE38" s="575"/>
      <c r="CF38" s="575"/>
      <c r="CG38" s="575"/>
      <c r="CH38" s="575"/>
      <c r="CI38" s="575"/>
      <c r="CJ38" s="575"/>
      <c r="CK38" s="575"/>
      <c r="CL38" s="576"/>
      <c r="CM38" s="577">
        <v>153301004</v>
      </c>
      <c r="CN38" s="578"/>
      <c r="CO38" s="578"/>
      <c r="CP38" s="578"/>
      <c r="CQ38" s="578"/>
      <c r="CR38" s="578"/>
      <c r="CS38" s="578"/>
      <c r="CT38" s="579"/>
      <c r="CU38" s="580">
        <v>14.8</v>
      </c>
      <c r="CV38" s="581"/>
      <c r="CW38" s="581"/>
      <c r="CX38" s="582"/>
      <c r="CY38" s="583">
        <v>124586540</v>
      </c>
      <c r="CZ38" s="584"/>
      <c r="DA38" s="584"/>
      <c r="DB38" s="584"/>
      <c r="DC38" s="584"/>
      <c r="DD38" s="584"/>
      <c r="DE38" s="584"/>
      <c r="DF38" s="585"/>
      <c r="DG38" s="583">
        <v>124541828</v>
      </c>
      <c r="DH38" s="584"/>
      <c r="DI38" s="584"/>
      <c r="DJ38" s="584"/>
      <c r="DK38" s="584"/>
      <c r="DL38" s="584"/>
      <c r="DM38" s="584"/>
      <c r="DN38" s="584"/>
      <c r="DO38" s="584"/>
      <c r="DP38" s="584"/>
      <c r="DQ38" s="585"/>
      <c r="DR38" s="580">
        <v>28.7</v>
      </c>
      <c r="DS38" s="581"/>
      <c r="DT38" s="581"/>
      <c r="DU38" s="581"/>
      <c r="DV38" s="581"/>
      <c r="DW38" s="581"/>
      <c r="DX38" s="613"/>
    </row>
    <row r="39" spans="2:128" ht="11.25" customHeight="1" x14ac:dyDescent="0.15">
      <c r="B39" s="574" t="s">
        <v>298</v>
      </c>
      <c r="C39" s="575"/>
      <c r="D39" s="575"/>
      <c r="E39" s="575"/>
      <c r="F39" s="575"/>
      <c r="G39" s="575"/>
      <c r="H39" s="575"/>
      <c r="I39" s="575"/>
      <c r="J39" s="575"/>
      <c r="K39" s="575"/>
      <c r="L39" s="575"/>
      <c r="M39" s="575"/>
      <c r="N39" s="575"/>
      <c r="O39" s="575"/>
      <c r="P39" s="575"/>
      <c r="Q39" s="576"/>
      <c r="R39" s="577">
        <v>34506200</v>
      </c>
      <c r="S39" s="578"/>
      <c r="T39" s="578"/>
      <c r="U39" s="578"/>
      <c r="V39" s="578"/>
      <c r="W39" s="578"/>
      <c r="X39" s="578"/>
      <c r="Y39" s="579"/>
      <c r="Z39" s="580">
        <v>3.3</v>
      </c>
      <c r="AA39" s="657"/>
      <c r="AB39" s="657"/>
      <c r="AC39" s="659"/>
      <c r="AD39" s="583" t="s">
        <v>211</v>
      </c>
      <c r="AE39" s="578"/>
      <c r="AF39" s="578"/>
      <c r="AG39" s="578"/>
      <c r="AH39" s="578"/>
      <c r="AI39" s="578"/>
      <c r="AJ39" s="578"/>
      <c r="AK39" s="579"/>
      <c r="AL39" s="580" t="s">
        <v>118</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299</v>
      </c>
      <c r="BZ39" s="575"/>
      <c r="CA39" s="575"/>
      <c r="CB39" s="575"/>
      <c r="CC39" s="575"/>
      <c r="CD39" s="575"/>
      <c r="CE39" s="575"/>
      <c r="CF39" s="575"/>
      <c r="CG39" s="575"/>
      <c r="CH39" s="575"/>
      <c r="CI39" s="575"/>
      <c r="CJ39" s="575"/>
      <c r="CK39" s="575"/>
      <c r="CL39" s="576"/>
      <c r="CM39" s="577">
        <v>32928660</v>
      </c>
      <c r="CN39" s="584"/>
      <c r="CO39" s="584"/>
      <c r="CP39" s="584"/>
      <c r="CQ39" s="584"/>
      <c r="CR39" s="584"/>
      <c r="CS39" s="584"/>
      <c r="CT39" s="585"/>
      <c r="CU39" s="580">
        <v>3.2</v>
      </c>
      <c r="CV39" s="581"/>
      <c r="CW39" s="581"/>
      <c r="CX39" s="582"/>
      <c r="CY39" s="583">
        <v>14811463</v>
      </c>
      <c r="CZ39" s="584"/>
      <c r="DA39" s="584"/>
      <c r="DB39" s="584"/>
      <c r="DC39" s="584"/>
      <c r="DD39" s="584"/>
      <c r="DE39" s="584"/>
      <c r="DF39" s="585"/>
      <c r="DG39" s="583">
        <v>14552367</v>
      </c>
      <c r="DH39" s="584"/>
      <c r="DI39" s="584"/>
      <c r="DJ39" s="584"/>
      <c r="DK39" s="584"/>
      <c r="DL39" s="584"/>
      <c r="DM39" s="584"/>
      <c r="DN39" s="584"/>
      <c r="DO39" s="584"/>
      <c r="DP39" s="584"/>
      <c r="DQ39" s="585"/>
      <c r="DR39" s="580">
        <v>3.3</v>
      </c>
      <c r="DS39" s="581"/>
      <c r="DT39" s="581"/>
      <c r="DU39" s="581"/>
      <c r="DV39" s="581"/>
      <c r="DW39" s="581"/>
      <c r="DX39" s="613"/>
    </row>
    <row r="40" spans="2:128" ht="11.25" customHeight="1" x14ac:dyDescent="0.15">
      <c r="B40" s="589" t="s">
        <v>300</v>
      </c>
      <c r="C40" s="590"/>
      <c r="D40" s="590"/>
      <c r="E40" s="590"/>
      <c r="F40" s="590"/>
      <c r="G40" s="590"/>
      <c r="H40" s="590"/>
      <c r="I40" s="590"/>
      <c r="J40" s="590"/>
      <c r="K40" s="590"/>
      <c r="L40" s="590"/>
      <c r="M40" s="590"/>
      <c r="N40" s="590"/>
      <c r="O40" s="590"/>
      <c r="P40" s="590"/>
      <c r="Q40" s="591"/>
      <c r="R40" s="577">
        <v>1049008601</v>
      </c>
      <c r="S40" s="578"/>
      <c r="T40" s="578"/>
      <c r="U40" s="578"/>
      <c r="V40" s="578"/>
      <c r="W40" s="578"/>
      <c r="X40" s="578"/>
      <c r="Y40" s="579"/>
      <c r="Z40" s="654">
        <v>100</v>
      </c>
      <c r="AA40" s="654"/>
      <c r="AB40" s="654"/>
      <c r="AC40" s="654"/>
      <c r="AD40" s="655">
        <v>400186207</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301</v>
      </c>
      <c r="BZ40" s="575"/>
      <c r="CA40" s="575"/>
      <c r="CB40" s="575"/>
      <c r="CC40" s="575"/>
      <c r="CD40" s="575"/>
      <c r="CE40" s="575"/>
      <c r="CF40" s="575"/>
      <c r="CG40" s="575"/>
      <c r="CH40" s="575"/>
      <c r="CI40" s="575"/>
      <c r="CJ40" s="575"/>
      <c r="CK40" s="575"/>
      <c r="CL40" s="576"/>
      <c r="CM40" s="577">
        <v>65160216</v>
      </c>
      <c r="CN40" s="578"/>
      <c r="CO40" s="578"/>
      <c r="CP40" s="578"/>
      <c r="CQ40" s="578"/>
      <c r="CR40" s="578"/>
      <c r="CS40" s="578"/>
      <c r="CT40" s="579"/>
      <c r="CU40" s="580">
        <v>6.3</v>
      </c>
      <c r="CV40" s="581"/>
      <c r="CW40" s="581"/>
      <c r="CX40" s="582"/>
      <c r="CY40" s="583">
        <v>63065179</v>
      </c>
      <c r="CZ40" s="584"/>
      <c r="DA40" s="584"/>
      <c r="DB40" s="584"/>
      <c r="DC40" s="584"/>
      <c r="DD40" s="584"/>
      <c r="DE40" s="584"/>
      <c r="DF40" s="585"/>
      <c r="DG40" s="583">
        <v>63065179</v>
      </c>
      <c r="DH40" s="584"/>
      <c r="DI40" s="584"/>
      <c r="DJ40" s="584"/>
      <c r="DK40" s="584"/>
      <c r="DL40" s="584"/>
      <c r="DM40" s="584"/>
      <c r="DN40" s="584"/>
      <c r="DO40" s="584"/>
      <c r="DP40" s="584"/>
      <c r="DQ40" s="585"/>
      <c r="DR40" s="580">
        <v>14.5</v>
      </c>
      <c r="DS40" s="581"/>
      <c r="DT40" s="581"/>
      <c r="DU40" s="581"/>
      <c r="DV40" s="581"/>
      <c r="DW40" s="581"/>
      <c r="DX40" s="613"/>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302</v>
      </c>
      <c r="BZ41" s="608"/>
      <c r="CA41" s="574" t="s">
        <v>67</v>
      </c>
      <c r="CB41" s="575"/>
      <c r="CC41" s="575"/>
      <c r="CD41" s="575"/>
      <c r="CE41" s="575"/>
      <c r="CF41" s="575"/>
      <c r="CG41" s="575"/>
      <c r="CH41" s="575"/>
      <c r="CI41" s="575"/>
      <c r="CJ41" s="575"/>
      <c r="CK41" s="575"/>
      <c r="CL41" s="576"/>
      <c r="CM41" s="577">
        <v>65159993</v>
      </c>
      <c r="CN41" s="584"/>
      <c r="CO41" s="584"/>
      <c r="CP41" s="584"/>
      <c r="CQ41" s="584"/>
      <c r="CR41" s="584"/>
      <c r="CS41" s="584"/>
      <c r="CT41" s="585"/>
      <c r="CU41" s="580">
        <v>6.3</v>
      </c>
      <c r="CV41" s="581"/>
      <c r="CW41" s="581"/>
      <c r="CX41" s="582"/>
      <c r="CY41" s="583">
        <v>63064956</v>
      </c>
      <c r="CZ41" s="584"/>
      <c r="DA41" s="584"/>
      <c r="DB41" s="584"/>
      <c r="DC41" s="584"/>
      <c r="DD41" s="584"/>
      <c r="DE41" s="584"/>
      <c r="DF41" s="585"/>
      <c r="DG41" s="583">
        <v>63064956</v>
      </c>
      <c r="DH41" s="584"/>
      <c r="DI41" s="584"/>
      <c r="DJ41" s="584"/>
      <c r="DK41" s="584"/>
      <c r="DL41" s="584"/>
      <c r="DM41" s="584"/>
      <c r="DN41" s="584"/>
      <c r="DO41" s="584"/>
      <c r="DP41" s="584"/>
      <c r="DQ41" s="585"/>
      <c r="DR41" s="580">
        <v>14.5</v>
      </c>
      <c r="DS41" s="581"/>
      <c r="DT41" s="581"/>
      <c r="DU41" s="581"/>
      <c r="DV41" s="581"/>
      <c r="DW41" s="581"/>
      <c r="DX41" s="613"/>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303</v>
      </c>
      <c r="CB42" s="575"/>
      <c r="CC42" s="575"/>
      <c r="CD42" s="575"/>
      <c r="CE42" s="575"/>
      <c r="CF42" s="575"/>
      <c r="CG42" s="575"/>
      <c r="CH42" s="575"/>
      <c r="CI42" s="575"/>
      <c r="CJ42" s="575"/>
      <c r="CK42" s="575"/>
      <c r="CL42" s="576"/>
      <c r="CM42" s="577">
        <v>62887168</v>
      </c>
      <c r="CN42" s="578"/>
      <c r="CO42" s="578"/>
      <c r="CP42" s="578"/>
      <c r="CQ42" s="578"/>
      <c r="CR42" s="578"/>
      <c r="CS42" s="578"/>
      <c r="CT42" s="579"/>
      <c r="CU42" s="580">
        <v>6.1</v>
      </c>
      <c r="CV42" s="581"/>
      <c r="CW42" s="581"/>
      <c r="CX42" s="582"/>
      <c r="CY42" s="583">
        <v>60942755</v>
      </c>
      <c r="CZ42" s="584"/>
      <c r="DA42" s="584"/>
      <c r="DB42" s="584"/>
      <c r="DC42" s="584"/>
      <c r="DD42" s="584"/>
      <c r="DE42" s="584"/>
      <c r="DF42" s="585"/>
      <c r="DG42" s="583">
        <v>60942755</v>
      </c>
      <c r="DH42" s="584"/>
      <c r="DI42" s="584"/>
      <c r="DJ42" s="584"/>
      <c r="DK42" s="584"/>
      <c r="DL42" s="584"/>
      <c r="DM42" s="584"/>
      <c r="DN42" s="584"/>
      <c r="DO42" s="584"/>
      <c r="DP42" s="584"/>
      <c r="DQ42" s="585"/>
      <c r="DR42" s="580">
        <v>14</v>
      </c>
      <c r="DS42" s="581"/>
      <c r="DT42" s="581"/>
      <c r="DU42" s="581"/>
      <c r="DV42" s="581"/>
      <c r="DW42" s="581"/>
      <c r="DX42" s="613"/>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304</v>
      </c>
      <c r="AQ43" s="646"/>
      <c r="AR43" s="646"/>
      <c r="AS43" s="646"/>
      <c r="AT43" s="646"/>
      <c r="AU43" s="646"/>
      <c r="AV43" s="646"/>
      <c r="AW43" s="646"/>
      <c r="AX43" s="646"/>
      <c r="AY43" s="646"/>
      <c r="AZ43" s="646"/>
      <c r="BA43" s="646"/>
      <c r="BB43" s="646"/>
      <c r="BC43" s="647"/>
      <c r="BD43" s="645" t="s">
        <v>305</v>
      </c>
      <c r="BE43" s="646"/>
      <c r="BF43" s="646"/>
      <c r="BG43" s="646"/>
      <c r="BH43" s="646"/>
      <c r="BI43" s="646"/>
      <c r="BJ43" s="646"/>
      <c r="BK43" s="646"/>
      <c r="BL43" s="646"/>
      <c r="BM43" s="647"/>
      <c r="BN43" s="645" t="s">
        <v>306</v>
      </c>
      <c r="BO43" s="646"/>
      <c r="BP43" s="646"/>
      <c r="BQ43" s="646"/>
      <c r="BR43" s="646"/>
      <c r="BS43" s="646"/>
      <c r="BT43" s="646"/>
      <c r="BU43" s="646"/>
      <c r="BV43" s="646"/>
      <c r="BW43" s="647"/>
      <c r="BY43" s="609"/>
      <c r="BZ43" s="610"/>
      <c r="CA43" s="574" t="s">
        <v>307</v>
      </c>
      <c r="CB43" s="575"/>
      <c r="CC43" s="575"/>
      <c r="CD43" s="575"/>
      <c r="CE43" s="575"/>
      <c r="CF43" s="575"/>
      <c r="CG43" s="575"/>
      <c r="CH43" s="575"/>
      <c r="CI43" s="575"/>
      <c r="CJ43" s="575"/>
      <c r="CK43" s="575"/>
      <c r="CL43" s="576"/>
      <c r="CM43" s="577">
        <v>2272825</v>
      </c>
      <c r="CN43" s="584"/>
      <c r="CO43" s="584"/>
      <c r="CP43" s="584"/>
      <c r="CQ43" s="584"/>
      <c r="CR43" s="584"/>
      <c r="CS43" s="584"/>
      <c r="CT43" s="585"/>
      <c r="CU43" s="580">
        <v>0.2</v>
      </c>
      <c r="CV43" s="581"/>
      <c r="CW43" s="581"/>
      <c r="CX43" s="582"/>
      <c r="CY43" s="583">
        <v>2122201</v>
      </c>
      <c r="CZ43" s="584"/>
      <c r="DA43" s="584"/>
      <c r="DB43" s="584"/>
      <c r="DC43" s="584"/>
      <c r="DD43" s="584"/>
      <c r="DE43" s="584"/>
      <c r="DF43" s="585"/>
      <c r="DG43" s="583">
        <v>2122201</v>
      </c>
      <c r="DH43" s="584"/>
      <c r="DI43" s="584"/>
      <c r="DJ43" s="584"/>
      <c r="DK43" s="584"/>
      <c r="DL43" s="584"/>
      <c r="DM43" s="584"/>
      <c r="DN43" s="584"/>
      <c r="DO43" s="584"/>
      <c r="DP43" s="584"/>
      <c r="DQ43" s="585"/>
      <c r="DR43" s="580">
        <v>0.5</v>
      </c>
      <c r="DS43" s="581"/>
      <c r="DT43" s="581"/>
      <c r="DU43" s="581"/>
      <c r="DV43" s="581"/>
      <c r="DW43" s="581"/>
      <c r="DX43" s="613"/>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308</v>
      </c>
      <c r="AQ44" s="631"/>
      <c r="AR44" s="631"/>
      <c r="AS44" s="631"/>
      <c r="AT44" s="636" t="s">
        <v>309</v>
      </c>
      <c r="AU44" s="221"/>
      <c r="AV44" s="221"/>
      <c r="AW44" s="221"/>
      <c r="AX44" s="639" t="s">
        <v>153</v>
      </c>
      <c r="AY44" s="640"/>
      <c r="AZ44" s="640"/>
      <c r="BA44" s="640"/>
      <c r="BB44" s="640"/>
      <c r="BC44" s="641"/>
      <c r="BD44" s="642">
        <v>99.4</v>
      </c>
      <c r="BE44" s="643"/>
      <c r="BF44" s="643"/>
      <c r="BG44" s="643"/>
      <c r="BH44" s="643"/>
      <c r="BI44" s="643">
        <v>98.7</v>
      </c>
      <c r="BJ44" s="643"/>
      <c r="BK44" s="643"/>
      <c r="BL44" s="643"/>
      <c r="BM44" s="644"/>
      <c r="BN44" s="642">
        <v>98.4</v>
      </c>
      <c r="BO44" s="643"/>
      <c r="BP44" s="643"/>
      <c r="BQ44" s="643"/>
      <c r="BR44" s="643"/>
      <c r="BS44" s="643">
        <v>97.9</v>
      </c>
      <c r="BT44" s="643"/>
      <c r="BU44" s="643"/>
      <c r="BV44" s="643"/>
      <c r="BW44" s="644"/>
      <c r="BY44" s="611"/>
      <c r="BZ44" s="612"/>
      <c r="CA44" s="574" t="s">
        <v>310</v>
      </c>
      <c r="CB44" s="575"/>
      <c r="CC44" s="575"/>
      <c r="CD44" s="575"/>
      <c r="CE44" s="575"/>
      <c r="CF44" s="575"/>
      <c r="CG44" s="575"/>
      <c r="CH44" s="575"/>
      <c r="CI44" s="575"/>
      <c r="CJ44" s="575"/>
      <c r="CK44" s="575"/>
      <c r="CL44" s="576"/>
      <c r="CM44" s="577">
        <v>223</v>
      </c>
      <c r="CN44" s="578"/>
      <c r="CO44" s="578"/>
      <c r="CP44" s="578"/>
      <c r="CQ44" s="578"/>
      <c r="CR44" s="578"/>
      <c r="CS44" s="578"/>
      <c r="CT44" s="579"/>
      <c r="CU44" s="580">
        <v>0</v>
      </c>
      <c r="CV44" s="581"/>
      <c r="CW44" s="581"/>
      <c r="CX44" s="582"/>
      <c r="CY44" s="583">
        <v>223</v>
      </c>
      <c r="CZ44" s="584"/>
      <c r="DA44" s="584"/>
      <c r="DB44" s="584"/>
      <c r="DC44" s="584"/>
      <c r="DD44" s="584"/>
      <c r="DE44" s="584"/>
      <c r="DF44" s="585"/>
      <c r="DG44" s="583">
        <v>223</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15">
      <c r="AP45" s="632"/>
      <c r="AQ45" s="633"/>
      <c r="AR45" s="633"/>
      <c r="AS45" s="633"/>
      <c r="AT45" s="637"/>
      <c r="AU45" s="210" t="s">
        <v>311</v>
      </c>
      <c r="AV45" s="210"/>
      <c r="AW45" s="210"/>
      <c r="AX45" s="574" t="s">
        <v>312</v>
      </c>
      <c r="AY45" s="575"/>
      <c r="AZ45" s="575"/>
      <c r="BA45" s="575"/>
      <c r="BB45" s="575"/>
      <c r="BC45" s="576"/>
      <c r="BD45" s="651">
        <v>98.9</v>
      </c>
      <c r="BE45" s="652"/>
      <c r="BF45" s="652"/>
      <c r="BG45" s="652"/>
      <c r="BH45" s="652"/>
      <c r="BI45" s="652">
        <v>97</v>
      </c>
      <c r="BJ45" s="652"/>
      <c r="BK45" s="652"/>
      <c r="BL45" s="652"/>
      <c r="BM45" s="653"/>
      <c r="BN45" s="651">
        <v>98.5</v>
      </c>
      <c r="BO45" s="652"/>
      <c r="BP45" s="652"/>
      <c r="BQ45" s="652"/>
      <c r="BR45" s="652"/>
      <c r="BS45" s="652">
        <v>96.8</v>
      </c>
      <c r="BT45" s="652"/>
      <c r="BU45" s="652"/>
      <c r="BV45" s="652"/>
      <c r="BW45" s="653"/>
      <c r="BY45" s="574" t="s">
        <v>313</v>
      </c>
      <c r="BZ45" s="575"/>
      <c r="CA45" s="575"/>
      <c r="CB45" s="575"/>
      <c r="CC45" s="575"/>
      <c r="CD45" s="575"/>
      <c r="CE45" s="575"/>
      <c r="CF45" s="575"/>
      <c r="CG45" s="575"/>
      <c r="CH45" s="575"/>
      <c r="CI45" s="575"/>
      <c r="CJ45" s="575"/>
      <c r="CK45" s="575"/>
      <c r="CL45" s="576"/>
      <c r="CM45" s="577">
        <v>607761698</v>
      </c>
      <c r="CN45" s="584"/>
      <c r="CO45" s="584"/>
      <c r="CP45" s="584"/>
      <c r="CQ45" s="584"/>
      <c r="CR45" s="584"/>
      <c r="CS45" s="584"/>
      <c r="CT45" s="585"/>
      <c r="CU45" s="580">
        <v>58.7</v>
      </c>
      <c r="CV45" s="581"/>
      <c r="CW45" s="581"/>
      <c r="CX45" s="582"/>
      <c r="CY45" s="583">
        <v>262957903</v>
      </c>
      <c r="CZ45" s="584"/>
      <c r="DA45" s="584"/>
      <c r="DB45" s="584"/>
      <c r="DC45" s="584"/>
      <c r="DD45" s="584"/>
      <c r="DE45" s="584"/>
      <c r="DF45" s="585"/>
      <c r="DG45" s="583">
        <v>134959385</v>
      </c>
      <c r="DH45" s="584"/>
      <c r="DI45" s="584"/>
      <c r="DJ45" s="584"/>
      <c r="DK45" s="584"/>
      <c r="DL45" s="584"/>
      <c r="DM45" s="584"/>
      <c r="DN45" s="584"/>
      <c r="DO45" s="584"/>
      <c r="DP45" s="584"/>
      <c r="DQ45" s="585"/>
      <c r="DR45" s="580">
        <v>31</v>
      </c>
      <c r="DS45" s="581"/>
      <c r="DT45" s="581"/>
      <c r="DU45" s="581"/>
      <c r="DV45" s="581"/>
      <c r="DW45" s="581"/>
      <c r="DX45" s="613"/>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314</v>
      </c>
      <c r="AY46" s="590"/>
      <c r="AZ46" s="590"/>
      <c r="BA46" s="590"/>
      <c r="BB46" s="590"/>
      <c r="BC46" s="591"/>
      <c r="BD46" s="648">
        <v>99.8</v>
      </c>
      <c r="BE46" s="649"/>
      <c r="BF46" s="649"/>
      <c r="BG46" s="649"/>
      <c r="BH46" s="649"/>
      <c r="BI46" s="649">
        <v>99.5</v>
      </c>
      <c r="BJ46" s="649"/>
      <c r="BK46" s="649"/>
      <c r="BL46" s="649"/>
      <c r="BM46" s="650"/>
      <c r="BN46" s="648">
        <v>98</v>
      </c>
      <c r="BO46" s="649"/>
      <c r="BP46" s="649"/>
      <c r="BQ46" s="649"/>
      <c r="BR46" s="649"/>
      <c r="BS46" s="649">
        <v>97.6</v>
      </c>
      <c r="BT46" s="649"/>
      <c r="BU46" s="649"/>
      <c r="BV46" s="649"/>
      <c r="BW46" s="650"/>
      <c r="BY46" s="574" t="s">
        <v>315</v>
      </c>
      <c r="BZ46" s="575"/>
      <c r="CA46" s="575"/>
      <c r="CB46" s="575"/>
      <c r="CC46" s="575"/>
      <c r="CD46" s="575"/>
      <c r="CE46" s="575"/>
      <c r="CF46" s="575"/>
      <c r="CG46" s="575"/>
      <c r="CH46" s="575"/>
      <c r="CI46" s="575"/>
      <c r="CJ46" s="575"/>
      <c r="CK46" s="575"/>
      <c r="CL46" s="576"/>
      <c r="CM46" s="577">
        <v>65946997</v>
      </c>
      <c r="CN46" s="578"/>
      <c r="CO46" s="578"/>
      <c r="CP46" s="578"/>
      <c r="CQ46" s="578"/>
      <c r="CR46" s="578"/>
      <c r="CS46" s="578"/>
      <c r="CT46" s="579"/>
      <c r="CU46" s="580">
        <v>6.4</v>
      </c>
      <c r="CV46" s="581"/>
      <c r="CW46" s="581"/>
      <c r="CX46" s="582"/>
      <c r="CY46" s="583">
        <v>25540705</v>
      </c>
      <c r="CZ46" s="584"/>
      <c r="DA46" s="584"/>
      <c r="DB46" s="584"/>
      <c r="DC46" s="584"/>
      <c r="DD46" s="584"/>
      <c r="DE46" s="584"/>
      <c r="DF46" s="585"/>
      <c r="DG46" s="583">
        <v>17602127</v>
      </c>
      <c r="DH46" s="584"/>
      <c r="DI46" s="584"/>
      <c r="DJ46" s="584"/>
      <c r="DK46" s="584"/>
      <c r="DL46" s="584"/>
      <c r="DM46" s="584"/>
      <c r="DN46" s="584"/>
      <c r="DO46" s="584"/>
      <c r="DP46" s="584"/>
      <c r="DQ46" s="585"/>
      <c r="DR46" s="580">
        <v>4</v>
      </c>
      <c r="DS46" s="581"/>
      <c r="DT46" s="581"/>
      <c r="DU46" s="581"/>
      <c r="DV46" s="581"/>
      <c r="DW46" s="581"/>
      <c r="DX46" s="613"/>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316</v>
      </c>
      <c r="AQ47" s="624"/>
      <c r="AR47" s="624"/>
      <c r="AS47" s="624"/>
      <c r="AT47" s="624"/>
      <c r="AU47" s="624"/>
      <c r="AV47" s="624"/>
      <c r="AW47" s="625"/>
      <c r="AX47" s="626" t="s">
        <v>317</v>
      </c>
      <c r="AY47" s="626"/>
      <c r="AZ47" s="626"/>
      <c r="BA47" s="626"/>
      <c r="BB47" s="626"/>
      <c r="BC47" s="626"/>
      <c r="BD47" s="627">
        <v>1492490</v>
      </c>
      <c r="BE47" s="628"/>
      <c r="BF47" s="628"/>
      <c r="BG47" s="628"/>
      <c r="BH47" s="628"/>
      <c r="BI47" s="628"/>
      <c r="BJ47" s="628"/>
      <c r="BK47" s="628"/>
      <c r="BL47" s="628"/>
      <c r="BM47" s="629"/>
      <c r="BN47" s="627">
        <v>3605648</v>
      </c>
      <c r="BO47" s="628"/>
      <c r="BP47" s="628"/>
      <c r="BQ47" s="628"/>
      <c r="BR47" s="628"/>
      <c r="BS47" s="628"/>
      <c r="BT47" s="628"/>
      <c r="BU47" s="628"/>
      <c r="BV47" s="628"/>
      <c r="BW47" s="629"/>
      <c r="BY47" s="574" t="s">
        <v>318</v>
      </c>
      <c r="BZ47" s="575"/>
      <c r="CA47" s="575"/>
      <c r="CB47" s="575"/>
      <c r="CC47" s="575"/>
      <c r="CD47" s="575"/>
      <c r="CE47" s="575"/>
      <c r="CF47" s="575"/>
      <c r="CG47" s="575"/>
      <c r="CH47" s="575"/>
      <c r="CI47" s="575"/>
      <c r="CJ47" s="575"/>
      <c r="CK47" s="575"/>
      <c r="CL47" s="576"/>
      <c r="CM47" s="577">
        <v>3109779</v>
      </c>
      <c r="CN47" s="584"/>
      <c r="CO47" s="584"/>
      <c r="CP47" s="584"/>
      <c r="CQ47" s="584"/>
      <c r="CR47" s="584"/>
      <c r="CS47" s="584"/>
      <c r="CT47" s="585"/>
      <c r="CU47" s="580">
        <v>0.3</v>
      </c>
      <c r="CV47" s="581"/>
      <c r="CW47" s="581"/>
      <c r="CX47" s="582"/>
      <c r="CY47" s="583">
        <v>1930534</v>
      </c>
      <c r="CZ47" s="584"/>
      <c r="DA47" s="584"/>
      <c r="DB47" s="584"/>
      <c r="DC47" s="584"/>
      <c r="DD47" s="584"/>
      <c r="DE47" s="584"/>
      <c r="DF47" s="585"/>
      <c r="DG47" s="583">
        <v>1855017</v>
      </c>
      <c r="DH47" s="584"/>
      <c r="DI47" s="584"/>
      <c r="DJ47" s="584"/>
      <c r="DK47" s="584"/>
      <c r="DL47" s="584"/>
      <c r="DM47" s="584"/>
      <c r="DN47" s="584"/>
      <c r="DO47" s="584"/>
      <c r="DP47" s="584"/>
      <c r="DQ47" s="585"/>
      <c r="DR47" s="580">
        <v>0.4</v>
      </c>
      <c r="DS47" s="581"/>
      <c r="DT47" s="581"/>
      <c r="DU47" s="581"/>
      <c r="DV47" s="581"/>
      <c r="DW47" s="581"/>
      <c r="DX47" s="613"/>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319</v>
      </c>
      <c r="AQ48" s="617"/>
      <c r="AR48" s="617"/>
      <c r="AS48" s="617"/>
      <c r="AT48" s="617"/>
      <c r="AU48" s="617"/>
      <c r="AV48" s="617"/>
      <c r="AW48" s="618"/>
      <c r="AX48" s="619" t="s">
        <v>320</v>
      </c>
      <c r="AY48" s="619"/>
      <c r="AZ48" s="619"/>
      <c r="BA48" s="619"/>
      <c r="BB48" s="619"/>
      <c r="BC48" s="619"/>
      <c r="BD48" s="620">
        <v>1492490</v>
      </c>
      <c r="BE48" s="621"/>
      <c r="BF48" s="621"/>
      <c r="BG48" s="621"/>
      <c r="BH48" s="621"/>
      <c r="BI48" s="621"/>
      <c r="BJ48" s="621"/>
      <c r="BK48" s="621"/>
      <c r="BL48" s="621"/>
      <c r="BM48" s="622"/>
      <c r="BN48" s="620">
        <v>3605648</v>
      </c>
      <c r="BO48" s="621"/>
      <c r="BP48" s="621"/>
      <c r="BQ48" s="621"/>
      <c r="BR48" s="621"/>
      <c r="BS48" s="621"/>
      <c r="BT48" s="621"/>
      <c r="BU48" s="621"/>
      <c r="BV48" s="621"/>
      <c r="BW48" s="622"/>
      <c r="BY48" s="574" t="s">
        <v>321</v>
      </c>
      <c r="BZ48" s="575"/>
      <c r="CA48" s="575"/>
      <c r="CB48" s="575"/>
      <c r="CC48" s="575"/>
      <c r="CD48" s="575"/>
      <c r="CE48" s="575"/>
      <c r="CF48" s="575"/>
      <c r="CG48" s="575"/>
      <c r="CH48" s="575"/>
      <c r="CI48" s="575"/>
      <c r="CJ48" s="575"/>
      <c r="CK48" s="575"/>
      <c r="CL48" s="576"/>
      <c r="CM48" s="577">
        <v>408185763</v>
      </c>
      <c r="CN48" s="578"/>
      <c r="CO48" s="578"/>
      <c r="CP48" s="578"/>
      <c r="CQ48" s="578"/>
      <c r="CR48" s="578"/>
      <c r="CS48" s="578"/>
      <c r="CT48" s="579"/>
      <c r="CU48" s="580">
        <v>39.4</v>
      </c>
      <c r="CV48" s="581"/>
      <c r="CW48" s="581"/>
      <c r="CX48" s="582"/>
      <c r="CY48" s="583">
        <v>163097074</v>
      </c>
      <c r="CZ48" s="584"/>
      <c r="DA48" s="584"/>
      <c r="DB48" s="584"/>
      <c r="DC48" s="584"/>
      <c r="DD48" s="584"/>
      <c r="DE48" s="584"/>
      <c r="DF48" s="585"/>
      <c r="DG48" s="583">
        <v>102896395</v>
      </c>
      <c r="DH48" s="584"/>
      <c r="DI48" s="584"/>
      <c r="DJ48" s="584"/>
      <c r="DK48" s="584"/>
      <c r="DL48" s="584"/>
      <c r="DM48" s="584"/>
      <c r="DN48" s="584"/>
      <c r="DO48" s="584"/>
      <c r="DP48" s="584"/>
      <c r="DQ48" s="585"/>
      <c r="DR48" s="580">
        <v>23.7</v>
      </c>
      <c r="DS48" s="581"/>
      <c r="DT48" s="581"/>
      <c r="DU48" s="581"/>
      <c r="DV48" s="581"/>
      <c r="DW48" s="581"/>
      <c r="DX48" s="613"/>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322</v>
      </c>
      <c r="BZ49" s="575"/>
      <c r="CA49" s="575"/>
      <c r="CB49" s="575"/>
      <c r="CC49" s="575"/>
      <c r="CD49" s="575"/>
      <c r="CE49" s="575"/>
      <c r="CF49" s="575"/>
      <c r="CG49" s="575"/>
      <c r="CH49" s="575"/>
      <c r="CI49" s="575"/>
      <c r="CJ49" s="575"/>
      <c r="CK49" s="575"/>
      <c r="CL49" s="576"/>
      <c r="CM49" s="577">
        <v>13729481</v>
      </c>
      <c r="CN49" s="584"/>
      <c r="CO49" s="584"/>
      <c r="CP49" s="584"/>
      <c r="CQ49" s="584"/>
      <c r="CR49" s="584"/>
      <c r="CS49" s="584"/>
      <c r="CT49" s="585"/>
      <c r="CU49" s="580">
        <v>1.3</v>
      </c>
      <c r="CV49" s="581"/>
      <c r="CW49" s="581"/>
      <c r="CX49" s="582"/>
      <c r="CY49" s="583">
        <v>13725345</v>
      </c>
      <c r="CZ49" s="584"/>
      <c r="DA49" s="584"/>
      <c r="DB49" s="584"/>
      <c r="DC49" s="584"/>
      <c r="DD49" s="584"/>
      <c r="DE49" s="584"/>
      <c r="DF49" s="585"/>
      <c r="DG49" s="583">
        <v>12555329</v>
      </c>
      <c r="DH49" s="584"/>
      <c r="DI49" s="584"/>
      <c r="DJ49" s="584"/>
      <c r="DK49" s="584"/>
      <c r="DL49" s="584"/>
      <c r="DM49" s="584"/>
      <c r="DN49" s="584"/>
      <c r="DO49" s="584"/>
      <c r="DP49" s="584"/>
      <c r="DQ49" s="585"/>
      <c r="DR49" s="580">
        <v>2.9</v>
      </c>
      <c r="DS49" s="581"/>
      <c r="DT49" s="581"/>
      <c r="DU49" s="581"/>
      <c r="DV49" s="581"/>
      <c r="DW49" s="581"/>
      <c r="DX49" s="613"/>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323</v>
      </c>
      <c r="BZ50" s="575"/>
      <c r="CA50" s="575"/>
      <c r="CB50" s="575"/>
      <c r="CC50" s="575"/>
      <c r="CD50" s="575"/>
      <c r="CE50" s="575"/>
      <c r="CF50" s="575"/>
      <c r="CG50" s="575"/>
      <c r="CH50" s="575"/>
      <c r="CI50" s="575"/>
      <c r="CJ50" s="575"/>
      <c r="CK50" s="575"/>
      <c r="CL50" s="576"/>
      <c r="CM50" s="577">
        <v>61971445</v>
      </c>
      <c r="CN50" s="578"/>
      <c r="CO50" s="578"/>
      <c r="CP50" s="578"/>
      <c r="CQ50" s="578"/>
      <c r="CR50" s="578"/>
      <c r="CS50" s="578"/>
      <c r="CT50" s="579"/>
      <c r="CU50" s="580">
        <v>6</v>
      </c>
      <c r="CV50" s="581"/>
      <c r="CW50" s="581"/>
      <c r="CX50" s="582"/>
      <c r="CY50" s="583">
        <v>58480618</v>
      </c>
      <c r="CZ50" s="584"/>
      <c r="DA50" s="584"/>
      <c r="DB50" s="584"/>
      <c r="DC50" s="584"/>
      <c r="DD50" s="584"/>
      <c r="DE50" s="584"/>
      <c r="DF50" s="585"/>
      <c r="DG50" s="583" t="s">
        <v>118</v>
      </c>
      <c r="DH50" s="584"/>
      <c r="DI50" s="584"/>
      <c r="DJ50" s="584"/>
      <c r="DK50" s="584"/>
      <c r="DL50" s="584"/>
      <c r="DM50" s="584"/>
      <c r="DN50" s="584"/>
      <c r="DO50" s="584"/>
      <c r="DP50" s="584"/>
      <c r="DQ50" s="585"/>
      <c r="DR50" s="580" t="s">
        <v>211</v>
      </c>
      <c r="DS50" s="581"/>
      <c r="DT50" s="581"/>
      <c r="DU50" s="581"/>
      <c r="DV50" s="581"/>
      <c r="DW50" s="581"/>
      <c r="DX50" s="613"/>
    </row>
    <row r="51" spans="2:128" ht="11.25" customHeight="1" x14ac:dyDescent="0.15">
      <c r="B51" s="210" t="s">
        <v>324</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325</v>
      </c>
      <c r="BZ51" s="575"/>
      <c r="CA51" s="575"/>
      <c r="CB51" s="575"/>
      <c r="CC51" s="575"/>
      <c r="CD51" s="575"/>
      <c r="CE51" s="575"/>
      <c r="CF51" s="575"/>
      <c r="CG51" s="575"/>
      <c r="CH51" s="575"/>
      <c r="CI51" s="575"/>
      <c r="CJ51" s="575"/>
      <c r="CK51" s="575"/>
      <c r="CL51" s="576"/>
      <c r="CM51" s="577" t="s">
        <v>118</v>
      </c>
      <c r="CN51" s="584"/>
      <c r="CO51" s="584"/>
      <c r="CP51" s="584"/>
      <c r="CQ51" s="584"/>
      <c r="CR51" s="584"/>
      <c r="CS51" s="584"/>
      <c r="CT51" s="585"/>
      <c r="CU51" s="580" t="s">
        <v>118</v>
      </c>
      <c r="CV51" s="581"/>
      <c r="CW51" s="581"/>
      <c r="CX51" s="582"/>
      <c r="CY51" s="583" t="s">
        <v>118</v>
      </c>
      <c r="CZ51" s="584"/>
      <c r="DA51" s="584"/>
      <c r="DB51" s="584"/>
      <c r="DC51" s="584"/>
      <c r="DD51" s="584"/>
      <c r="DE51" s="584"/>
      <c r="DF51" s="585"/>
      <c r="DG51" s="583" t="s">
        <v>211</v>
      </c>
      <c r="DH51" s="584"/>
      <c r="DI51" s="584"/>
      <c r="DJ51" s="584"/>
      <c r="DK51" s="584"/>
      <c r="DL51" s="584"/>
      <c r="DM51" s="584"/>
      <c r="DN51" s="584"/>
      <c r="DO51" s="584"/>
      <c r="DP51" s="584"/>
      <c r="DQ51" s="585"/>
      <c r="DR51" s="580" t="s">
        <v>118</v>
      </c>
      <c r="DS51" s="581"/>
      <c r="DT51" s="581"/>
      <c r="DU51" s="581"/>
      <c r="DV51" s="581"/>
      <c r="DW51" s="581"/>
      <c r="DX51" s="613"/>
    </row>
    <row r="52" spans="2:128" ht="11.25" customHeight="1" x14ac:dyDescent="0.15">
      <c r="B52" s="615" t="s">
        <v>326</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327</v>
      </c>
      <c r="BZ52" s="575"/>
      <c r="CA52" s="575"/>
      <c r="CB52" s="575"/>
      <c r="CC52" s="575"/>
      <c r="CD52" s="575"/>
      <c r="CE52" s="575"/>
      <c r="CF52" s="575"/>
      <c r="CG52" s="575"/>
      <c r="CH52" s="575"/>
      <c r="CI52" s="575"/>
      <c r="CJ52" s="575"/>
      <c r="CK52" s="575"/>
      <c r="CL52" s="576"/>
      <c r="CM52" s="577">
        <v>54818233</v>
      </c>
      <c r="CN52" s="578"/>
      <c r="CO52" s="578"/>
      <c r="CP52" s="578"/>
      <c r="CQ52" s="578"/>
      <c r="CR52" s="578"/>
      <c r="CS52" s="578"/>
      <c r="CT52" s="579"/>
      <c r="CU52" s="580">
        <v>5.3</v>
      </c>
      <c r="CV52" s="581"/>
      <c r="CW52" s="581"/>
      <c r="CX52" s="582"/>
      <c r="CY52" s="583">
        <v>183627</v>
      </c>
      <c r="CZ52" s="584"/>
      <c r="DA52" s="584"/>
      <c r="DB52" s="584"/>
      <c r="DC52" s="584"/>
      <c r="DD52" s="584"/>
      <c r="DE52" s="584"/>
      <c r="DF52" s="585"/>
      <c r="DG52" s="583">
        <v>50517</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15">
      <c r="B53" s="614" t="s">
        <v>328</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329</v>
      </c>
      <c r="BZ53" s="575"/>
      <c r="CA53" s="575"/>
      <c r="CB53" s="575"/>
      <c r="CC53" s="575"/>
      <c r="CD53" s="575"/>
      <c r="CE53" s="575"/>
      <c r="CF53" s="575"/>
      <c r="CG53" s="575"/>
      <c r="CH53" s="575"/>
      <c r="CI53" s="575"/>
      <c r="CJ53" s="575"/>
      <c r="CK53" s="575"/>
      <c r="CL53" s="576"/>
      <c r="CM53" s="577" t="s">
        <v>118</v>
      </c>
      <c r="CN53" s="578"/>
      <c r="CO53" s="578"/>
      <c r="CP53" s="578"/>
      <c r="CQ53" s="578"/>
      <c r="CR53" s="578"/>
      <c r="CS53" s="578"/>
      <c r="CT53" s="579"/>
      <c r="CU53" s="580" t="s">
        <v>118</v>
      </c>
      <c r="CV53" s="581"/>
      <c r="CW53" s="581"/>
      <c r="CX53" s="582"/>
      <c r="CY53" s="583" t="s">
        <v>118</v>
      </c>
      <c r="CZ53" s="584"/>
      <c r="DA53" s="584"/>
      <c r="DB53" s="584"/>
      <c r="DC53" s="584"/>
      <c r="DD53" s="584"/>
      <c r="DE53" s="584"/>
      <c r="DF53" s="585"/>
      <c r="DG53" s="583" t="s">
        <v>211</v>
      </c>
      <c r="DH53" s="584"/>
      <c r="DI53" s="584"/>
      <c r="DJ53" s="584"/>
      <c r="DK53" s="584"/>
      <c r="DL53" s="584"/>
      <c r="DM53" s="584"/>
      <c r="DN53" s="584"/>
      <c r="DO53" s="584"/>
      <c r="DP53" s="584"/>
      <c r="DQ53" s="585"/>
      <c r="DR53" s="580" t="s">
        <v>118</v>
      </c>
      <c r="DS53" s="581"/>
      <c r="DT53" s="581"/>
      <c r="DU53" s="581"/>
      <c r="DV53" s="581"/>
      <c r="DW53" s="581"/>
      <c r="DX53" s="613"/>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330</v>
      </c>
      <c r="BZ54" s="575"/>
      <c r="CA54" s="575"/>
      <c r="CB54" s="575"/>
      <c r="CC54" s="575"/>
      <c r="CD54" s="575"/>
      <c r="CE54" s="575"/>
      <c r="CF54" s="575"/>
      <c r="CG54" s="575"/>
      <c r="CH54" s="575"/>
      <c r="CI54" s="575"/>
      <c r="CJ54" s="575"/>
      <c r="CK54" s="575"/>
      <c r="CL54" s="576"/>
      <c r="CM54" s="577">
        <v>126591344</v>
      </c>
      <c r="CN54" s="578"/>
      <c r="CO54" s="578"/>
      <c r="CP54" s="578"/>
      <c r="CQ54" s="578"/>
      <c r="CR54" s="578"/>
      <c r="CS54" s="578"/>
      <c r="CT54" s="579"/>
      <c r="CU54" s="580">
        <v>12.2</v>
      </c>
      <c r="CV54" s="581"/>
      <c r="CW54" s="581"/>
      <c r="CX54" s="582"/>
      <c r="CY54" s="583">
        <v>6244648</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331</v>
      </c>
      <c r="BZ55" s="575"/>
      <c r="CA55" s="575"/>
      <c r="CB55" s="575"/>
      <c r="CC55" s="575"/>
      <c r="CD55" s="575"/>
      <c r="CE55" s="575"/>
      <c r="CF55" s="575"/>
      <c r="CG55" s="575"/>
      <c r="CH55" s="575"/>
      <c r="CI55" s="575"/>
      <c r="CJ55" s="575"/>
      <c r="CK55" s="575"/>
      <c r="CL55" s="576"/>
      <c r="CM55" s="577">
        <v>3198957</v>
      </c>
      <c r="CN55" s="578"/>
      <c r="CO55" s="578"/>
      <c r="CP55" s="578"/>
      <c r="CQ55" s="578"/>
      <c r="CR55" s="578"/>
      <c r="CS55" s="578"/>
      <c r="CT55" s="579"/>
      <c r="CU55" s="580">
        <v>0.3</v>
      </c>
      <c r="CV55" s="581"/>
      <c r="CW55" s="581"/>
      <c r="CX55" s="582"/>
      <c r="CY55" s="583">
        <v>960767</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302</v>
      </c>
      <c r="BZ56" s="608"/>
      <c r="CA56" s="574" t="s">
        <v>332</v>
      </c>
      <c r="CB56" s="575"/>
      <c r="CC56" s="575"/>
      <c r="CD56" s="575"/>
      <c r="CE56" s="575"/>
      <c r="CF56" s="575"/>
      <c r="CG56" s="575"/>
      <c r="CH56" s="575"/>
      <c r="CI56" s="575"/>
      <c r="CJ56" s="575"/>
      <c r="CK56" s="575"/>
      <c r="CL56" s="576"/>
      <c r="CM56" s="577">
        <v>125843911</v>
      </c>
      <c r="CN56" s="578"/>
      <c r="CO56" s="578"/>
      <c r="CP56" s="578"/>
      <c r="CQ56" s="578"/>
      <c r="CR56" s="578"/>
      <c r="CS56" s="578"/>
      <c r="CT56" s="579"/>
      <c r="CU56" s="580">
        <v>12.2</v>
      </c>
      <c r="CV56" s="581"/>
      <c r="CW56" s="581"/>
      <c r="CX56" s="582"/>
      <c r="CY56" s="583">
        <v>6114320</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333</v>
      </c>
      <c r="CB57" s="575"/>
      <c r="CC57" s="575"/>
      <c r="CD57" s="575"/>
      <c r="CE57" s="575"/>
      <c r="CF57" s="575"/>
      <c r="CG57" s="575"/>
      <c r="CH57" s="575"/>
      <c r="CI57" s="575"/>
      <c r="CJ57" s="575"/>
      <c r="CK57" s="575"/>
      <c r="CL57" s="576"/>
      <c r="CM57" s="577">
        <v>110176511</v>
      </c>
      <c r="CN57" s="578"/>
      <c r="CO57" s="578"/>
      <c r="CP57" s="578"/>
      <c r="CQ57" s="578"/>
      <c r="CR57" s="578"/>
      <c r="CS57" s="578"/>
      <c r="CT57" s="579"/>
      <c r="CU57" s="580">
        <v>10.6</v>
      </c>
      <c r="CV57" s="581"/>
      <c r="CW57" s="581"/>
      <c r="CX57" s="582"/>
      <c r="CY57" s="583">
        <v>3343336</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334</v>
      </c>
      <c r="CB58" s="575"/>
      <c r="CC58" s="575"/>
      <c r="CD58" s="575"/>
      <c r="CE58" s="575"/>
      <c r="CF58" s="575"/>
      <c r="CG58" s="575"/>
      <c r="CH58" s="575"/>
      <c r="CI58" s="575"/>
      <c r="CJ58" s="575"/>
      <c r="CK58" s="575"/>
      <c r="CL58" s="576"/>
      <c r="CM58" s="577">
        <v>13113601</v>
      </c>
      <c r="CN58" s="578"/>
      <c r="CO58" s="578"/>
      <c r="CP58" s="578"/>
      <c r="CQ58" s="578"/>
      <c r="CR58" s="578"/>
      <c r="CS58" s="578"/>
      <c r="CT58" s="579"/>
      <c r="CU58" s="580">
        <v>1.3</v>
      </c>
      <c r="CV58" s="581"/>
      <c r="CW58" s="581"/>
      <c r="CX58" s="582"/>
      <c r="CY58" s="583">
        <v>2739203</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335</v>
      </c>
      <c r="CB59" s="575"/>
      <c r="CC59" s="575"/>
      <c r="CD59" s="575"/>
      <c r="CE59" s="575"/>
      <c r="CF59" s="575"/>
      <c r="CG59" s="575"/>
      <c r="CH59" s="575"/>
      <c r="CI59" s="575"/>
      <c r="CJ59" s="575"/>
      <c r="CK59" s="575"/>
      <c r="CL59" s="576"/>
      <c r="CM59" s="577">
        <v>747433</v>
      </c>
      <c r="CN59" s="578"/>
      <c r="CO59" s="578"/>
      <c r="CP59" s="578"/>
      <c r="CQ59" s="578"/>
      <c r="CR59" s="578"/>
      <c r="CS59" s="578"/>
      <c r="CT59" s="579"/>
      <c r="CU59" s="580">
        <v>0.1</v>
      </c>
      <c r="CV59" s="581"/>
      <c r="CW59" s="581"/>
      <c r="CX59" s="582"/>
      <c r="CY59" s="583">
        <v>130328</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336</v>
      </c>
      <c r="CB60" s="575"/>
      <c r="CC60" s="575"/>
      <c r="CD60" s="575"/>
      <c r="CE60" s="575"/>
      <c r="CF60" s="575"/>
      <c r="CG60" s="575"/>
      <c r="CH60" s="575"/>
      <c r="CI60" s="575"/>
      <c r="CJ60" s="575"/>
      <c r="CK60" s="575"/>
      <c r="CL60" s="576"/>
      <c r="CM60" s="577" t="s">
        <v>211</v>
      </c>
      <c r="CN60" s="578"/>
      <c r="CO60" s="578"/>
      <c r="CP60" s="578"/>
      <c r="CQ60" s="578"/>
      <c r="CR60" s="578"/>
      <c r="CS60" s="578"/>
      <c r="CT60" s="579"/>
      <c r="CU60" s="580" t="s">
        <v>211</v>
      </c>
      <c r="CV60" s="581"/>
      <c r="CW60" s="581"/>
      <c r="CX60" s="582"/>
      <c r="CY60" s="583" t="s">
        <v>118</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337</v>
      </c>
      <c r="BZ61" s="590"/>
      <c r="CA61" s="590"/>
      <c r="CB61" s="590"/>
      <c r="CC61" s="590"/>
      <c r="CD61" s="590"/>
      <c r="CE61" s="590"/>
      <c r="CF61" s="590"/>
      <c r="CG61" s="590"/>
      <c r="CH61" s="590"/>
      <c r="CI61" s="590"/>
      <c r="CJ61" s="590"/>
      <c r="CK61" s="590"/>
      <c r="CL61" s="591"/>
      <c r="CM61" s="592">
        <v>1035150133</v>
      </c>
      <c r="CN61" s="593"/>
      <c r="CO61" s="593"/>
      <c r="CP61" s="593"/>
      <c r="CQ61" s="593"/>
      <c r="CR61" s="593"/>
      <c r="CS61" s="593"/>
      <c r="CT61" s="594"/>
      <c r="CU61" s="595">
        <v>100</v>
      </c>
      <c r="CV61" s="596"/>
      <c r="CW61" s="596"/>
      <c r="CX61" s="597"/>
      <c r="CY61" s="598">
        <v>519391308</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vt62YdxEd4xXZNw0QbisvqC3V26KnrJPSQd/l0OrRYSs2ZmLB1dyUXrhQcDEklmJ9fHyUPhfmjalx2hWmKOuXQ==" saltValue="1yEB+48dYu99CsseRYabbg=="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CR102" sqref="CR102:CV102"/>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075" t="s">
        <v>338</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339</v>
      </c>
      <c r="DK2" s="1077"/>
      <c r="DL2" s="1077"/>
      <c r="DM2" s="1077"/>
      <c r="DN2" s="1077"/>
      <c r="DO2" s="1078"/>
      <c r="DP2" s="229"/>
      <c r="DQ2" s="1076" t="s">
        <v>340</v>
      </c>
      <c r="DR2" s="1077"/>
      <c r="DS2" s="1077"/>
      <c r="DT2" s="1077"/>
      <c r="DU2" s="1077"/>
      <c r="DV2" s="1077"/>
      <c r="DW2" s="1077"/>
      <c r="DX2" s="1077"/>
      <c r="DY2" s="1077"/>
      <c r="DZ2" s="1078"/>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35" t="s">
        <v>341</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342</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15">
      <c r="A5" s="965" t="s">
        <v>343</v>
      </c>
      <c r="B5" s="966"/>
      <c r="C5" s="966"/>
      <c r="D5" s="966"/>
      <c r="E5" s="966"/>
      <c r="F5" s="966"/>
      <c r="G5" s="966"/>
      <c r="H5" s="966"/>
      <c r="I5" s="966"/>
      <c r="J5" s="966"/>
      <c r="K5" s="966"/>
      <c r="L5" s="966"/>
      <c r="M5" s="966"/>
      <c r="N5" s="966"/>
      <c r="O5" s="966"/>
      <c r="P5" s="967"/>
      <c r="Q5" s="971" t="s">
        <v>344</v>
      </c>
      <c r="R5" s="972"/>
      <c r="S5" s="972"/>
      <c r="T5" s="972"/>
      <c r="U5" s="973"/>
      <c r="V5" s="971" t="s">
        <v>345</v>
      </c>
      <c r="W5" s="972"/>
      <c r="X5" s="972"/>
      <c r="Y5" s="972"/>
      <c r="Z5" s="973"/>
      <c r="AA5" s="971" t="s">
        <v>346</v>
      </c>
      <c r="AB5" s="972"/>
      <c r="AC5" s="972"/>
      <c r="AD5" s="972"/>
      <c r="AE5" s="972"/>
      <c r="AF5" s="1079" t="s">
        <v>347</v>
      </c>
      <c r="AG5" s="972"/>
      <c r="AH5" s="972"/>
      <c r="AI5" s="972"/>
      <c r="AJ5" s="985"/>
      <c r="AK5" s="972" t="s">
        <v>348</v>
      </c>
      <c r="AL5" s="972"/>
      <c r="AM5" s="972"/>
      <c r="AN5" s="972"/>
      <c r="AO5" s="973"/>
      <c r="AP5" s="971" t="s">
        <v>349</v>
      </c>
      <c r="AQ5" s="972"/>
      <c r="AR5" s="972"/>
      <c r="AS5" s="972"/>
      <c r="AT5" s="973"/>
      <c r="AU5" s="971" t="s">
        <v>350</v>
      </c>
      <c r="AV5" s="972"/>
      <c r="AW5" s="972"/>
      <c r="AX5" s="972"/>
      <c r="AY5" s="985"/>
      <c r="AZ5" s="233"/>
      <c r="BA5" s="233"/>
      <c r="BB5" s="233"/>
      <c r="BC5" s="233"/>
      <c r="BD5" s="233"/>
      <c r="BE5" s="234"/>
      <c r="BF5" s="234"/>
      <c r="BG5" s="234"/>
      <c r="BH5" s="234"/>
      <c r="BI5" s="234"/>
      <c r="BJ5" s="234"/>
      <c r="BK5" s="234"/>
      <c r="BL5" s="234"/>
      <c r="BM5" s="234"/>
      <c r="BN5" s="234"/>
      <c r="BO5" s="234"/>
      <c r="BP5" s="234"/>
      <c r="BQ5" s="965" t="s">
        <v>351</v>
      </c>
      <c r="BR5" s="966"/>
      <c r="BS5" s="966"/>
      <c r="BT5" s="966"/>
      <c r="BU5" s="966"/>
      <c r="BV5" s="966"/>
      <c r="BW5" s="966"/>
      <c r="BX5" s="966"/>
      <c r="BY5" s="966"/>
      <c r="BZ5" s="966"/>
      <c r="CA5" s="966"/>
      <c r="CB5" s="966"/>
      <c r="CC5" s="966"/>
      <c r="CD5" s="966"/>
      <c r="CE5" s="966"/>
      <c r="CF5" s="966"/>
      <c r="CG5" s="967"/>
      <c r="CH5" s="971" t="s">
        <v>352</v>
      </c>
      <c r="CI5" s="972"/>
      <c r="CJ5" s="972"/>
      <c r="CK5" s="972"/>
      <c r="CL5" s="973"/>
      <c r="CM5" s="971" t="s">
        <v>353</v>
      </c>
      <c r="CN5" s="972"/>
      <c r="CO5" s="972"/>
      <c r="CP5" s="972"/>
      <c r="CQ5" s="973"/>
      <c r="CR5" s="971" t="s">
        <v>354</v>
      </c>
      <c r="CS5" s="972"/>
      <c r="CT5" s="972"/>
      <c r="CU5" s="972"/>
      <c r="CV5" s="973"/>
      <c r="CW5" s="971" t="s">
        <v>355</v>
      </c>
      <c r="CX5" s="972"/>
      <c r="CY5" s="972"/>
      <c r="CZ5" s="972"/>
      <c r="DA5" s="973"/>
      <c r="DB5" s="971" t="s">
        <v>356</v>
      </c>
      <c r="DC5" s="972"/>
      <c r="DD5" s="972"/>
      <c r="DE5" s="972"/>
      <c r="DF5" s="973"/>
      <c r="DG5" s="1069" t="s">
        <v>357</v>
      </c>
      <c r="DH5" s="1070"/>
      <c r="DI5" s="1070"/>
      <c r="DJ5" s="1070"/>
      <c r="DK5" s="1071"/>
      <c r="DL5" s="1069" t="s">
        <v>358</v>
      </c>
      <c r="DM5" s="1070"/>
      <c r="DN5" s="1070"/>
      <c r="DO5" s="1070"/>
      <c r="DP5" s="1071"/>
      <c r="DQ5" s="971" t="s">
        <v>359</v>
      </c>
      <c r="DR5" s="972"/>
      <c r="DS5" s="972"/>
      <c r="DT5" s="972"/>
      <c r="DU5" s="973"/>
      <c r="DV5" s="971" t="s">
        <v>350</v>
      </c>
      <c r="DW5" s="972"/>
      <c r="DX5" s="972"/>
      <c r="DY5" s="972"/>
      <c r="DZ5" s="985"/>
      <c r="EA5" s="235"/>
    </row>
    <row r="6" spans="1:131" s="236"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15">
      <c r="A7" s="237">
        <v>1</v>
      </c>
      <c r="B7" s="1023" t="s">
        <v>360</v>
      </c>
      <c r="C7" s="1024"/>
      <c r="D7" s="1024"/>
      <c r="E7" s="1024"/>
      <c r="F7" s="1024"/>
      <c r="G7" s="1024"/>
      <c r="H7" s="1024"/>
      <c r="I7" s="1024"/>
      <c r="J7" s="1024"/>
      <c r="K7" s="1024"/>
      <c r="L7" s="1024"/>
      <c r="M7" s="1024"/>
      <c r="N7" s="1024"/>
      <c r="O7" s="1024"/>
      <c r="P7" s="1025"/>
      <c r="Q7" s="1087">
        <v>1073697</v>
      </c>
      <c r="R7" s="1088"/>
      <c r="S7" s="1088"/>
      <c r="T7" s="1088"/>
      <c r="U7" s="1088"/>
      <c r="V7" s="1088">
        <v>1062212</v>
      </c>
      <c r="W7" s="1088"/>
      <c r="X7" s="1088"/>
      <c r="Y7" s="1088"/>
      <c r="Z7" s="1088"/>
      <c r="AA7" s="1088">
        <f>Q7-V7</f>
        <v>11485</v>
      </c>
      <c r="AB7" s="1088"/>
      <c r="AC7" s="1088"/>
      <c r="AD7" s="1088"/>
      <c r="AE7" s="1089"/>
      <c r="AF7" s="1090">
        <v>4280</v>
      </c>
      <c r="AG7" s="1091"/>
      <c r="AH7" s="1091"/>
      <c r="AI7" s="1091"/>
      <c r="AJ7" s="1092"/>
      <c r="AK7" s="1093">
        <v>0</v>
      </c>
      <c r="AL7" s="1094"/>
      <c r="AM7" s="1094"/>
      <c r="AN7" s="1094"/>
      <c r="AO7" s="1094"/>
      <c r="AP7" s="1094">
        <v>594898</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c r="BS7" s="1084" t="s">
        <v>560</v>
      </c>
      <c r="BT7" s="1085"/>
      <c r="BU7" s="1085"/>
      <c r="BV7" s="1085"/>
      <c r="BW7" s="1085"/>
      <c r="BX7" s="1085"/>
      <c r="BY7" s="1085"/>
      <c r="BZ7" s="1085"/>
      <c r="CA7" s="1085"/>
      <c r="CB7" s="1085"/>
      <c r="CC7" s="1085"/>
      <c r="CD7" s="1085"/>
      <c r="CE7" s="1085"/>
      <c r="CF7" s="1085"/>
      <c r="CG7" s="1097"/>
      <c r="CH7" s="1081">
        <v>0</v>
      </c>
      <c r="CI7" s="1082"/>
      <c r="CJ7" s="1082"/>
      <c r="CK7" s="1082"/>
      <c r="CL7" s="1083"/>
      <c r="CM7" s="1081">
        <v>861</v>
      </c>
      <c r="CN7" s="1082"/>
      <c r="CO7" s="1082"/>
      <c r="CP7" s="1082"/>
      <c r="CQ7" s="1083"/>
      <c r="CR7" s="1081">
        <v>518</v>
      </c>
      <c r="CS7" s="1082"/>
      <c r="CT7" s="1082"/>
      <c r="CU7" s="1082"/>
      <c r="CV7" s="1083"/>
      <c r="CW7" s="1081">
        <v>123</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084"/>
      <c r="DW7" s="1085"/>
      <c r="DX7" s="1085"/>
      <c r="DY7" s="1085"/>
      <c r="DZ7" s="1086"/>
      <c r="EA7" s="235"/>
    </row>
    <row r="8" spans="1:131" s="236" customFormat="1" ht="26.25" customHeight="1" x14ac:dyDescent="0.15">
      <c r="A8" s="239">
        <v>2</v>
      </c>
      <c r="B8" s="1009" t="s">
        <v>361</v>
      </c>
      <c r="C8" s="1010"/>
      <c r="D8" s="1010"/>
      <c r="E8" s="1010"/>
      <c r="F8" s="1010"/>
      <c r="G8" s="1010"/>
      <c r="H8" s="1010"/>
      <c r="I8" s="1010"/>
      <c r="J8" s="1010"/>
      <c r="K8" s="1010"/>
      <c r="L8" s="1010"/>
      <c r="M8" s="1010"/>
      <c r="N8" s="1010"/>
      <c r="O8" s="1010"/>
      <c r="P8" s="1011"/>
      <c r="Q8" s="1015">
        <v>139</v>
      </c>
      <c r="R8" s="1013"/>
      <c r="S8" s="1013"/>
      <c r="T8" s="1013"/>
      <c r="U8" s="1013"/>
      <c r="V8" s="1013">
        <v>46</v>
      </c>
      <c r="W8" s="1013"/>
      <c r="X8" s="1013"/>
      <c r="Y8" s="1013"/>
      <c r="Z8" s="1013"/>
      <c r="AA8" s="1013">
        <f t="shared" ref="AA8:AA17" si="0">Q8-V8</f>
        <v>93</v>
      </c>
      <c r="AB8" s="1013"/>
      <c r="AC8" s="1013"/>
      <c r="AD8" s="1013"/>
      <c r="AE8" s="1016"/>
      <c r="AF8" s="1066">
        <v>93</v>
      </c>
      <c r="AG8" s="1067"/>
      <c r="AH8" s="1067"/>
      <c r="AI8" s="1067"/>
      <c r="AJ8" s="1068"/>
      <c r="AK8" s="1062">
        <v>0</v>
      </c>
      <c r="AL8" s="1063"/>
      <c r="AM8" s="1063"/>
      <c r="AN8" s="1063"/>
      <c r="AO8" s="1063"/>
      <c r="AP8" s="1063">
        <v>54</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561</v>
      </c>
      <c r="BT8" s="963"/>
      <c r="BU8" s="963"/>
      <c r="BV8" s="963"/>
      <c r="BW8" s="963"/>
      <c r="BX8" s="963"/>
      <c r="BY8" s="963"/>
      <c r="BZ8" s="963"/>
      <c r="CA8" s="963"/>
      <c r="CB8" s="963"/>
      <c r="CC8" s="963"/>
      <c r="CD8" s="963"/>
      <c r="CE8" s="963"/>
      <c r="CF8" s="963"/>
      <c r="CG8" s="984"/>
      <c r="CH8" s="959">
        <v>1</v>
      </c>
      <c r="CI8" s="960"/>
      <c r="CJ8" s="960"/>
      <c r="CK8" s="960"/>
      <c r="CL8" s="961"/>
      <c r="CM8" s="959">
        <v>427</v>
      </c>
      <c r="CN8" s="960"/>
      <c r="CO8" s="960"/>
      <c r="CP8" s="960"/>
      <c r="CQ8" s="961"/>
      <c r="CR8" s="959">
        <v>302</v>
      </c>
      <c r="CS8" s="960"/>
      <c r="CT8" s="960"/>
      <c r="CU8" s="960"/>
      <c r="CV8" s="961"/>
      <c r="CW8" s="959"/>
      <c r="CX8" s="960"/>
      <c r="CY8" s="960"/>
      <c r="CZ8" s="960"/>
      <c r="DA8" s="961"/>
      <c r="DB8" s="959"/>
      <c r="DC8" s="960"/>
      <c r="DD8" s="960"/>
      <c r="DE8" s="960"/>
      <c r="DF8" s="961"/>
      <c r="DG8" s="959"/>
      <c r="DH8" s="960"/>
      <c r="DI8" s="960"/>
      <c r="DJ8" s="960"/>
      <c r="DK8" s="961"/>
      <c r="DL8" s="959"/>
      <c r="DM8" s="960"/>
      <c r="DN8" s="960"/>
      <c r="DO8" s="960"/>
      <c r="DP8" s="961"/>
      <c r="DQ8" s="959"/>
      <c r="DR8" s="960"/>
      <c r="DS8" s="960"/>
      <c r="DT8" s="960"/>
      <c r="DU8" s="961"/>
      <c r="DV8" s="962"/>
      <c r="DW8" s="963"/>
      <c r="DX8" s="963"/>
      <c r="DY8" s="963"/>
      <c r="DZ8" s="964"/>
      <c r="EA8" s="235"/>
    </row>
    <row r="9" spans="1:131" s="236" customFormat="1" ht="26.25" customHeight="1" x14ac:dyDescent="0.15">
      <c r="A9" s="239">
        <v>3</v>
      </c>
      <c r="B9" s="1009" t="s">
        <v>362</v>
      </c>
      <c r="C9" s="1010"/>
      <c r="D9" s="1010"/>
      <c r="E9" s="1010"/>
      <c r="F9" s="1010"/>
      <c r="G9" s="1010"/>
      <c r="H9" s="1010"/>
      <c r="I9" s="1010"/>
      <c r="J9" s="1010"/>
      <c r="K9" s="1010"/>
      <c r="L9" s="1010"/>
      <c r="M9" s="1010"/>
      <c r="N9" s="1010"/>
      <c r="O9" s="1010"/>
      <c r="P9" s="1011"/>
      <c r="Q9" s="1015">
        <v>1997</v>
      </c>
      <c r="R9" s="1013"/>
      <c r="S9" s="1013"/>
      <c r="T9" s="1013"/>
      <c r="U9" s="1013"/>
      <c r="V9" s="1013">
        <v>1021</v>
      </c>
      <c r="W9" s="1013"/>
      <c r="X9" s="1013"/>
      <c r="Y9" s="1013"/>
      <c r="Z9" s="1013"/>
      <c r="AA9" s="1013">
        <f t="shared" si="0"/>
        <v>976</v>
      </c>
      <c r="AB9" s="1013"/>
      <c r="AC9" s="1013"/>
      <c r="AD9" s="1013"/>
      <c r="AE9" s="1016"/>
      <c r="AF9" s="1066" t="s">
        <v>118</v>
      </c>
      <c r="AG9" s="1067"/>
      <c r="AH9" s="1067"/>
      <c r="AI9" s="1067"/>
      <c r="AJ9" s="1068"/>
      <c r="AK9" s="1062">
        <v>0</v>
      </c>
      <c r="AL9" s="1063"/>
      <c r="AM9" s="1063"/>
      <c r="AN9" s="1063"/>
      <c r="AO9" s="1063"/>
      <c r="AP9" s="1063">
        <v>1994</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562</v>
      </c>
      <c r="BT9" s="963"/>
      <c r="BU9" s="963"/>
      <c r="BV9" s="963"/>
      <c r="BW9" s="963"/>
      <c r="BX9" s="963"/>
      <c r="BY9" s="963"/>
      <c r="BZ9" s="963"/>
      <c r="CA9" s="963"/>
      <c r="CB9" s="963"/>
      <c r="CC9" s="963"/>
      <c r="CD9" s="963"/>
      <c r="CE9" s="963"/>
      <c r="CF9" s="963"/>
      <c r="CG9" s="984"/>
      <c r="CH9" s="959">
        <v>5</v>
      </c>
      <c r="CI9" s="960"/>
      <c r="CJ9" s="960"/>
      <c r="CK9" s="960"/>
      <c r="CL9" s="961"/>
      <c r="CM9" s="959">
        <v>354</v>
      </c>
      <c r="CN9" s="960"/>
      <c r="CO9" s="960"/>
      <c r="CP9" s="960"/>
      <c r="CQ9" s="961"/>
      <c r="CR9" s="959">
        <v>100</v>
      </c>
      <c r="CS9" s="960"/>
      <c r="CT9" s="960"/>
      <c r="CU9" s="960"/>
      <c r="CV9" s="961"/>
      <c r="CW9" s="959"/>
      <c r="CX9" s="960"/>
      <c r="CY9" s="960"/>
      <c r="CZ9" s="960"/>
      <c r="DA9" s="961"/>
      <c r="DB9" s="959"/>
      <c r="DC9" s="960"/>
      <c r="DD9" s="960"/>
      <c r="DE9" s="960"/>
      <c r="DF9" s="961"/>
      <c r="DG9" s="959"/>
      <c r="DH9" s="960"/>
      <c r="DI9" s="960"/>
      <c r="DJ9" s="960"/>
      <c r="DK9" s="961"/>
      <c r="DL9" s="959"/>
      <c r="DM9" s="960"/>
      <c r="DN9" s="960"/>
      <c r="DO9" s="960"/>
      <c r="DP9" s="961"/>
      <c r="DQ9" s="959"/>
      <c r="DR9" s="960"/>
      <c r="DS9" s="960"/>
      <c r="DT9" s="960"/>
      <c r="DU9" s="961"/>
      <c r="DV9" s="962"/>
      <c r="DW9" s="963"/>
      <c r="DX9" s="963"/>
      <c r="DY9" s="963"/>
      <c r="DZ9" s="964"/>
      <c r="EA9" s="235"/>
    </row>
    <row r="10" spans="1:131" s="236" customFormat="1" ht="26.25" customHeight="1" x14ac:dyDescent="0.15">
      <c r="A10" s="239">
        <v>4</v>
      </c>
      <c r="B10" s="1009" t="s">
        <v>363</v>
      </c>
      <c r="C10" s="1010"/>
      <c r="D10" s="1010"/>
      <c r="E10" s="1010"/>
      <c r="F10" s="1010"/>
      <c r="G10" s="1010"/>
      <c r="H10" s="1010"/>
      <c r="I10" s="1010"/>
      <c r="J10" s="1010"/>
      <c r="K10" s="1010"/>
      <c r="L10" s="1010"/>
      <c r="M10" s="1010"/>
      <c r="N10" s="1010"/>
      <c r="O10" s="1010"/>
      <c r="P10" s="1011"/>
      <c r="Q10" s="1015">
        <v>884</v>
      </c>
      <c r="R10" s="1013"/>
      <c r="S10" s="1013"/>
      <c r="T10" s="1013"/>
      <c r="U10" s="1013"/>
      <c r="V10" s="1013">
        <v>326</v>
      </c>
      <c r="W10" s="1013"/>
      <c r="X10" s="1013"/>
      <c r="Y10" s="1013"/>
      <c r="Z10" s="1013"/>
      <c r="AA10" s="1013">
        <f t="shared" si="0"/>
        <v>558</v>
      </c>
      <c r="AB10" s="1013"/>
      <c r="AC10" s="1013"/>
      <c r="AD10" s="1013"/>
      <c r="AE10" s="1016"/>
      <c r="AF10" s="1066">
        <v>558</v>
      </c>
      <c r="AG10" s="1067"/>
      <c r="AH10" s="1067"/>
      <c r="AI10" s="1067"/>
      <c r="AJ10" s="1068"/>
      <c r="AK10" s="1062">
        <v>0</v>
      </c>
      <c r="AL10" s="1063"/>
      <c r="AM10" s="1063"/>
      <c r="AN10" s="1063"/>
      <c r="AO10" s="1063"/>
      <c r="AP10" s="1063">
        <v>0</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563</v>
      </c>
      <c r="BT10" s="963"/>
      <c r="BU10" s="963"/>
      <c r="BV10" s="963"/>
      <c r="BW10" s="963"/>
      <c r="BX10" s="963"/>
      <c r="BY10" s="963"/>
      <c r="BZ10" s="963"/>
      <c r="CA10" s="963"/>
      <c r="CB10" s="963"/>
      <c r="CC10" s="963"/>
      <c r="CD10" s="963"/>
      <c r="CE10" s="963"/>
      <c r="CF10" s="963"/>
      <c r="CG10" s="984"/>
      <c r="CH10" s="959">
        <v>-1911</v>
      </c>
      <c r="CI10" s="960"/>
      <c r="CJ10" s="960"/>
      <c r="CK10" s="960"/>
      <c r="CL10" s="961"/>
      <c r="CM10" s="959">
        <v>22613</v>
      </c>
      <c r="CN10" s="960"/>
      <c r="CO10" s="960"/>
      <c r="CP10" s="960"/>
      <c r="CQ10" s="961"/>
      <c r="CR10" s="959">
        <v>892</v>
      </c>
      <c r="CS10" s="960"/>
      <c r="CT10" s="960"/>
      <c r="CU10" s="960"/>
      <c r="CV10" s="961"/>
      <c r="CW10" s="959"/>
      <c r="CX10" s="960"/>
      <c r="CY10" s="960"/>
      <c r="CZ10" s="960"/>
      <c r="DA10" s="961"/>
      <c r="DB10" s="959">
        <v>991</v>
      </c>
      <c r="DC10" s="960"/>
      <c r="DD10" s="960"/>
      <c r="DE10" s="960"/>
      <c r="DF10" s="961"/>
      <c r="DG10" s="959"/>
      <c r="DH10" s="960"/>
      <c r="DI10" s="960"/>
      <c r="DJ10" s="960"/>
      <c r="DK10" s="961"/>
      <c r="DL10" s="959"/>
      <c r="DM10" s="960"/>
      <c r="DN10" s="960"/>
      <c r="DO10" s="960"/>
      <c r="DP10" s="961"/>
      <c r="DQ10" s="959"/>
      <c r="DR10" s="960"/>
      <c r="DS10" s="960"/>
      <c r="DT10" s="960"/>
      <c r="DU10" s="961"/>
      <c r="DV10" s="962"/>
      <c r="DW10" s="963"/>
      <c r="DX10" s="963"/>
      <c r="DY10" s="963"/>
      <c r="DZ10" s="964"/>
      <c r="EA10" s="235"/>
    </row>
    <row r="11" spans="1:131" s="236" customFormat="1" ht="26.25" customHeight="1" x14ac:dyDescent="0.15">
      <c r="A11" s="239">
        <v>5</v>
      </c>
      <c r="B11" s="1009" t="s">
        <v>364</v>
      </c>
      <c r="C11" s="1010"/>
      <c r="D11" s="1010"/>
      <c r="E11" s="1010"/>
      <c r="F11" s="1010"/>
      <c r="G11" s="1010"/>
      <c r="H11" s="1010"/>
      <c r="I11" s="1010"/>
      <c r="J11" s="1010"/>
      <c r="K11" s="1010"/>
      <c r="L11" s="1010"/>
      <c r="M11" s="1010"/>
      <c r="N11" s="1010"/>
      <c r="O11" s="1010"/>
      <c r="P11" s="1011"/>
      <c r="Q11" s="1015">
        <v>376</v>
      </c>
      <c r="R11" s="1013"/>
      <c r="S11" s="1013"/>
      <c r="T11" s="1013"/>
      <c r="U11" s="1013"/>
      <c r="V11" s="1013">
        <v>374</v>
      </c>
      <c r="W11" s="1013"/>
      <c r="X11" s="1013"/>
      <c r="Y11" s="1013"/>
      <c r="Z11" s="1013"/>
      <c r="AA11" s="1013">
        <f t="shared" si="0"/>
        <v>2</v>
      </c>
      <c r="AB11" s="1013"/>
      <c r="AC11" s="1013"/>
      <c r="AD11" s="1013"/>
      <c r="AE11" s="1016"/>
      <c r="AF11" s="1066">
        <v>2</v>
      </c>
      <c r="AG11" s="1067"/>
      <c r="AH11" s="1067"/>
      <c r="AI11" s="1067"/>
      <c r="AJ11" s="1068"/>
      <c r="AK11" s="1062">
        <v>246</v>
      </c>
      <c r="AL11" s="1063"/>
      <c r="AM11" s="1063"/>
      <c r="AN11" s="1063"/>
      <c r="AO11" s="1063"/>
      <c r="AP11" s="1063">
        <v>518</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564</v>
      </c>
      <c r="BT11" s="963"/>
      <c r="BU11" s="963"/>
      <c r="BV11" s="963"/>
      <c r="BW11" s="963"/>
      <c r="BX11" s="963"/>
      <c r="BY11" s="963"/>
      <c r="BZ11" s="963"/>
      <c r="CA11" s="963"/>
      <c r="CB11" s="963"/>
      <c r="CC11" s="963"/>
      <c r="CD11" s="963"/>
      <c r="CE11" s="963"/>
      <c r="CF11" s="963"/>
      <c r="CG11" s="984"/>
      <c r="CH11" s="959">
        <v>-607</v>
      </c>
      <c r="CI11" s="960"/>
      <c r="CJ11" s="960"/>
      <c r="CK11" s="960"/>
      <c r="CL11" s="961"/>
      <c r="CM11" s="959">
        <v>677</v>
      </c>
      <c r="CN11" s="960"/>
      <c r="CO11" s="960"/>
      <c r="CP11" s="960"/>
      <c r="CQ11" s="961"/>
      <c r="CR11" s="959">
        <v>25</v>
      </c>
      <c r="CS11" s="960"/>
      <c r="CT11" s="960"/>
      <c r="CU11" s="960"/>
      <c r="CV11" s="961"/>
      <c r="CW11" s="959">
        <v>754</v>
      </c>
      <c r="CX11" s="960"/>
      <c r="CY11" s="960"/>
      <c r="CZ11" s="960"/>
      <c r="DA11" s="961"/>
      <c r="DB11" s="959"/>
      <c r="DC11" s="960"/>
      <c r="DD11" s="960"/>
      <c r="DE11" s="960"/>
      <c r="DF11" s="961"/>
      <c r="DG11" s="959"/>
      <c r="DH11" s="960"/>
      <c r="DI11" s="960"/>
      <c r="DJ11" s="960"/>
      <c r="DK11" s="961"/>
      <c r="DL11" s="959"/>
      <c r="DM11" s="960"/>
      <c r="DN11" s="960"/>
      <c r="DO11" s="960"/>
      <c r="DP11" s="961"/>
      <c r="DQ11" s="959"/>
      <c r="DR11" s="960"/>
      <c r="DS11" s="960"/>
      <c r="DT11" s="960"/>
      <c r="DU11" s="961"/>
      <c r="DV11" s="962"/>
      <c r="DW11" s="963"/>
      <c r="DX11" s="963"/>
      <c r="DY11" s="963"/>
      <c r="DZ11" s="964"/>
      <c r="EA11" s="235"/>
    </row>
    <row r="12" spans="1:131" s="236" customFormat="1" ht="26.25" customHeight="1" x14ac:dyDescent="0.15">
      <c r="A12" s="239">
        <v>6</v>
      </c>
      <c r="B12" s="1009" t="s">
        <v>365</v>
      </c>
      <c r="C12" s="1010"/>
      <c r="D12" s="1010"/>
      <c r="E12" s="1010"/>
      <c r="F12" s="1010"/>
      <c r="G12" s="1010"/>
      <c r="H12" s="1010"/>
      <c r="I12" s="1010"/>
      <c r="J12" s="1010"/>
      <c r="K12" s="1010"/>
      <c r="L12" s="1010"/>
      <c r="M12" s="1010"/>
      <c r="N12" s="1010"/>
      <c r="O12" s="1010"/>
      <c r="P12" s="1011"/>
      <c r="Q12" s="1015">
        <v>250</v>
      </c>
      <c r="R12" s="1013"/>
      <c r="S12" s="1013"/>
      <c r="T12" s="1013"/>
      <c r="U12" s="1013"/>
      <c r="V12" s="1013">
        <v>156</v>
      </c>
      <c r="W12" s="1013"/>
      <c r="X12" s="1013"/>
      <c r="Y12" s="1013"/>
      <c r="Z12" s="1013"/>
      <c r="AA12" s="1013">
        <f t="shared" si="0"/>
        <v>94</v>
      </c>
      <c r="AB12" s="1013"/>
      <c r="AC12" s="1013"/>
      <c r="AD12" s="1013"/>
      <c r="AE12" s="1016"/>
      <c r="AF12" s="1066" t="s">
        <v>118</v>
      </c>
      <c r="AG12" s="1067"/>
      <c r="AH12" s="1067"/>
      <c r="AI12" s="1067"/>
      <c r="AJ12" s="1068"/>
      <c r="AK12" s="1062">
        <v>1</v>
      </c>
      <c r="AL12" s="1063"/>
      <c r="AM12" s="1063"/>
      <c r="AN12" s="1063"/>
      <c r="AO12" s="1063"/>
      <c r="AP12" s="1063">
        <v>852</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565</v>
      </c>
      <c r="BT12" s="963"/>
      <c r="BU12" s="963"/>
      <c r="BV12" s="963"/>
      <c r="BW12" s="963"/>
      <c r="BX12" s="963"/>
      <c r="BY12" s="963"/>
      <c r="BZ12" s="963"/>
      <c r="CA12" s="963"/>
      <c r="CB12" s="963"/>
      <c r="CC12" s="963"/>
      <c r="CD12" s="963"/>
      <c r="CE12" s="963"/>
      <c r="CF12" s="963"/>
      <c r="CG12" s="984"/>
      <c r="CH12" s="959">
        <v>-5</v>
      </c>
      <c r="CI12" s="960"/>
      <c r="CJ12" s="960"/>
      <c r="CK12" s="960"/>
      <c r="CL12" s="961"/>
      <c r="CM12" s="959">
        <v>430</v>
      </c>
      <c r="CN12" s="960"/>
      <c r="CO12" s="960"/>
      <c r="CP12" s="960"/>
      <c r="CQ12" s="961"/>
      <c r="CR12" s="959">
        <v>342</v>
      </c>
      <c r="CS12" s="960"/>
      <c r="CT12" s="960"/>
      <c r="CU12" s="960"/>
      <c r="CV12" s="961"/>
      <c r="CW12" s="959">
        <v>52</v>
      </c>
      <c r="CX12" s="960"/>
      <c r="CY12" s="960"/>
      <c r="CZ12" s="960"/>
      <c r="DA12" s="961"/>
      <c r="DB12" s="959"/>
      <c r="DC12" s="960"/>
      <c r="DD12" s="960"/>
      <c r="DE12" s="960"/>
      <c r="DF12" s="961"/>
      <c r="DG12" s="959"/>
      <c r="DH12" s="960"/>
      <c r="DI12" s="960"/>
      <c r="DJ12" s="960"/>
      <c r="DK12" s="961"/>
      <c r="DL12" s="959"/>
      <c r="DM12" s="960"/>
      <c r="DN12" s="960"/>
      <c r="DO12" s="960"/>
      <c r="DP12" s="961"/>
      <c r="DQ12" s="959"/>
      <c r="DR12" s="960"/>
      <c r="DS12" s="960"/>
      <c r="DT12" s="960"/>
      <c r="DU12" s="961"/>
      <c r="DV12" s="962"/>
      <c r="DW12" s="963"/>
      <c r="DX12" s="963"/>
      <c r="DY12" s="963"/>
      <c r="DZ12" s="964"/>
      <c r="EA12" s="235"/>
    </row>
    <row r="13" spans="1:131" s="236" customFormat="1" ht="26.25" customHeight="1" x14ac:dyDescent="0.15">
      <c r="A13" s="239">
        <v>7</v>
      </c>
      <c r="B13" s="1009" t="s">
        <v>366</v>
      </c>
      <c r="C13" s="1010"/>
      <c r="D13" s="1010"/>
      <c r="E13" s="1010"/>
      <c r="F13" s="1010"/>
      <c r="G13" s="1010"/>
      <c r="H13" s="1010"/>
      <c r="I13" s="1010"/>
      <c r="J13" s="1010"/>
      <c r="K13" s="1010"/>
      <c r="L13" s="1010"/>
      <c r="M13" s="1010"/>
      <c r="N13" s="1010"/>
      <c r="O13" s="1010"/>
      <c r="P13" s="1011"/>
      <c r="Q13" s="1015">
        <v>193</v>
      </c>
      <c r="R13" s="1013"/>
      <c r="S13" s="1013"/>
      <c r="T13" s="1013"/>
      <c r="U13" s="1013"/>
      <c r="V13" s="1013">
        <v>14</v>
      </c>
      <c r="W13" s="1013"/>
      <c r="X13" s="1013"/>
      <c r="Y13" s="1013"/>
      <c r="Z13" s="1013"/>
      <c r="AA13" s="1013">
        <f t="shared" si="0"/>
        <v>179</v>
      </c>
      <c r="AB13" s="1013"/>
      <c r="AC13" s="1013"/>
      <c r="AD13" s="1013"/>
      <c r="AE13" s="1016"/>
      <c r="AF13" s="1066">
        <v>179</v>
      </c>
      <c r="AG13" s="1067"/>
      <c r="AH13" s="1067"/>
      <c r="AI13" s="1067"/>
      <c r="AJ13" s="1068"/>
      <c r="AK13" s="1062">
        <v>0</v>
      </c>
      <c r="AL13" s="1063"/>
      <c r="AM13" s="1063"/>
      <c r="AN13" s="1063"/>
      <c r="AO13" s="1063"/>
      <c r="AP13" s="1063">
        <v>0</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566</v>
      </c>
      <c r="BT13" s="963"/>
      <c r="BU13" s="963"/>
      <c r="BV13" s="963"/>
      <c r="BW13" s="963"/>
      <c r="BX13" s="963"/>
      <c r="BY13" s="963"/>
      <c r="BZ13" s="963"/>
      <c r="CA13" s="963"/>
      <c r="CB13" s="963"/>
      <c r="CC13" s="963"/>
      <c r="CD13" s="963"/>
      <c r="CE13" s="963"/>
      <c r="CF13" s="963"/>
      <c r="CG13" s="984"/>
      <c r="CH13" s="959">
        <v>2</v>
      </c>
      <c r="CI13" s="960"/>
      <c r="CJ13" s="960"/>
      <c r="CK13" s="960"/>
      <c r="CL13" s="961"/>
      <c r="CM13" s="959">
        <v>530</v>
      </c>
      <c r="CN13" s="960"/>
      <c r="CO13" s="960"/>
      <c r="CP13" s="960"/>
      <c r="CQ13" s="961"/>
      <c r="CR13" s="959">
        <v>400</v>
      </c>
      <c r="CS13" s="960"/>
      <c r="CT13" s="960"/>
      <c r="CU13" s="960"/>
      <c r="CV13" s="961"/>
      <c r="CW13" s="959"/>
      <c r="CX13" s="960"/>
      <c r="CY13" s="960"/>
      <c r="CZ13" s="960"/>
      <c r="DA13" s="961"/>
      <c r="DB13" s="959"/>
      <c r="DC13" s="960"/>
      <c r="DD13" s="960"/>
      <c r="DE13" s="960"/>
      <c r="DF13" s="961"/>
      <c r="DG13" s="959"/>
      <c r="DH13" s="960"/>
      <c r="DI13" s="960"/>
      <c r="DJ13" s="960"/>
      <c r="DK13" s="961"/>
      <c r="DL13" s="959"/>
      <c r="DM13" s="960"/>
      <c r="DN13" s="960"/>
      <c r="DO13" s="960"/>
      <c r="DP13" s="961"/>
      <c r="DQ13" s="959"/>
      <c r="DR13" s="960"/>
      <c r="DS13" s="960"/>
      <c r="DT13" s="960"/>
      <c r="DU13" s="961"/>
      <c r="DV13" s="962"/>
      <c r="DW13" s="963"/>
      <c r="DX13" s="963"/>
      <c r="DY13" s="963"/>
      <c r="DZ13" s="964"/>
      <c r="EA13" s="235"/>
    </row>
    <row r="14" spans="1:131" s="236" customFormat="1" ht="26.25" customHeight="1" x14ac:dyDescent="0.15">
      <c r="A14" s="239">
        <v>8</v>
      </c>
      <c r="B14" s="1009" t="s">
        <v>367</v>
      </c>
      <c r="C14" s="1010"/>
      <c r="D14" s="1010"/>
      <c r="E14" s="1010"/>
      <c r="F14" s="1010"/>
      <c r="G14" s="1010"/>
      <c r="H14" s="1010"/>
      <c r="I14" s="1010"/>
      <c r="J14" s="1010"/>
      <c r="K14" s="1010"/>
      <c r="L14" s="1010"/>
      <c r="M14" s="1010"/>
      <c r="N14" s="1010"/>
      <c r="O14" s="1010"/>
      <c r="P14" s="1011"/>
      <c r="Q14" s="1015">
        <v>311</v>
      </c>
      <c r="R14" s="1013"/>
      <c r="S14" s="1013"/>
      <c r="T14" s="1013"/>
      <c r="U14" s="1013"/>
      <c r="V14" s="1013">
        <v>0</v>
      </c>
      <c r="W14" s="1013"/>
      <c r="X14" s="1013"/>
      <c r="Y14" s="1013"/>
      <c r="Z14" s="1013"/>
      <c r="AA14" s="1013">
        <f t="shared" si="0"/>
        <v>311</v>
      </c>
      <c r="AB14" s="1013"/>
      <c r="AC14" s="1013"/>
      <c r="AD14" s="1013"/>
      <c r="AE14" s="1016"/>
      <c r="AF14" s="1066">
        <v>311</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567</v>
      </c>
      <c r="BT14" s="963"/>
      <c r="BU14" s="963"/>
      <c r="BV14" s="963"/>
      <c r="BW14" s="963"/>
      <c r="BX14" s="963"/>
      <c r="BY14" s="963"/>
      <c r="BZ14" s="963"/>
      <c r="CA14" s="963"/>
      <c r="CB14" s="963"/>
      <c r="CC14" s="963"/>
      <c r="CD14" s="963"/>
      <c r="CE14" s="963"/>
      <c r="CF14" s="963"/>
      <c r="CG14" s="984"/>
      <c r="CH14" s="959">
        <v>9</v>
      </c>
      <c r="CI14" s="960"/>
      <c r="CJ14" s="960"/>
      <c r="CK14" s="960"/>
      <c r="CL14" s="961"/>
      <c r="CM14" s="959">
        <v>633</v>
      </c>
      <c r="CN14" s="960"/>
      <c r="CO14" s="960"/>
      <c r="CP14" s="960"/>
      <c r="CQ14" s="961"/>
      <c r="CR14" s="959">
        <v>31</v>
      </c>
      <c r="CS14" s="960"/>
      <c r="CT14" s="960"/>
      <c r="CU14" s="960"/>
      <c r="CV14" s="961"/>
      <c r="CW14" s="959"/>
      <c r="CX14" s="960"/>
      <c r="CY14" s="960"/>
      <c r="CZ14" s="960"/>
      <c r="DA14" s="961"/>
      <c r="DB14" s="959"/>
      <c r="DC14" s="960"/>
      <c r="DD14" s="960"/>
      <c r="DE14" s="960"/>
      <c r="DF14" s="961"/>
      <c r="DG14" s="959"/>
      <c r="DH14" s="960"/>
      <c r="DI14" s="960"/>
      <c r="DJ14" s="960"/>
      <c r="DK14" s="961"/>
      <c r="DL14" s="959"/>
      <c r="DM14" s="960"/>
      <c r="DN14" s="960"/>
      <c r="DO14" s="960"/>
      <c r="DP14" s="961"/>
      <c r="DQ14" s="959"/>
      <c r="DR14" s="960"/>
      <c r="DS14" s="960"/>
      <c r="DT14" s="960"/>
      <c r="DU14" s="961"/>
      <c r="DV14" s="962"/>
      <c r="DW14" s="963"/>
      <c r="DX14" s="963"/>
      <c r="DY14" s="963"/>
      <c r="DZ14" s="964"/>
      <c r="EA14" s="235"/>
    </row>
    <row r="15" spans="1:131" s="236" customFormat="1" ht="26.25" customHeight="1" x14ac:dyDescent="0.15">
      <c r="A15" s="239">
        <v>9</v>
      </c>
      <c r="B15" s="1009" t="s">
        <v>368</v>
      </c>
      <c r="C15" s="1010"/>
      <c r="D15" s="1010"/>
      <c r="E15" s="1010"/>
      <c r="F15" s="1010"/>
      <c r="G15" s="1010"/>
      <c r="H15" s="1010"/>
      <c r="I15" s="1010"/>
      <c r="J15" s="1010"/>
      <c r="K15" s="1010"/>
      <c r="L15" s="1010"/>
      <c r="M15" s="1010"/>
      <c r="N15" s="1010"/>
      <c r="O15" s="1010"/>
      <c r="P15" s="1011"/>
      <c r="Q15" s="1015">
        <v>97</v>
      </c>
      <c r="R15" s="1013"/>
      <c r="S15" s="1013"/>
      <c r="T15" s="1013"/>
      <c r="U15" s="1013"/>
      <c r="V15" s="1013">
        <v>0</v>
      </c>
      <c r="W15" s="1013"/>
      <c r="X15" s="1013"/>
      <c r="Y15" s="1013"/>
      <c r="Z15" s="1013"/>
      <c r="AA15" s="1013">
        <f t="shared" si="0"/>
        <v>97</v>
      </c>
      <c r="AB15" s="1013"/>
      <c r="AC15" s="1013"/>
      <c r="AD15" s="1013"/>
      <c r="AE15" s="1016"/>
      <c r="AF15" s="1066">
        <v>97</v>
      </c>
      <c r="AG15" s="1067"/>
      <c r="AH15" s="1067"/>
      <c r="AI15" s="1067"/>
      <c r="AJ15" s="1068"/>
      <c r="AK15" s="1062">
        <v>0</v>
      </c>
      <c r="AL15" s="1063"/>
      <c r="AM15" s="1063"/>
      <c r="AN15" s="1063"/>
      <c r="AO15" s="1063"/>
      <c r="AP15" s="1063">
        <v>0</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568</v>
      </c>
      <c r="BT15" s="963"/>
      <c r="BU15" s="963"/>
      <c r="BV15" s="963"/>
      <c r="BW15" s="963"/>
      <c r="BX15" s="963"/>
      <c r="BY15" s="963"/>
      <c r="BZ15" s="963"/>
      <c r="CA15" s="963"/>
      <c r="CB15" s="963"/>
      <c r="CC15" s="963"/>
      <c r="CD15" s="963"/>
      <c r="CE15" s="963"/>
      <c r="CF15" s="963"/>
      <c r="CG15" s="984"/>
      <c r="CH15" s="959" t="s">
        <v>601</v>
      </c>
      <c r="CI15" s="960"/>
      <c r="CJ15" s="960"/>
      <c r="CK15" s="960"/>
      <c r="CL15" s="961"/>
      <c r="CM15" s="959">
        <v>54</v>
      </c>
      <c r="CN15" s="960"/>
      <c r="CO15" s="960"/>
      <c r="CP15" s="960"/>
      <c r="CQ15" s="961"/>
      <c r="CR15" s="959">
        <v>53</v>
      </c>
      <c r="CS15" s="960"/>
      <c r="CT15" s="960"/>
      <c r="CU15" s="960"/>
      <c r="CV15" s="961"/>
      <c r="CW15" s="959">
        <v>0</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v>0</v>
      </c>
      <c r="DR15" s="960"/>
      <c r="DS15" s="960"/>
      <c r="DT15" s="960"/>
      <c r="DU15" s="961"/>
      <c r="DV15" s="962"/>
      <c r="DW15" s="963"/>
      <c r="DX15" s="963"/>
      <c r="DY15" s="963"/>
      <c r="DZ15" s="964"/>
      <c r="EA15" s="235"/>
    </row>
    <row r="16" spans="1:131" s="236" customFormat="1" ht="26.25" customHeight="1" x14ac:dyDescent="0.15">
      <c r="A16" s="239">
        <v>10</v>
      </c>
      <c r="B16" s="1009" t="s">
        <v>369</v>
      </c>
      <c r="C16" s="1010"/>
      <c r="D16" s="1010"/>
      <c r="E16" s="1010"/>
      <c r="F16" s="1010"/>
      <c r="G16" s="1010"/>
      <c r="H16" s="1010"/>
      <c r="I16" s="1010"/>
      <c r="J16" s="1010"/>
      <c r="K16" s="1010"/>
      <c r="L16" s="1010"/>
      <c r="M16" s="1010"/>
      <c r="N16" s="1010"/>
      <c r="O16" s="1010"/>
      <c r="P16" s="1011"/>
      <c r="Q16" s="1015">
        <v>139</v>
      </c>
      <c r="R16" s="1013"/>
      <c r="S16" s="1013"/>
      <c r="T16" s="1013"/>
      <c r="U16" s="1013"/>
      <c r="V16" s="1013">
        <v>76</v>
      </c>
      <c r="W16" s="1013"/>
      <c r="X16" s="1013"/>
      <c r="Y16" s="1013"/>
      <c r="Z16" s="1013"/>
      <c r="AA16" s="1013">
        <f t="shared" si="0"/>
        <v>63</v>
      </c>
      <c r="AB16" s="1013"/>
      <c r="AC16" s="1013"/>
      <c r="AD16" s="1013"/>
      <c r="AE16" s="1016"/>
      <c r="AF16" s="1066">
        <v>63</v>
      </c>
      <c r="AG16" s="1067"/>
      <c r="AH16" s="1067"/>
      <c r="AI16" s="1067"/>
      <c r="AJ16" s="1068"/>
      <c r="AK16" s="1062">
        <v>0</v>
      </c>
      <c r="AL16" s="1063"/>
      <c r="AM16" s="1063"/>
      <c r="AN16" s="1063"/>
      <c r="AO16" s="1063"/>
      <c r="AP16" s="1063">
        <v>0</v>
      </c>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569</v>
      </c>
      <c r="BT16" s="963"/>
      <c r="BU16" s="963"/>
      <c r="BV16" s="963"/>
      <c r="BW16" s="963"/>
      <c r="BX16" s="963"/>
      <c r="BY16" s="963"/>
      <c r="BZ16" s="963"/>
      <c r="CA16" s="963"/>
      <c r="CB16" s="963"/>
      <c r="CC16" s="963"/>
      <c r="CD16" s="963"/>
      <c r="CE16" s="963"/>
      <c r="CF16" s="963"/>
      <c r="CG16" s="984"/>
      <c r="CH16" s="959" t="s">
        <v>602</v>
      </c>
      <c r="CI16" s="960"/>
      <c r="CJ16" s="960"/>
      <c r="CK16" s="960"/>
      <c r="CL16" s="961"/>
      <c r="CM16" s="959">
        <v>8965</v>
      </c>
      <c r="CN16" s="960"/>
      <c r="CO16" s="960"/>
      <c r="CP16" s="960"/>
      <c r="CQ16" s="961"/>
      <c r="CR16" s="959">
        <v>3505</v>
      </c>
      <c r="CS16" s="960"/>
      <c r="CT16" s="960"/>
      <c r="CU16" s="960"/>
      <c r="CV16" s="961"/>
      <c r="CW16" s="959">
        <v>0</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v>0</v>
      </c>
      <c r="DR16" s="960"/>
      <c r="DS16" s="960"/>
      <c r="DT16" s="960"/>
      <c r="DU16" s="961"/>
      <c r="DV16" s="962"/>
      <c r="DW16" s="963"/>
      <c r="DX16" s="963"/>
      <c r="DY16" s="963"/>
      <c r="DZ16" s="964"/>
      <c r="EA16" s="235"/>
    </row>
    <row r="17" spans="1:131" s="236" customFormat="1" ht="26.25" customHeight="1" x14ac:dyDescent="0.15">
      <c r="A17" s="239">
        <v>11</v>
      </c>
      <c r="B17" s="1009" t="s">
        <v>370</v>
      </c>
      <c r="C17" s="1010"/>
      <c r="D17" s="1010"/>
      <c r="E17" s="1010"/>
      <c r="F17" s="1010"/>
      <c r="G17" s="1010"/>
      <c r="H17" s="1010"/>
      <c r="I17" s="1010"/>
      <c r="J17" s="1010"/>
      <c r="K17" s="1010"/>
      <c r="L17" s="1010"/>
      <c r="M17" s="1010"/>
      <c r="N17" s="1010"/>
      <c r="O17" s="1010"/>
      <c r="P17" s="1011"/>
      <c r="Q17" s="1015">
        <v>66431</v>
      </c>
      <c r="R17" s="1013"/>
      <c r="S17" s="1013"/>
      <c r="T17" s="1013"/>
      <c r="U17" s="1013"/>
      <c r="V17" s="1013">
        <v>66431</v>
      </c>
      <c r="W17" s="1013"/>
      <c r="X17" s="1013"/>
      <c r="Y17" s="1013"/>
      <c r="Z17" s="1013"/>
      <c r="AA17" s="1013">
        <f t="shared" si="0"/>
        <v>0</v>
      </c>
      <c r="AB17" s="1013"/>
      <c r="AC17" s="1013"/>
      <c r="AD17" s="1013"/>
      <c r="AE17" s="1016"/>
      <c r="AF17" s="1066" t="s">
        <v>118</v>
      </c>
      <c r="AG17" s="1067"/>
      <c r="AH17" s="1067"/>
      <c r="AI17" s="1067"/>
      <c r="AJ17" s="1068"/>
      <c r="AK17" s="1062">
        <v>66431</v>
      </c>
      <c r="AL17" s="1063"/>
      <c r="AM17" s="1063"/>
      <c r="AN17" s="1063"/>
      <c r="AO17" s="1063"/>
      <c r="AP17" s="1063">
        <v>0</v>
      </c>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570</v>
      </c>
      <c r="BT17" s="963"/>
      <c r="BU17" s="963"/>
      <c r="BV17" s="963"/>
      <c r="BW17" s="963"/>
      <c r="BX17" s="963"/>
      <c r="BY17" s="963"/>
      <c r="BZ17" s="963"/>
      <c r="CA17" s="963"/>
      <c r="CB17" s="963"/>
      <c r="CC17" s="963"/>
      <c r="CD17" s="963"/>
      <c r="CE17" s="963"/>
      <c r="CF17" s="963"/>
      <c r="CG17" s="984"/>
      <c r="CH17" s="959">
        <v>1</v>
      </c>
      <c r="CI17" s="960"/>
      <c r="CJ17" s="960"/>
      <c r="CK17" s="960"/>
      <c r="CL17" s="961"/>
      <c r="CM17" s="959">
        <v>294</v>
      </c>
      <c r="CN17" s="960"/>
      <c r="CO17" s="960"/>
      <c r="CP17" s="960"/>
      <c r="CQ17" s="961"/>
      <c r="CR17" s="959">
        <v>200</v>
      </c>
      <c r="CS17" s="960"/>
      <c r="CT17" s="960"/>
      <c r="CU17" s="960"/>
      <c r="CV17" s="961"/>
      <c r="CW17" s="959">
        <v>18</v>
      </c>
      <c r="CX17" s="960"/>
      <c r="CY17" s="960"/>
      <c r="CZ17" s="960"/>
      <c r="DA17" s="961"/>
      <c r="DB17" s="959"/>
      <c r="DC17" s="960"/>
      <c r="DD17" s="960"/>
      <c r="DE17" s="960"/>
      <c r="DF17" s="961"/>
      <c r="DG17" s="959"/>
      <c r="DH17" s="960"/>
      <c r="DI17" s="960"/>
      <c r="DJ17" s="960"/>
      <c r="DK17" s="961"/>
      <c r="DL17" s="959"/>
      <c r="DM17" s="960"/>
      <c r="DN17" s="960"/>
      <c r="DO17" s="960"/>
      <c r="DP17" s="961"/>
      <c r="DQ17" s="959"/>
      <c r="DR17" s="960"/>
      <c r="DS17" s="960"/>
      <c r="DT17" s="960"/>
      <c r="DU17" s="961"/>
      <c r="DV17" s="962"/>
      <c r="DW17" s="963"/>
      <c r="DX17" s="963"/>
      <c r="DY17" s="963"/>
      <c r="DZ17" s="964"/>
      <c r="EA17" s="235"/>
    </row>
    <row r="18" spans="1:131" s="236" customFormat="1" ht="26.25" customHeight="1" x14ac:dyDescent="0.15">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571</v>
      </c>
      <c r="BT18" s="963"/>
      <c r="BU18" s="963"/>
      <c r="BV18" s="963"/>
      <c r="BW18" s="963"/>
      <c r="BX18" s="963"/>
      <c r="BY18" s="963"/>
      <c r="BZ18" s="963"/>
      <c r="CA18" s="963"/>
      <c r="CB18" s="963"/>
      <c r="CC18" s="963"/>
      <c r="CD18" s="963"/>
      <c r="CE18" s="963"/>
      <c r="CF18" s="963"/>
      <c r="CG18" s="984"/>
      <c r="CH18" s="959">
        <v>-4</v>
      </c>
      <c r="CI18" s="960"/>
      <c r="CJ18" s="960"/>
      <c r="CK18" s="960"/>
      <c r="CL18" s="961"/>
      <c r="CM18" s="959">
        <v>116</v>
      </c>
      <c r="CN18" s="960"/>
      <c r="CO18" s="960"/>
      <c r="CP18" s="960"/>
      <c r="CQ18" s="961"/>
      <c r="CR18" s="959">
        <v>12</v>
      </c>
      <c r="CS18" s="960"/>
      <c r="CT18" s="960"/>
      <c r="CU18" s="960"/>
      <c r="CV18" s="961"/>
      <c r="CW18" s="959">
        <v>22</v>
      </c>
      <c r="CX18" s="960"/>
      <c r="CY18" s="960"/>
      <c r="CZ18" s="960"/>
      <c r="DA18" s="961"/>
      <c r="DB18" s="959"/>
      <c r="DC18" s="960"/>
      <c r="DD18" s="960"/>
      <c r="DE18" s="960"/>
      <c r="DF18" s="961"/>
      <c r="DG18" s="959"/>
      <c r="DH18" s="960"/>
      <c r="DI18" s="960"/>
      <c r="DJ18" s="960"/>
      <c r="DK18" s="961"/>
      <c r="DL18" s="959"/>
      <c r="DM18" s="960"/>
      <c r="DN18" s="960"/>
      <c r="DO18" s="960"/>
      <c r="DP18" s="961"/>
      <c r="DQ18" s="959"/>
      <c r="DR18" s="960"/>
      <c r="DS18" s="960"/>
      <c r="DT18" s="960"/>
      <c r="DU18" s="961"/>
      <c r="DV18" s="962"/>
      <c r="DW18" s="963"/>
      <c r="DX18" s="963"/>
      <c r="DY18" s="963"/>
      <c r="DZ18" s="964"/>
      <c r="EA18" s="235"/>
    </row>
    <row r="19" spans="1:131" s="236" customFormat="1" ht="26.25" customHeight="1" x14ac:dyDescent="0.15">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t="s">
        <v>572</v>
      </c>
      <c r="BT19" s="963"/>
      <c r="BU19" s="963"/>
      <c r="BV19" s="963"/>
      <c r="BW19" s="963"/>
      <c r="BX19" s="963"/>
      <c r="BY19" s="963"/>
      <c r="BZ19" s="963"/>
      <c r="CA19" s="963"/>
      <c r="CB19" s="963"/>
      <c r="CC19" s="963"/>
      <c r="CD19" s="963"/>
      <c r="CE19" s="963"/>
      <c r="CF19" s="963"/>
      <c r="CG19" s="984"/>
      <c r="CH19" s="959">
        <v>0</v>
      </c>
      <c r="CI19" s="960"/>
      <c r="CJ19" s="960"/>
      <c r="CK19" s="960"/>
      <c r="CL19" s="961"/>
      <c r="CM19" s="959">
        <v>83</v>
      </c>
      <c r="CN19" s="960"/>
      <c r="CO19" s="960"/>
      <c r="CP19" s="960"/>
      <c r="CQ19" s="961"/>
      <c r="CR19" s="959">
        <v>51</v>
      </c>
      <c r="CS19" s="960"/>
      <c r="CT19" s="960"/>
      <c r="CU19" s="960"/>
      <c r="CV19" s="961"/>
      <c r="CW19" s="959"/>
      <c r="CX19" s="960"/>
      <c r="CY19" s="960"/>
      <c r="CZ19" s="960"/>
      <c r="DA19" s="961"/>
      <c r="DB19" s="959"/>
      <c r="DC19" s="960"/>
      <c r="DD19" s="960"/>
      <c r="DE19" s="960"/>
      <c r="DF19" s="961"/>
      <c r="DG19" s="959"/>
      <c r="DH19" s="960"/>
      <c r="DI19" s="960"/>
      <c r="DJ19" s="960"/>
      <c r="DK19" s="961"/>
      <c r="DL19" s="959"/>
      <c r="DM19" s="960"/>
      <c r="DN19" s="960"/>
      <c r="DO19" s="960"/>
      <c r="DP19" s="961"/>
      <c r="DQ19" s="959"/>
      <c r="DR19" s="960"/>
      <c r="DS19" s="960"/>
      <c r="DT19" s="960"/>
      <c r="DU19" s="961"/>
      <c r="DV19" s="962"/>
      <c r="DW19" s="963"/>
      <c r="DX19" s="963"/>
      <c r="DY19" s="963"/>
      <c r="DZ19" s="964"/>
      <c r="EA19" s="235"/>
    </row>
    <row r="20" spans="1:131" s="236" customFormat="1" ht="26.25" customHeight="1" x14ac:dyDescent="0.15">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573</v>
      </c>
      <c r="BT20" s="963"/>
      <c r="BU20" s="963"/>
      <c r="BV20" s="963"/>
      <c r="BW20" s="963"/>
      <c r="BX20" s="963"/>
      <c r="BY20" s="963"/>
      <c r="BZ20" s="963"/>
      <c r="CA20" s="963"/>
      <c r="CB20" s="963"/>
      <c r="CC20" s="963"/>
      <c r="CD20" s="963"/>
      <c r="CE20" s="963"/>
      <c r="CF20" s="963"/>
      <c r="CG20" s="984"/>
      <c r="CH20" s="959">
        <v>0</v>
      </c>
      <c r="CI20" s="960"/>
      <c r="CJ20" s="960"/>
      <c r="CK20" s="960"/>
      <c r="CL20" s="961"/>
      <c r="CM20" s="959">
        <v>12</v>
      </c>
      <c r="CN20" s="960"/>
      <c r="CO20" s="960"/>
      <c r="CP20" s="960"/>
      <c r="CQ20" s="961"/>
      <c r="CR20" s="959">
        <v>2</v>
      </c>
      <c r="CS20" s="960"/>
      <c r="CT20" s="960"/>
      <c r="CU20" s="960"/>
      <c r="CV20" s="961"/>
      <c r="CW20" s="959">
        <v>18</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v>0</v>
      </c>
      <c r="DR20" s="960"/>
      <c r="DS20" s="960"/>
      <c r="DT20" s="960"/>
      <c r="DU20" s="961"/>
      <c r="DV20" s="962"/>
      <c r="DW20" s="963"/>
      <c r="DX20" s="963"/>
      <c r="DY20" s="963"/>
      <c r="DZ20" s="964"/>
      <c r="EA20" s="235"/>
    </row>
    <row r="21" spans="1:131" s="236" customFormat="1" ht="26.25" customHeight="1" thickBot="1" x14ac:dyDescent="0.2">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t="s">
        <v>600</v>
      </c>
      <c r="BS21" s="962" t="s">
        <v>574</v>
      </c>
      <c r="BT21" s="963"/>
      <c r="BU21" s="963"/>
      <c r="BV21" s="963"/>
      <c r="BW21" s="963"/>
      <c r="BX21" s="963"/>
      <c r="BY21" s="963"/>
      <c r="BZ21" s="963"/>
      <c r="CA21" s="963"/>
      <c r="CB21" s="963"/>
      <c r="CC21" s="963"/>
      <c r="CD21" s="963"/>
      <c r="CE21" s="963"/>
      <c r="CF21" s="963"/>
      <c r="CG21" s="984"/>
      <c r="CH21" s="959">
        <v>-6</v>
      </c>
      <c r="CI21" s="960"/>
      <c r="CJ21" s="960"/>
      <c r="CK21" s="960"/>
      <c r="CL21" s="961"/>
      <c r="CM21" s="959">
        <v>1193</v>
      </c>
      <c r="CN21" s="960"/>
      <c r="CO21" s="960"/>
      <c r="CP21" s="960"/>
      <c r="CQ21" s="961"/>
      <c r="CR21" s="959">
        <v>17</v>
      </c>
      <c r="CS21" s="960"/>
      <c r="CT21" s="960"/>
      <c r="CU21" s="960"/>
      <c r="CV21" s="961"/>
      <c r="CW21" s="959">
        <v>368</v>
      </c>
      <c r="CX21" s="960"/>
      <c r="CY21" s="960"/>
      <c r="CZ21" s="960"/>
      <c r="DA21" s="961"/>
      <c r="DB21" s="959">
        <v>0</v>
      </c>
      <c r="DC21" s="960"/>
      <c r="DD21" s="960"/>
      <c r="DE21" s="960"/>
      <c r="DF21" s="961"/>
      <c r="DG21" s="959">
        <v>0</v>
      </c>
      <c r="DH21" s="960"/>
      <c r="DI21" s="960"/>
      <c r="DJ21" s="960"/>
      <c r="DK21" s="961"/>
      <c r="DL21" s="959">
        <v>174</v>
      </c>
      <c r="DM21" s="960"/>
      <c r="DN21" s="960"/>
      <c r="DO21" s="960"/>
      <c r="DP21" s="961"/>
      <c r="DQ21" s="959">
        <v>122</v>
      </c>
      <c r="DR21" s="960"/>
      <c r="DS21" s="960"/>
      <c r="DT21" s="960"/>
      <c r="DU21" s="961"/>
      <c r="DV21" s="962"/>
      <c r="DW21" s="963"/>
      <c r="DX21" s="963"/>
      <c r="DY21" s="963"/>
      <c r="DZ21" s="964"/>
      <c r="EA21" s="235"/>
    </row>
    <row r="22" spans="1:131" s="236" customFormat="1" ht="26.25" customHeight="1" x14ac:dyDescent="0.15">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371</v>
      </c>
      <c r="BA22" s="1000"/>
      <c r="BB22" s="1000"/>
      <c r="BC22" s="1000"/>
      <c r="BD22" s="1001"/>
      <c r="BE22" s="234"/>
      <c r="BF22" s="234"/>
      <c r="BG22" s="234"/>
      <c r="BH22" s="234"/>
      <c r="BI22" s="234"/>
      <c r="BJ22" s="234"/>
      <c r="BK22" s="234"/>
      <c r="BL22" s="234"/>
      <c r="BM22" s="234"/>
      <c r="BN22" s="234"/>
      <c r="BO22" s="234"/>
      <c r="BP22" s="234"/>
      <c r="BQ22" s="239">
        <v>16</v>
      </c>
      <c r="BR22" s="240"/>
      <c r="BS22" s="962" t="s">
        <v>575</v>
      </c>
      <c r="BT22" s="963"/>
      <c r="BU22" s="963"/>
      <c r="BV22" s="963"/>
      <c r="BW22" s="963"/>
      <c r="BX22" s="963"/>
      <c r="BY22" s="963"/>
      <c r="BZ22" s="963"/>
      <c r="CA22" s="963"/>
      <c r="CB22" s="963"/>
      <c r="CC22" s="963"/>
      <c r="CD22" s="963"/>
      <c r="CE22" s="963"/>
      <c r="CF22" s="963"/>
      <c r="CG22" s="984"/>
      <c r="CH22" s="959">
        <v>-4</v>
      </c>
      <c r="CI22" s="960"/>
      <c r="CJ22" s="960"/>
      <c r="CK22" s="960"/>
      <c r="CL22" s="961"/>
      <c r="CM22" s="959">
        <v>559</v>
      </c>
      <c r="CN22" s="960"/>
      <c r="CO22" s="960"/>
      <c r="CP22" s="960"/>
      <c r="CQ22" s="961"/>
      <c r="CR22" s="959">
        <v>661</v>
      </c>
      <c r="CS22" s="960"/>
      <c r="CT22" s="960"/>
      <c r="CU22" s="960"/>
      <c r="CV22" s="961"/>
      <c r="CW22" s="959">
        <v>2821</v>
      </c>
      <c r="CX22" s="960"/>
      <c r="CY22" s="960"/>
      <c r="CZ22" s="960"/>
      <c r="DA22" s="961"/>
      <c r="DB22" s="959"/>
      <c r="DC22" s="960"/>
      <c r="DD22" s="960"/>
      <c r="DE22" s="960"/>
      <c r="DF22" s="961"/>
      <c r="DG22" s="959"/>
      <c r="DH22" s="960"/>
      <c r="DI22" s="960"/>
      <c r="DJ22" s="960"/>
      <c r="DK22" s="961"/>
      <c r="DL22" s="959"/>
      <c r="DM22" s="960"/>
      <c r="DN22" s="960"/>
      <c r="DO22" s="960"/>
      <c r="DP22" s="961"/>
      <c r="DQ22" s="959"/>
      <c r="DR22" s="960"/>
      <c r="DS22" s="960"/>
      <c r="DT22" s="960"/>
      <c r="DU22" s="961"/>
      <c r="DV22" s="962"/>
      <c r="DW22" s="963"/>
      <c r="DX22" s="963"/>
      <c r="DY22" s="963"/>
      <c r="DZ22" s="964"/>
      <c r="EA22" s="235"/>
    </row>
    <row r="23" spans="1:131" s="236" customFormat="1" ht="26.25" customHeight="1" thickBot="1" x14ac:dyDescent="0.2">
      <c r="A23" s="241" t="s">
        <v>372</v>
      </c>
      <c r="B23" s="907" t="s">
        <v>373</v>
      </c>
      <c r="C23" s="908"/>
      <c r="D23" s="908"/>
      <c r="E23" s="908"/>
      <c r="F23" s="908"/>
      <c r="G23" s="908"/>
      <c r="H23" s="908"/>
      <c r="I23" s="908"/>
      <c r="J23" s="908"/>
      <c r="K23" s="908"/>
      <c r="L23" s="908"/>
      <c r="M23" s="908"/>
      <c r="N23" s="908"/>
      <c r="O23" s="908"/>
      <c r="P23" s="918"/>
      <c r="Q23" s="1043">
        <v>1079176</v>
      </c>
      <c r="R23" s="1037"/>
      <c r="S23" s="1037"/>
      <c r="T23" s="1037"/>
      <c r="U23" s="1037"/>
      <c r="V23" s="1037">
        <v>1065318</v>
      </c>
      <c r="W23" s="1037"/>
      <c r="X23" s="1037"/>
      <c r="Y23" s="1037"/>
      <c r="Z23" s="1037"/>
      <c r="AA23" s="1037">
        <v>13858</v>
      </c>
      <c r="AB23" s="1037"/>
      <c r="AC23" s="1037"/>
      <c r="AD23" s="1037"/>
      <c r="AE23" s="1044"/>
      <c r="AF23" s="1045">
        <v>5583</v>
      </c>
      <c r="AG23" s="1037"/>
      <c r="AH23" s="1037"/>
      <c r="AI23" s="1037"/>
      <c r="AJ23" s="1046"/>
      <c r="AK23" s="1047"/>
      <c r="AL23" s="1048"/>
      <c r="AM23" s="1048"/>
      <c r="AN23" s="1048"/>
      <c r="AO23" s="1048"/>
      <c r="AP23" s="1037">
        <v>598316</v>
      </c>
      <c r="AQ23" s="1037"/>
      <c r="AR23" s="1037"/>
      <c r="AS23" s="1037"/>
      <c r="AT23" s="1037"/>
      <c r="AU23" s="1038"/>
      <c r="AV23" s="1038"/>
      <c r="AW23" s="1038"/>
      <c r="AX23" s="1038"/>
      <c r="AY23" s="1039"/>
      <c r="AZ23" s="1040" t="s">
        <v>118</v>
      </c>
      <c r="BA23" s="1041"/>
      <c r="BB23" s="1041"/>
      <c r="BC23" s="1041"/>
      <c r="BD23" s="1042"/>
      <c r="BE23" s="234"/>
      <c r="BF23" s="234"/>
      <c r="BG23" s="234"/>
      <c r="BH23" s="234"/>
      <c r="BI23" s="234"/>
      <c r="BJ23" s="234"/>
      <c r="BK23" s="234"/>
      <c r="BL23" s="234"/>
      <c r="BM23" s="234"/>
      <c r="BN23" s="234"/>
      <c r="BO23" s="234"/>
      <c r="BP23" s="234"/>
      <c r="BQ23" s="239">
        <v>17</v>
      </c>
      <c r="BR23" s="240"/>
      <c r="BS23" s="962" t="s">
        <v>576</v>
      </c>
      <c r="BT23" s="963"/>
      <c r="BU23" s="963"/>
      <c r="BV23" s="963"/>
      <c r="BW23" s="963"/>
      <c r="BX23" s="963"/>
      <c r="BY23" s="963"/>
      <c r="BZ23" s="963"/>
      <c r="CA23" s="963"/>
      <c r="CB23" s="963"/>
      <c r="CC23" s="963"/>
      <c r="CD23" s="963"/>
      <c r="CE23" s="963"/>
      <c r="CF23" s="963"/>
      <c r="CG23" s="984"/>
      <c r="CH23" s="959">
        <v>4</v>
      </c>
      <c r="CI23" s="960"/>
      <c r="CJ23" s="960"/>
      <c r="CK23" s="960"/>
      <c r="CL23" s="961"/>
      <c r="CM23" s="959">
        <v>7276</v>
      </c>
      <c r="CN23" s="960"/>
      <c r="CO23" s="960"/>
      <c r="CP23" s="960"/>
      <c r="CQ23" s="961"/>
      <c r="CR23" s="959">
        <v>603</v>
      </c>
      <c r="CS23" s="960"/>
      <c r="CT23" s="960"/>
      <c r="CU23" s="960"/>
      <c r="CV23" s="961"/>
      <c r="CW23" s="959">
        <v>272</v>
      </c>
      <c r="CX23" s="960"/>
      <c r="CY23" s="960"/>
      <c r="CZ23" s="960"/>
      <c r="DA23" s="961"/>
      <c r="DB23" s="959">
        <v>0</v>
      </c>
      <c r="DC23" s="960"/>
      <c r="DD23" s="960"/>
      <c r="DE23" s="960"/>
      <c r="DF23" s="961"/>
      <c r="DG23" s="959">
        <v>0</v>
      </c>
      <c r="DH23" s="960"/>
      <c r="DI23" s="960"/>
      <c r="DJ23" s="960"/>
      <c r="DK23" s="961"/>
      <c r="DL23" s="959">
        <v>0</v>
      </c>
      <c r="DM23" s="960"/>
      <c r="DN23" s="960"/>
      <c r="DO23" s="960"/>
      <c r="DP23" s="961"/>
      <c r="DQ23" s="959">
        <v>0</v>
      </c>
      <c r="DR23" s="960"/>
      <c r="DS23" s="960"/>
      <c r="DT23" s="960"/>
      <c r="DU23" s="961"/>
      <c r="DV23" s="962"/>
      <c r="DW23" s="963"/>
      <c r="DX23" s="963"/>
      <c r="DY23" s="963"/>
      <c r="DZ23" s="964"/>
      <c r="EA23" s="235"/>
    </row>
    <row r="24" spans="1:131" s="236" customFormat="1" ht="26.25" customHeight="1" x14ac:dyDescent="0.15">
      <c r="A24" s="1036" t="s">
        <v>374</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577</v>
      </c>
      <c r="BT24" s="963"/>
      <c r="BU24" s="963"/>
      <c r="BV24" s="963"/>
      <c r="BW24" s="963"/>
      <c r="BX24" s="963"/>
      <c r="BY24" s="963"/>
      <c r="BZ24" s="963"/>
      <c r="CA24" s="963"/>
      <c r="CB24" s="963"/>
      <c r="CC24" s="963"/>
      <c r="CD24" s="963"/>
      <c r="CE24" s="963"/>
      <c r="CF24" s="963"/>
      <c r="CG24" s="984"/>
      <c r="CH24" s="959" t="s">
        <v>603</v>
      </c>
      <c r="CI24" s="960"/>
      <c r="CJ24" s="960"/>
      <c r="CK24" s="960"/>
      <c r="CL24" s="961"/>
      <c r="CM24" s="959">
        <v>140</v>
      </c>
      <c r="CN24" s="960"/>
      <c r="CO24" s="960"/>
      <c r="CP24" s="960"/>
      <c r="CQ24" s="961"/>
      <c r="CR24" s="959">
        <v>250</v>
      </c>
      <c r="CS24" s="960"/>
      <c r="CT24" s="960"/>
      <c r="CU24" s="960"/>
      <c r="CV24" s="961"/>
      <c r="CW24" s="959"/>
      <c r="CX24" s="960"/>
      <c r="CY24" s="960"/>
      <c r="CZ24" s="960"/>
      <c r="DA24" s="961"/>
      <c r="DB24" s="959"/>
      <c r="DC24" s="960"/>
      <c r="DD24" s="960"/>
      <c r="DE24" s="960"/>
      <c r="DF24" s="961"/>
      <c r="DG24" s="959"/>
      <c r="DH24" s="960"/>
      <c r="DI24" s="960"/>
      <c r="DJ24" s="960"/>
      <c r="DK24" s="961"/>
      <c r="DL24" s="959"/>
      <c r="DM24" s="960"/>
      <c r="DN24" s="960"/>
      <c r="DO24" s="960"/>
      <c r="DP24" s="961"/>
      <c r="DQ24" s="959"/>
      <c r="DR24" s="960"/>
      <c r="DS24" s="960"/>
      <c r="DT24" s="960"/>
      <c r="DU24" s="961"/>
      <c r="DV24" s="962"/>
      <c r="DW24" s="963"/>
      <c r="DX24" s="963"/>
      <c r="DY24" s="963"/>
      <c r="DZ24" s="964"/>
      <c r="EA24" s="235"/>
    </row>
    <row r="25" spans="1:131" ht="26.25" customHeight="1" thickBot="1" x14ac:dyDescent="0.2">
      <c r="A25" s="1035" t="s">
        <v>375</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t="s">
        <v>600</v>
      </c>
      <c r="BS25" s="962" t="s">
        <v>578</v>
      </c>
      <c r="BT25" s="963"/>
      <c r="BU25" s="963"/>
      <c r="BV25" s="963"/>
      <c r="BW25" s="963"/>
      <c r="BX25" s="963"/>
      <c r="BY25" s="963"/>
      <c r="BZ25" s="963"/>
      <c r="CA25" s="963"/>
      <c r="CB25" s="963"/>
      <c r="CC25" s="963"/>
      <c r="CD25" s="963"/>
      <c r="CE25" s="963"/>
      <c r="CF25" s="963"/>
      <c r="CG25" s="984"/>
      <c r="CH25" s="959">
        <v>-25</v>
      </c>
      <c r="CI25" s="960"/>
      <c r="CJ25" s="960"/>
      <c r="CK25" s="960"/>
      <c r="CL25" s="961"/>
      <c r="CM25" s="959">
        <v>369</v>
      </c>
      <c r="CN25" s="960"/>
      <c r="CO25" s="960"/>
      <c r="CP25" s="960"/>
      <c r="CQ25" s="961"/>
      <c r="CR25" s="959">
        <v>36</v>
      </c>
      <c r="CS25" s="960"/>
      <c r="CT25" s="960"/>
      <c r="CU25" s="960"/>
      <c r="CV25" s="961"/>
      <c r="CW25" s="959">
        <v>276</v>
      </c>
      <c r="CX25" s="960"/>
      <c r="CY25" s="960"/>
      <c r="CZ25" s="960"/>
      <c r="DA25" s="961"/>
      <c r="DB25" s="959">
        <v>2871</v>
      </c>
      <c r="DC25" s="960"/>
      <c r="DD25" s="960"/>
      <c r="DE25" s="960"/>
      <c r="DF25" s="961"/>
      <c r="DG25" s="959" t="s">
        <v>492</v>
      </c>
      <c r="DH25" s="960"/>
      <c r="DI25" s="960"/>
      <c r="DJ25" s="960"/>
      <c r="DK25" s="961"/>
      <c r="DL25" s="959" t="s">
        <v>492</v>
      </c>
      <c r="DM25" s="960"/>
      <c r="DN25" s="960"/>
      <c r="DO25" s="960"/>
      <c r="DP25" s="961"/>
      <c r="DQ25" s="959">
        <v>156</v>
      </c>
      <c r="DR25" s="960"/>
      <c r="DS25" s="960"/>
      <c r="DT25" s="960"/>
      <c r="DU25" s="961"/>
      <c r="DV25" s="962"/>
      <c r="DW25" s="963"/>
      <c r="DX25" s="963"/>
      <c r="DY25" s="963"/>
      <c r="DZ25" s="964"/>
      <c r="EA25" s="231"/>
    </row>
    <row r="26" spans="1:131" ht="26.25" customHeight="1" x14ac:dyDescent="0.15">
      <c r="A26" s="965" t="s">
        <v>343</v>
      </c>
      <c r="B26" s="966"/>
      <c r="C26" s="966"/>
      <c r="D26" s="966"/>
      <c r="E26" s="966"/>
      <c r="F26" s="966"/>
      <c r="G26" s="966"/>
      <c r="H26" s="966"/>
      <c r="I26" s="966"/>
      <c r="J26" s="966"/>
      <c r="K26" s="966"/>
      <c r="L26" s="966"/>
      <c r="M26" s="966"/>
      <c r="N26" s="966"/>
      <c r="O26" s="966"/>
      <c r="P26" s="967"/>
      <c r="Q26" s="971" t="s">
        <v>376</v>
      </c>
      <c r="R26" s="972"/>
      <c r="S26" s="972"/>
      <c r="T26" s="972"/>
      <c r="U26" s="973"/>
      <c r="V26" s="971" t="s">
        <v>377</v>
      </c>
      <c r="W26" s="972"/>
      <c r="X26" s="972"/>
      <c r="Y26" s="972"/>
      <c r="Z26" s="973"/>
      <c r="AA26" s="971" t="s">
        <v>378</v>
      </c>
      <c r="AB26" s="972"/>
      <c r="AC26" s="972"/>
      <c r="AD26" s="972"/>
      <c r="AE26" s="972"/>
      <c r="AF26" s="1031" t="s">
        <v>379</v>
      </c>
      <c r="AG26" s="978"/>
      <c r="AH26" s="978"/>
      <c r="AI26" s="978"/>
      <c r="AJ26" s="1032"/>
      <c r="AK26" s="972" t="s">
        <v>380</v>
      </c>
      <c r="AL26" s="972"/>
      <c r="AM26" s="972"/>
      <c r="AN26" s="972"/>
      <c r="AO26" s="973"/>
      <c r="AP26" s="971" t="s">
        <v>381</v>
      </c>
      <c r="AQ26" s="972"/>
      <c r="AR26" s="972"/>
      <c r="AS26" s="972"/>
      <c r="AT26" s="973"/>
      <c r="AU26" s="971" t="s">
        <v>382</v>
      </c>
      <c r="AV26" s="972"/>
      <c r="AW26" s="972"/>
      <c r="AX26" s="972"/>
      <c r="AY26" s="973"/>
      <c r="AZ26" s="971" t="s">
        <v>383</v>
      </c>
      <c r="BA26" s="972"/>
      <c r="BB26" s="972"/>
      <c r="BC26" s="972"/>
      <c r="BD26" s="973"/>
      <c r="BE26" s="971" t="s">
        <v>350</v>
      </c>
      <c r="BF26" s="972"/>
      <c r="BG26" s="972"/>
      <c r="BH26" s="972"/>
      <c r="BI26" s="985"/>
      <c r="BJ26" s="233"/>
      <c r="BK26" s="233"/>
      <c r="BL26" s="233"/>
      <c r="BM26" s="233"/>
      <c r="BN26" s="233"/>
      <c r="BO26" s="242"/>
      <c r="BP26" s="242"/>
      <c r="BQ26" s="239">
        <v>20</v>
      </c>
      <c r="BR26" s="240"/>
      <c r="BS26" s="962" t="s">
        <v>579</v>
      </c>
      <c r="BT26" s="963"/>
      <c r="BU26" s="963"/>
      <c r="BV26" s="963"/>
      <c r="BW26" s="963"/>
      <c r="BX26" s="963"/>
      <c r="BY26" s="963"/>
      <c r="BZ26" s="963"/>
      <c r="CA26" s="963"/>
      <c r="CB26" s="963"/>
      <c r="CC26" s="963"/>
      <c r="CD26" s="963"/>
      <c r="CE26" s="963"/>
      <c r="CF26" s="963"/>
      <c r="CG26" s="984"/>
      <c r="CH26" s="959">
        <v>-194</v>
      </c>
      <c r="CI26" s="960"/>
      <c r="CJ26" s="960"/>
      <c r="CK26" s="960"/>
      <c r="CL26" s="961"/>
      <c r="CM26" s="959">
        <v>2120</v>
      </c>
      <c r="CN26" s="960"/>
      <c r="CO26" s="960"/>
      <c r="CP26" s="960"/>
      <c r="CQ26" s="961"/>
      <c r="CR26" s="959"/>
      <c r="CS26" s="960"/>
      <c r="CT26" s="960"/>
      <c r="CU26" s="960"/>
      <c r="CV26" s="961"/>
      <c r="CW26" s="959">
        <v>57</v>
      </c>
      <c r="CX26" s="960"/>
      <c r="CY26" s="960"/>
      <c r="CZ26" s="960"/>
      <c r="DA26" s="961"/>
      <c r="DB26" s="959"/>
      <c r="DC26" s="960"/>
      <c r="DD26" s="960"/>
      <c r="DE26" s="960"/>
      <c r="DF26" s="961"/>
      <c r="DG26" s="959"/>
      <c r="DH26" s="960"/>
      <c r="DI26" s="960"/>
      <c r="DJ26" s="960"/>
      <c r="DK26" s="961"/>
      <c r="DL26" s="959"/>
      <c r="DM26" s="960"/>
      <c r="DN26" s="960"/>
      <c r="DO26" s="960"/>
      <c r="DP26" s="961"/>
      <c r="DQ26" s="959"/>
      <c r="DR26" s="960"/>
      <c r="DS26" s="960"/>
      <c r="DT26" s="960"/>
      <c r="DU26" s="961"/>
      <c r="DV26" s="962"/>
      <c r="DW26" s="963"/>
      <c r="DX26" s="963"/>
      <c r="DY26" s="963"/>
      <c r="DZ26" s="964"/>
      <c r="EA26" s="231"/>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580</v>
      </c>
      <c r="BT27" s="963"/>
      <c r="BU27" s="963"/>
      <c r="BV27" s="963"/>
      <c r="BW27" s="963"/>
      <c r="BX27" s="963"/>
      <c r="BY27" s="963"/>
      <c r="BZ27" s="963"/>
      <c r="CA27" s="963"/>
      <c r="CB27" s="963"/>
      <c r="CC27" s="963"/>
      <c r="CD27" s="963"/>
      <c r="CE27" s="963"/>
      <c r="CF27" s="963"/>
      <c r="CG27" s="984"/>
      <c r="CH27" s="959">
        <v>0</v>
      </c>
      <c r="CI27" s="960"/>
      <c r="CJ27" s="960"/>
      <c r="CK27" s="960"/>
      <c r="CL27" s="961"/>
      <c r="CM27" s="959">
        <v>22</v>
      </c>
      <c r="CN27" s="960"/>
      <c r="CO27" s="960"/>
      <c r="CP27" s="960"/>
      <c r="CQ27" s="961"/>
      <c r="CR27" s="959">
        <v>4</v>
      </c>
      <c r="CS27" s="960"/>
      <c r="CT27" s="960"/>
      <c r="CU27" s="960"/>
      <c r="CV27" s="961"/>
      <c r="CW27" s="959">
        <v>6</v>
      </c>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31"/>
    </row>
    <row r="28" spans="1:131" ht="26.25" customHeight="1" thickTop="1" x14ac:dyDescent="0.15">
      <c r="A28" s="243">
        <v>1</v>
      </c>
      <c r="B28" s="1023" t="s">
        <v>384</v>
      </c>
      <c r="C28" s="1024"/>
      <c r="D28" s="1024"/>
      <c r="E28" s="1024"/>
      <c r="F28" s="1024"/>
      <c r="G28" s="1024"/>
      <c r="H28" s="1024"/>
      <c r="I28" s="1024"/>
      <c r="J28" s="1024"/>
      <c r="K28" s="1024"/>
      <c r="L28" s="1024"/>
      <c r="M28" s="1024"/>
      <c r="N28" s="1024"/>
      <c r="O28" s="1024"/>
      <c r="P28" s="1025"/>
      <c r="Q28" s="1026">
        <v>19982</v>
      </c>
      <c r="R28" s="1027"/>
      <c r="S28" s="1027"/>
      <c r="T28" s="1027"/>
      <c r="U28" s="1027"/>
      <c r="V28" s="1027">
        <v>7647</v>
      </c>
      <c r="W28" s="1027"/>
      <c r="X28" s="1027"/>
      <c r="Y28" s="1027"/>
      <c r="Z28" s="1027"/>
      <c r="AA28" s="1027">
        <v>12335</v>
      </c>
      <c r="AB28" s="1027"/>
      <c r="AC28" s="1027"/>
      <c r="AD28" s="1027"/>
      <c r="AE28" s="1028"/>
      <c r="AF28" s="1029">
        <v>164</v>
      </c>
      <c r="AG28" s="1027"/>
      <c r="AH28" s="1027"/>
      <c r="AI28" s="1027"/>
      <c r="AJ28" s="1030"/>
      <c r="AK28" s="1018">
        <v>408</v>
      </c>
      <c r="AL28" s="1019"/>
      <c r="AM28" s="1019"/>
      <c r="AN28" s="1019"/>
      <c r="AO28" s="1019"/>
      <c r="AP28" s="1019">
        <v>57686</v>
      </c>
      <c r="AQ28" s="1019"/>
      <c r="AR28" s="1019"/>
      <c r="AS28" s="1019"/>
      <c r="AT28" s="1019"/>
      <c r="AU28" s="1019">
        <v>4788</v>
      </c>
      <c r="AV28" s="1019"/>
      <c r="AW28" s="1019"/>
      <c r="AX28" s="1019"/>
      <c r="AY28" s="1019"/>
      <c r="AZ28" s="1020" t="s">
        <v>492</v>
      </c>
      <c r="BA28" s="1020"/>
      <c r="BB28" s="1020"/>
      <c r="BC28" s="1020"/>
      <c r="BD28" s="1020"/>
      <c r="BE28" s="1021"/>
      <c r="BF28" s="1021"/>
      <c r="BG28" s="1021"/>
      <c r="BH28" s="1021"/>
      <c r="BI28" s="1022"/>
      <c r="BJ28" s="233"/>
      <c r="BK28" s="233"/>
      <c r="BL28" s="233"/>
      <c r="BM28" s="233"/>
      <c r="BN28" s="233"/>
      <c r="BO28" s="242"/>
      <c r="BP28" s="242"/>
      <c r="BQ28" s="239">
        <v>22</v>
      </c>
      <c r="BR28" s="240"/>
      <c r="BS28" s="962" t="s">
        <v>581</v>
      </c>
      <c r="BT28" s="963"/>
      <c r="BU28" s="963"/>
      <c r="BV28" s="963"/>
      <c r="BW28" s="963"/>
      <c r="BX28" s="963"/>
      <c r="BY28" s="963"/>
      <c r="BZ28" s="963"/>
      <c r="CA28" s="963"/>
      <c r="CB28" s="963"/>
      <c r="CC28" s="963"/>
      <c r="CD28" s="963"/>
      <c r="CE28" s="963"/>
      <c r="CF28" s="963"/>
      <c r="CG28" s="984"/>
      <c r="CH28" s="959">
        <v>51</v>
      </c>
      <c r="CI28" s="960"/>
      <c r="CJ28" s="960"/>
      <c r="CK28" s="960"/>
      <c r="CL28" s="961"/>
      <c r="CM28" s="959">
        <v>940</v>
      </c>
      <c r="CN28" s="960"/>
      <c r="CO28" s="960"/>
      <c r="CP28" s="960"/>
      <c r="CQ28" s="961"/>
      <c r="CR28" s="959">
        <v>18</v>
      </c>
      <c r="CS28" s="960"/>
      <c r="CT28" s="960"/>
      <c r="CU28" s="960"/>
      <c r="CV28" s="961"/>
      <c r="CW28" s="959">
        <v>8</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v>0</v>
      </c>
      <c r="DR28" s="960"/>
      <c r="DS28" s="960"/>
      <c r="DT28" s="960"/>
      <c r="DU28" s="961"/>
      <c r="DV28" s="962"/>
      <c r="DW28" s="963"/>
      <c r="DX28" s="963"/>
      <c r="DY28" s="963"/>
      <c r="DZ28" s="964"/>
      <c r="EA28" s="231"/>
    </row>
    <row r="29" spans="1:131" ht="26.25" customHeight="1" x14ac:dyDescent="0.15">
      <c r="A29" s="243">
        <v>2</v>
      </c>
      <c r="B29" s="1009" t="s">
        <v>385</v>
      </c>
      <c r="C29" s="1010"/>
      <c r="D29" s="1010"/>
      <c r="E29" s="1010"/>
      <c r="F29" s="1010"/>
      <c r="G29" s="1010"/>
      <c r="H29" s="1010"/>
      <c r="I29" s="1010"/>
      <c r="J29" s="1010"/>
      <c r="K29" s="1010"/>
      <c r="L29" s="1010"/>
      <c r="M29" s="1010"/>
      <c r="N29" s="1010"/>
      <c r="O29" s="1010"/>
      <c r="P29" s="1011"/>
      <c r="Q29" s="1015">
        <v>944</v>
      </c>
      <c r="R29" s="1013"/>
      <c r="S29" s="1013"/>
      <c r="T29" s="1013"/>
      <c r="U29" s="1013"/>
      <c r="V29" s="1013">
        <v>23</v>
      </c>
      <c r="W29" s="1013"/>
      <c r="X29" s="1013"/>
      <c r="Y29" s="1013"/>
      <c r="Z29" s="1013"/>
      <c r="AA29" s="1013">
        <v>921</v>
      </c>
      <c r="AB29" s="1013"/>
      <c r="AC29" s="1013"/>
      <c r="AD29" s="1013"/>
      <c r="AE29" s="1016"/>
      <c r="AF29" s="1012">
        <v>1492</v>
      </c>
      <c r="AG29" s="1013"/>
      <c r="AH29" s="1013"/>
      <c r="AI29" s="1013"/>
      <c r="AJ29" s="1014"/>
      <c r="AK29" s="950">
        <v>59</v>
      </c>
      <c r="AL29" s="941"/>
      <c r="AM29" s="941"/>
      <c r="AN29" s="941"/>
      <c r="AO29" s="941"/>
      <c r="AP29" s="941">
        <v>302</v>
      </c>
      <c r="AQ29" s="941"/>
      <c r="AR29" s="941"/>
      <c r="AS29" s="941"/>
      <c r="AT29" s="941"/>
      <c r="AU29" s="941">
        <v>111</v>
      </c>
      <c r="AV29" s="941"/>
      <c r="AW29" s="941"/>
      <c r="AX29" s="941"/>
      <c r="AY29" s="941"/>
      <c r="AZ29" s="1017" t="s">
        <v>492</v>
      </c>
      <c r="BA29" s="1017"/>
      <c r="BB29" s="1017"/>
      <c r="BC29" s="1017"/>
      <c r="BD29" s="1017"/>
      <c r="BE29" s="942"/>
      <c r="BF29" s="942"/>
      <c r="BG29" s="942"/>
      <c r="BH29" s="942"/>
      <c r="BI29" s="943"/>
      <c r="BJ29" s="233"/>
      <c r="BK29" s="233"/>
      <c r="BL29" s="233"/>
      <c r="BM29" s="233"/>
      <c r="BN29" s="233"/>
      <c r="BO29" s="242"/>
      <c r="BP29" s="242"/>
      <c r="BQ29" s="239">
        <v>23</v>
      </c>
      <c r="BR29" s="240" t="s">
        <v>600</v>
      </c>
      <c r="BS29" s="962" t="s">
        <v>582</v>
      </c>
      <c r="BT29" s="963"/>
      <c r="BU29" s="963"/>
      <c r="BV29" s="963"/>
      <c r="BW29" s="963"/>
      <c r="BX29" s="963"/>
      <c r="BY29" s="963"/>
      <c r="BZ29" s="963"/>
      <c r="CA29" s="963"/>
      <c r="CB29" s="963"/>
      <c r="CC29" s="963"/>
      <c r="CD29" s="963"/>
      <c r="CE29" s="963"/>
      <c r="CF29" s="963"/>
      <c r="CG29" s="984"/>
      <c r="CH29" s="959">
        <v>-63</v>
      </c>
      <c r="CI29" s="960"/>
      <c r="CJ29" s="960"/>
      <c r="CK29" s="960"/>
      <c r="CL29" s="961"/>
      <c r="CM29" s="959">
        <v>17884</v>
      </c>
      <c r="CN29" s="960"/>
      <c r="CO29" s="960"/>
      <c r="CP29" s="960"/>
      <c r="CQ29" s="961"/>
      <c r="CR29" s="959">
        <v>20</v>
      </c>
      <c r="CS29" s="960"/>
      <c r="CT29" s="960"/>
      <c r="CU29" s="960"/>
      <c r="CV29" s="961"/>
      <c r="CW29" s="959">
        <v>6</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v>0</v>
      </c>
      <c r="DR29" s="960"/>
      <c r="DS29" s="960"/>
      <c r="DT29" s="960"/>
      <c r="DU29" s="961"/>
      <c r="DV29" s="962"/>
      <c r="DW29" s="963"/>
      <c r="DX29" s="963"/>
      <c r="DY29" s="963"/>
      <c r="DZ29" s="964"/>
      <c r="EA29" s="231"/>
    </row>
    <row r="30" spans="1:131" ht="26.25" customHeight="1" x14ac:dyDescent="0.15">
      <c r="A30" s="243">
        <v>3</v>
      </c>
      <c r="B30" s="1009" t="s">
        <v>386</v>
      </c>
      <c r="C30" s="1010"/>
      <c r="D30" s="1010"/>
      <c r="E30" s="1010"/>
      <c r="F30" s="1010"/>
      <c r="G30" s="1010"/>
      <c r="H30" s="1010"/>
      <c r="I30" s="1010"/>
      <c r="J30" s="1010"/>
      <c r="K30" s="1010"/>
      <c r="L30" s="1010"/>
      <c r="M30" s="1010"/>
      <c r="N30" s="1010"/>
      <c r="O30" s="1010"/>
      <c r="P30" s="1011"/>
      <c r="Q30" s="1015">
        <v>30356</v>
      </c>
      <c r="R30" s="1013"/>
      <c r="S30" s="1013"/>
      <c r="T30" s="1013"/>
      <c r="U30" s="1013"/>
      <c r="V30" s="1013">
        <v>7748</v>
      </c>
      <c r="W30" s="1013"/>
      <c r="X30" s="1013"/>
      <c r="Y30" s="1013"/>
      <c r="Z30" s="1013"/>
      <c r="AA30" s="1013">
        <v>22608</v>
      </c>
      <c r="AB30" s="1013"/>
      <c r="AC30" s="1013"/>
      <c r="AD30" s="1013"/>
      <c r="AE30" s="1016"/>
      <c r="AF30" s="1012">
        <v>12335</v>
      </c>
      <c r="AG30" s="1013"/>
      <c r="AH30" s="1013"/>
      <c r="AI30" s="1013"/>
      <c r="AJ30" s="1014"/>
      <c r="AK30" s="950">
        <v>17229</v>
      </c>
      <c r="AL30" s="941"/>
      <c r="AM30" s="941"/>
      <c r="AN30" s="941"/>
      <c r="AO30" s="941"/>
      <c r="AP30" s="941">
        <v>35464</v>
      </c>
      <c r="AQ30" s="941"/>
      <c r="AR30" s="941"/>
      <c r="AS30" s="941"/>
      <c r="AT30" s="941"/>
      <c r="AU30" s="941">
        <v>21988</v>
      </c>
      <c r="AV30" s="941"/>
      <c r="AW30" s="941"/>
      <c r="AX30" s="941"/>
      <c r="AY30" s="941"/>
      <c r="AZ30" s="1017" t="s">
        <v>492</v>
      </c>
      <c r="BA30" s="1017"/>
      <c r="BB30" s="1017"/>
      <c r="BC30" s="1017"/>
      <c r="BD30" s="1017"/>
      <c r="BE30" s="942" t="s">
        <v>387</v>
      </c>
      <c r="BF30" s="942"/>
      <c r="BG30" s="942"/>
      <c r="BH30" s="942"/>
      <c r="BI30" s="943"/>
      <c r="BJ30" s="233"/>
      <c r="BK30" s="233"/>
      <c r="BL30" s="233"/>
      <c r="BM30" s="233"/>
      <c r="BN30" s="233"/>
      <c r="BO30" s="242"/>
      <c r="BP30" s="242"/>
      <c r="BQ30" s="239">
        <v>24</v>
      </c>
      <c r="BR30" s="240"/>
      <c r="BS30" s="962" t="s">
        <v>583</v>
      </c>
      <c r="BT30" s="963"/>
      <c r="BU30" s="963"/>
      <c r="BV30" s="963"/>
      <c r="BW30" s="963"/>
      <c r="BX30" s="963"/>
      <c r="BY30" s="963"/>
      <c r="BZ30" s="963"/>
      <c r="CA30" s="963"/>
      <c r="CB30" s="963"/>
      <c r="CC30" s="963"/>
      <c r="CD30" s="963"/>
      <c r="CE30" s="963"/>
      <c r="CF30" s="963"/>
      <c r="CG30" s="984"/>
      <c r="CH30" s="959">
        <v>9</v>
      </c>
      <c r="CI30" s="960"/>
      <c r="CJ30" s="960"/>
      <c r="CK30" s="960"/>
      <c r="CL30" s="961"/>
      <c r="CM30" s="959">
        <v>338</v>
      </c>
      <c r="CN30" s="960"/>
      <c r="CO30" s="960"/>
      <c r="CP30" s="960"/>
      <c r="CQ30" s="961"/>
      <c r="CR30" s="959">
        <v>135</v>
      </c>
      <c r="CS30" s="960"/>
      <c r="CT30" s="960"/>
      <c r="CU30" s="960"/>
      <c r="CV30" s="961"/>
      <c r="CW30" s="959">
        <v>0</v>
      </c>
      <c r="CX30" s="960"/>
      <c r="CY30" s="960"/>
      <c r="CZ30" s="960"/>
      <c r="DA30" s="961"/>
      <c r="DB30" s="959">
        <v>0</v>
      </c>
      <c r="DC30" s="960"/>
      <c r="DD30" s="960"/>
      <c r="DE30" s="960"/>
      <c r="DF30" s="961"/>
      <c r="DG30" s="959">
        <v>0</v>
      </c>
      <c r="DH30" s="960"/>
      <c r="DI30" s="960"/>
      <c r="DJ30" s="960"/>
      <c r="DK30" s="961"/>
      <c r="DL30" s="959">
        <v>0</v>
      </c>
      <c r="DM30" s="960"/>
      <c r="DN30" s="960"/>
      <c r="DO30" s="960"/>
      <c r="DP30" s="961"/>
      <c r="DQ30" s="959">
        <v>0</v>
      </c>
      <c r="DR30" s="960"/>
      <c r="DS30" s="960"/>
      <c r="DT30" s="960"/>
      <c r="DU30" s="961"/>
      <c r="DV30" s="962"/>
      <c r="DW30" s="963"/>
      <c r="DX30" s="963"/>
      <c r="DY30" s="963"/>
      <c r="DZ30" s="964"/>
      <c r="EA30" s="231"/>
    </row>
    <row r="31" spans="1:131" ht="26.25" customHeight="1" x14ac:dyDescent="0.15">
      <c r="A31" s="243">
        <v>4</v>
      </c>
      <c r="B31" s="1009" t="s">
        <v>388</v>
      </c>
      <c r="C31" s="1010"/>
      <c r="D31" s="1010"/>
      <c r="E31" s="1010"/>
      <c r="F31" s="1010"/>
      <c r="G31" s="1010"/>
      <c r="H31" s="1010"/>
      <c r="I31" s="1010"/>
      <c r="J31" s="1010"/>
      <c r="K31" s="1010"/>
      <c r="L31" s="1010"/>
      <c r="M31" s="1010"/>
      <c r="N31" s="1010"/>
      <c r="O31" s="1010"/>
      <c r="P31" s="1011"/>
      <c r="Q31" s="1015">
        <v>6730</v>
      </c>
      <c r="R31" s="1013"/>
      <c r="S31" s="1013"/>
      <c r="T31" s="1013"/>
      <c r="U31" s="1013"/>
      <c r="V31" s="1013">
        <v>5262</v>
      </c>
      <c r="W31" s="1013"/>
      <c r="X31" s="1013"/>
      <c r="Y31" s="1013"/>
      <c r="Z31" s="1013"/>
      <c r="AA31" s="1013">
        <v>1468</v>
      </c>
      <c r="AB31" s="1013"/>
      <c r="AC31" s="1013"/>
      <c r="AD31" s="1013"/>
      <c r="AE31" s="1016"/>
      <c r="AF31" s="1012">
        <v>921</v>
      </c>
      <c r="AG31" s="1013"/>
      <c r="AH31" s="1013"/>
      <c r="AI31" s="1013"/>
      <c r="AJ31" s="1014"/>
      <c r="AK31" s="950">
        <v>939</v>
      </c>
      <c r="AL31" s="941"/>
      <c r="AM31" s="941"/>
      <c r="AN31" s="941"/>
      <c r="AO31" s="941"/>
      <c r="AP31" s="941">
        <v>20575</v>
      </c>
      <c r="AQ31" s="941"/>
      <c r="AR31" s="941"/>
      <c r="AS31" s="941"/>
      <c r="AT31" s="941"/>
      <c r="AU31" s="941">
        <v>12695</v>
      </c>
      <c r="AV31" s="941"/>
      <c r="AW31" s="941"/>
      <c r="AX31" s="941"/>
      <c r="AY31" s="941"/>
      <c r="AZ31" s="1017" t="s">
        <v>492</v>
      </c>
      <c r="BA31" s="1017"/>
      <c r="BB31" s="1017"/>
      <c r="BC31" s="1017"/>
      <c r="BD31" s="1017"/>
      <c r="BE31" s="942" t="s">
        <v>387</v>
      </c>
      <c r="BF31" s="942"/>
      <c r="BG31" s="942"/>
      <c r="BH31" s="942"/>
      <c r="BI31" s="943"/>
      <c r="BJ31" s="233"/>
      <c r="BK31" s="233"/>
      <c r="BL31" s="233"/>
      <c r="BM31" s="233"/>
      <c r="BN31" s="233"/>
      <c r="BO31" s="242"/>
      <c r="BP31" s="242"/>
      <c r="BQ31" s="239">
        <v>25</v>
      </c>
      <c r="BR31" s="240"/>
      <c r="BS31" s="962" t="s">
        <v>584</v>
      </c>
      <c r="BT31" s="963"/>
      <c r="BU31" s="963"/>
      <c r="BV31" s="963"/>
      <c r="BW31" s="963"/>
      <c r="BX31" s="963"/>
      <c r="BY31" s="963"/>
      <c r="BZ31" s="963"/>
      <c r="CA31" s="963"/>
      <c r="CB31" s="963"/>
      <c r="CC31" s="963"/>
      <c r="CD31" s="963"/>
      <c r="CE31" s="963"/>
      <c r="CF31" s="963"/>
      <c r="CG31" s="984"/>
      <c r="CH31" s="959">
        <v>-74</v>
      </c>
      <c r="CI31" s="960"/>
      <c r="CJ31" s="960"/>
      <c r="CK31" s="960"/>
      <c r="CL31" s="961"/>
      <c r="CM31" s="959">
        <v>3769</v>
      </c>
      <c r="CN31" s="960"/>
      <c r="CO31" s="960"/>
      <c r="CP31" s="960"/>
      <c r="CQ31" s="961"/>
      <c r="CR31" s="959">
        <v>1015</v>
      </c>
      <c r="CS31" s="960"/>
      <c r="CT31" s="960"/>
      <c r="CU31" s="960"/>
      <c r="CV31" s="961"/>
      <c r="CW31" s="959">
        <v>0</v>
      </c>
      <c r="CX31" s="960"/>
      <c r="CY31" s="960"/>
      <c r="CZ31" s="960"/>
      <c r="DA31" s="961"/>
      <c r="DB31" s="959">
        <v>715</v>
      </c>
      <c r="DC31" s="960"/>
      <c r="DD31" s="960"/>
      <c r="DE31" s="960"/>
      <c r="DF31" s="961"/>
      <c r="DG31" s="959">
        <v>0</v>
      </c>
      <c r="DH31" s="960"/>
      <c r="DI31" s="960"/>
      <c r="DJ31" s="960"/>
      <c r="DK31" s="961"/>
      <c r="DL31" s="959">
        <v>0</v>
      </c>
      <c r="DM31" s="960"/>
      <c r="DN31" s="960"/>
      <c r="DO31" s="960"/>
      <c r="DP31" s="961"/>
      <c r="DQ31" s="959">
        <v>0</v>
      </c>
      <c r="DR31" s="960"/>
      <c r="DS31" s="960"/>
      <c r="DT31" s="960"/>
      <c r="DU31" s="961"/>
      <c r="DV31" s="962"/>
      <c r="DW31" s="963"/>
      <c r="DX31" s="963"/>
      <c r="DY31" s="963"/>
      <c r="DZ31" s="964"/>
      <c r="EA31" s="231"/>
    </row>
    <row r="32" spans="1:131" ht="26.25" customHeight="1" x14ac:dyDescent="0.15">
      <c r="A32" s="243">
        <v>5</v>
      </c>
      <c r="B32" s="1009" t="s">
        <v>389</v>
      </c>
      <c r="C32" s="1010"/>
      <c r="D32" s="1010"/>
      <c r="E32" s="1010"/>
      <c r="F32" s="1010"/>
      <c r="G32" s="1010"/>
      <c r="H32" s="1010"/>
      <c r="I32" s="1010"/>
      <c r="J32" s="1010"/>
      <c r="K32" s="1010"/>
      <c r="L32" s="1010"/>
      <c r="M32" s="1010"/>
      <c r="N32" s="1010"/>
      <c r="O32" s="1010"/>
      <c r="P32" s="1011"/>
      <c r="Q32" s="1015">
        <v>406</v>
      </c>
      <c r="R32" s="1013"/>
      <c r="S32" s="1013"/>
      <c r="T32" s="1013"/>
      <c r="U32" s="1013"/>
      <c r="V32" s="1013">
        <v>404</v>
      </c>
      <c r="W32" s="1013"/>
      <c r="X32" s="1013"/>
      <c r="Y32" s="1013"/>
      <c r="Z32" s="1013"/>
      <c r="AA32" s="1013">
        <v>2</v>
      </c>
      <c r="AB32" s="1013"/>
      <c r="AC32" s="1013"/>
      <c r="AD32" s="1013"/>
      <c r="AE32" s="1016"/>
      <c r="AF32" s="1012">
        <v>21678</v>
      </c>
      <c r="AG32" s="1013"/>
      <c r="AH32" s="1013"/>
      <c r="AI32" s="1013"/>
      <c r="AJ32" s="1014"/>
      <c r="AK32" s="950">
        <v>8</v>
      </c>
      <c r="AL32" s="941"/>
      <c r="AM32" s="941"/>
      <c r="AN32" s="941"/>
      <c r="AO32" s="941"/>
      <c r="AP32" s="941">
        <v>1809</v>
      </c>
      <c r="AQ32" s="941"/>
      <c r="AR32" s="941"/>
      <c r="AS32" s="941"/>
      <c r="AT32" s="941"/>
      <c r="AU32" s="941">
        <v>353</v>
      </c>
      <c r="AV32" s="941"/>
      <c r="AW32" s="941"/>
      <c r="AX32" s="941"/>
      <c r="AY32" s="941"/>
      <c r="AZ32" s="1017" t="s">
        <v>492</v>
      </c>
      <c r="BA32" s="1017"/>
      <c r="BB32" s="1017"/>
      <c r="BC32" s="1017"/>
      <c r="BD32" s="1017"/>
      <c r="BE32" s="942" t="s">
        <v>387</v>
      </c>
      <c r="BF32" s="942"/>
      <c r="BG32" s="942"/>
      <c r="BH32" s="942"/>
      <c r="BI32" s="943"/>
      <c r="BJ32" s="233"/>
      <c r="BK32" s="233"/>
      <c r="BL32" s="233"/>
      <c r="BM32" s="233"/>
      <c r="BN32" s="233"/>
      <c r="BO32" s="242"/>
      <c r="BP32" s="242"/>
      <c r="BQ32" s="239">
        <v>26</v>
      </c>
      <c r="BR32" s="240"/>
      <c r="BS32" s="962" t="s">
        <v>585</v>
      </c>
      <c r="BT32" s="963"/>
      <c r="BU32" s="963"/>
      <c r="BV32" s="963"/>
      <c r="BW32" s="963"/>
      <c r="BX32" s="963"/>
      <c r="BY32" s="963"/>
      <c r="BZ32" s="963"/>
      <c r="CA32" s="963"/>
      <c r="CB32" s="963"/>
      <c r="CC32" s="963"/>
      <c r="CD32" s="963"/>
      <c r="CE32" s="963"/>
      <c r="CF32" s="963"/>
      <c r="CG32" s="984"/>
      <c r="CH32" s="959">
        <v>-1178</v>
      </c>
      <c r="CI32" s="960"/>
      <c r="CJ32" s="960"/>
      <c r="CK32" s="960"/>
      <c r="CL32" s="961"/>
      <c r="CM32" s="959">
        <v>-1201</v>
      </c>
      <c r="CN32" s="960"/>
      <c r="CO32" s="960"/>
      <c r="CP32" s="960"/>
      <c r="CQ32" s="961"/>
      <c r="CR32" s="959">
        <v>5264</v>
      </c>
      <c r="CS32" s="960"/>
      <c r="CT32" s="960"/>
      <c r="CU32" s="960"/>
      <c r="CV32" s="961"/>
      <c r="CW32" s="959">
        <v>719</v>
      </c>
      <c r="CX32" s="960"/>
      <c r="CY32" s="960"/>
      <c r="CZ32" s="960"/>
      <c r="DA32" s="961"/>
      <c r="DB32" s="959">
        <v>6656</v>
      </c>
      <c r="DC32" s="960"/>
      <c r="DD32" s="960"/>
      <c r="DE32" s="960"/>
      <c r="DF32" s="961"/>
      <c r="DG32" s="959">
        <v>0</v>
      </c>
      <c r="DH32" s="960"/>
      <c r="DI32" s="960"/>
      <c r="DJ32" s="960"/>
      <c r="DK32" s="961"/>
      <c r="DL32" s="959">
        <v>0</v>
      </c>
      <c r="DM32" s="960"/>
      <c r="DN32" s="960"/>
      <c r="DO32" s="960"/>
      <c r="DP32" s="961"/>
      <c r="DQ32" s="959">
        <v>0</v>
      </c>
      <c r="DR32" s="960"/>
      <c r="DS32" s="960"/>
      <c r="DT32" s="960"/>
      <c r="DU32" s="961"/>
      <c r="DV32" s="962"/>
      <c r="DW32" s="963"/>
      <c r="DX32" s="963"/>
      <c r="DY32" s="963"/>
      <c r="DZ32" s="964"/>
      <c r="EA32" s="231"/>
    </row>
    <row r="33" spans="1:131" ht="26.25" customHeight="1" x14ac:dyDescent="0.15">
      <c r="A33" s="243">
        <v>6</v>
      </c>
      <c r="B33" s="1009" t="s">
        <v>390</v>
      </c>
      <c r="C33" s="1010"/>
      <c r="D33" s="1010"/>
      <c r="E33" s="1010"/>
      <c r="F33" s="1010"/>
      <c r="G33" s="1010"/>
      <c r="H33" s="1010"/>
      <c r="I33" s="1010"/>
      <c r="J33" s="1010"/>
      <c r="K33" s="1010"/>
      <c r="L33" s="1010"/>
      <c r="M33" s="1010"/>
      <c r="N33" s="1010"/>
      <c r="O33" s="1010"/>
      <c r="P33" s="1011"/>
      <c r="Q33" s="1015">
        <v>198</v>
      </c>
      <c r="R33" s="1013"/>
      <c r="S33" s="1013"/>
      <c r="T33" s="1013"/>
      <c r="U33" s="1013"/>
      <c r="V33" s="1013">
        <v>179</v>
      </c>
      <c r="W33" s="1013"/>
      <c r="X33" s="1013"/>
      <c r="Y33" s="1013"/>
      <c r="Z33" s="1013"/>
      <c r="AA33" s="1013">
        <v>19</v>
      </c>
      <c r="AB33" s="1013"/>
      <c r="AC33" s="1013"/>
      <c r="AD33" s="1013"/>
      <c r="AE33" s="1016"/>
      <c r="AF33" s="1012">
        <v>1328</v>
      </c>
      <c r="AG33" s="1013"/>
      <c r="AH33" s="1013"/>
      <c r="AI33" s="1013"/>
      <c r="AJ33" s="1014"/>
      <c r="AK33" s="950">
        <v>0</v>
      </c>
      <c r="AL33" s="941"/>
      <c r="AM33" s="941"/>
      <c r="AN33" s="941"/>
      <c r="AO33" s="941"/>
      <c r="AP33" s="941">
        <v>1059</v>
      </c>
      <c r="AQ33" s="941"/>
      <c r="AR33" s="941"/>
      <c r="AS33" s="941"/>
      <c r="AT33" s="941"/>
      <c r="AU33" s="941">
        <v>169</v>
      </c>
      <c r="AV33" s="941"/>
      <c r="AW33" s="941"/>
      <c r="AX33" s="941"/>
      <c r="AY33" s="941"/>
      <c r="AZ33" s="1017" t="s">
        <v>492</v>
      </c>
      <c r="BA33" s="1017"/>
      <c r="BB33" s="1017"/>
      <c r="BC33" s="1017"/>
      <c r="BD33" s="1017"/>
      <c r="BE33" s="942" t="s">
        <v>387</v>
      </c>
      <c r="BF33" s="942"/>
      <c r="BG33" s="942"/>
      <c r="BH33" s="942"/>
      <c r="BI33" s="943"/>
      <c r="BJ33" s="233"/>
      <c r="BK33" s="233"/>
      <c r="BL33" s="233"/>
      <c r="BM33" s="233"/>
      <c r="BN33" s="233"/>
      <c r="BO33" s="242"/>
      <c r="BP33" s="242"/>
      <c r="BQ33" s="239">
        <v>27</v>
      </c>
      <c r="BR33" s="240"/>
      <c r="BS33" s="962" t="s">
        <v>586</v>
      </c>
      <c r="BT33" s="963"/>
      <c r="BU33" s="963"/>
      <c r="BV33" s="963"/>
      <c r="BW33" s="963"/>
      <c r="BX33" s="963"/>
      <c r="BY33" s="963"/>
      <c r="BZ33" s="963"/>
      <c r="CA33" s="963"/>
      <c r="CB33" s="963"/>
      <c r="CC33" s="963"/>
      <c r="CD33" s="963"/>
      <c r="CE33" s="963"/>
      <c r="CF33" s="963"/>
      <c r="CG33" s="984"/>
      <c r="CH33" s="959">
        <v>4</v>
      </c>
      <c r="CI33" s="960"/>
      <c r="CJ33" s="960"/>
      <c r="CK33" s="960"/>
      <c r="CL33" s="961"/>
      <c r="CM33" s="959">
        <v>149</v>
      </c>
      <c r="CN33" s="960"/>
      <c r="CO33" s="960"/>
      <c r="CP33" s="960"/>
      <c r="CQ33" s="961"/>
      <c r="CR33" s="959">
        <v>63</v>
      </c>
      <c r="CS33" s="960"/>
      <c r="CT33" s="960"/>
      <c r="CU33" s="960"/>
      <c r="CV33" s="961"/>
      <c r="CW33" s="959">
        <v>4</v>
      </c>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31"/>
    </row>
    <row r="34" spans="1:131" ht="26.25" customHeight="1" x14ac:dyDescent="0.15">
      <c r="A34" s="243">
        <v>7</v>
      </c>
      <c r="B34" s="1009" t="s">
        <v>391</v>
      </c>
      <c r="C34" s="1010"/>
      <c r="D34" s="1010"/>
      <c r="E34" s="1010"/>
      <c r="F34" s="1010"/>
      <c r="G34" s="1010"/>
      <c r="H34" s="1010"/>
      <c r="I34" s="1010"/>
      <c r="J34" s="1010"/>
      <c r="K34" s="1010"/>
      <c r="L34" s="1010"/>
      <c r="M34" s="1010"/>
      <c r="N34" s="1010"/>
      <c r="O34" s="1010"/>
      <c r="P34" s="1011"/>
      <c r="Q34" s="1015">
        <v>334</v>
      </c>
      <c r="R34" s="1013"/>
      <c r="S34" s="1013"/>
      <c r="T34" s="1013"/>
      <c r="U34" s="1013"/>
      <c r="V34" s="1013">
        <v>162</v>
      </c>
      <c r="W34" s="1013"/>
      <c r="X34" s="1013"/>
      <c r="Y34" s="1013"/>
      <c r="Z34" s="1013"/>
      <c r="AA34" s="1013">
        <v>172</v>
      </c>
      <c r="AB34" s="1013"/>
      <c r="AC34" s="1013"/>
      <c r="AD34" s="1013"/>
      <c r="AE34" s="1016"/>
      <c r="AF34" s="1012">
        <v>2</v>
      </c>
      <c r="AG34" s="1013"/>
      <c r="AH34" s="1013"/>
      <c r="AI34" s="1013"/>
      <c r="AJ34" s="1014"/>
      <c r="AK34" s="950">
        <v>0</v>
      </c>
      <c r="AL34" s="941"/>
      <c r="AM34" s="941"/>
      <c r="AN34" s="941"/>
      <c r="AO34" s="941"/>
      <c r="AP34" s="941">
        <v>661</v>
      </c>
      <c r="AQ34" s="941"/>
      <c r="AR34" s="941"/>
      <c r="AS34" s="941"/>
      <c r="AT34" s="941"/>
      <c r="AU34" s="941">
        <v>147</v>
      </c>
      <c r="AV34" s="941"/>
      <c r="AW34" s="941"/>
      <c r="AX34" s="941"/>
      <c r="AY34" s="941"/>
      <c r="AZ34" s="1017" t="s">
        <v>492</v>
      </c>
      <c r="BA34" s="1017"/>
      <c r="BB34" s="1017"/>
      <c r="BC34" s="1017"/>
      <c r="BD34" s="1017"/>
      <c r="BE34" s="942" t="s">
        <v>392</v>
      </c>
      <c r="BF34" s="942"/>
      <c r="BG34" s="942"/>
      <c r="BH34" s="942"/>
      <c r="BI34" s="943"/>
      <c r="BJ34" s="233"/>
      <c r="BK34" s="233"/>
      <c r="BL34" s="233"/>
      <c r="BM34" s="233"/>
      <c r="BN34" s="233"/>
      <c r="BO34" s="242"/>
      <c r="BP34" s="242"/>
      <c r="BQ34" s="239">
        <v>28</v>
      </c>
      <c r="BR34" s="240"/>
      <c r="BS34" s="962" t="s">
        <v>587</v>
      </c>
      <c r="BT34" s="963"/>
      <c r="BU34" s="963"/>
      <c r="BV34" s="963"/>
      <c r="BW34" s="963"/>
      <c r="BX34" s="963"/>
      <c r="BY34" s="963"/>
      <c r="BZ34" s="963"/>
      <c r="CA34" s="963"/>
      <c r="CB34" s="963"/>
      <c r="CC34" s="963"/>
      <c r="CD34" s="963"/>
      <c r="CE34" s="963"/>
      <c r="CF34" s="963"/>
      <c r="CG34" s="984"/>
      <c r="CH34" s="959">
        <v>3</v>
      </c>
      <c r="CI34" s="960"/>
      <c r="CJ34" s="960"/>
      <c r="CK34" s="960"/>
      <c r="CL34" s="961"/>
      <c r="CM34" s="959">
        <v>12630</v>
      </c>
      <c r="CN34" s="960"/>
      <c r="CO34" s="960"/>
      <c r="CP34" s="960"/>
      <c r="CQ34" s="961"/>
      <c r="CR34" s="959">
        <v>540</v>
      </c>
      <c r="CS34" s="960"/>
      <c r="CT34" s="960"/>
      <c r="CU34" s="960"/>
      <c r="CV34" s="961"/>
      <c r="CW34" s="959">
        <v>133</v>
      </c>
      <c r="CX34" s="960"/>
      <c r="CY34" s="960"/>
      <c r="CZ34" s="960"/>
      <c r="DA34" s="961"/>
      <c r="DB34" s="959">
        <v>45</v>
      </c>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31"/>
    </row>
    <row r="35" spans="1:131" ht="26.25" customHeight="1" x14ac:dyDescent="0.15">
      <c r="A35" s="243">
        <v>8</v>
      </c>
      <c r="B35" s="1009" t="s">
        <v>393</v>
      </c>
      <c r="C35" s="1010"/>
      <c r="D35" s="1010"/>
      <c r="E35" s="1010"/>
      <c r="F35" s="1010"/>
      <c r="G35" s="1010"/>
      <c r="H35" s="1010"/>
      <c r="I35" s="1010"/>
      <c r="J35" s="1010"/>
      <c r="K35" s="1010"/>
      <c r="L35" s="1010"/>
      <c r="M35" s="1010"/>
      <c r="N35" s="1010"/>
      <c r="O35" s="1010"/>
      <c r="P35" s="1011"/>
      <c r="Q35" s="1015">
        <v>207</v>
      </c>
      <c r="R35" s="1013"/>
      <c r="S35" s="1013"/>
      <c r="T35" s="1013"/>
      <c r="U35" s="1013"/>
      <c r="V35" s="1013">
        <v>205</v>
      </c>
      <c r="W35" s="1013"/>
      <c r="X35" s="1013"/>
      <c r="Y35" s="1013"/>
      <c r="Z35" s="1013"/>
      <c r="AA35" s="1013">
        <v>2</v>
      </c>
      <c r="AB35" s="1013"/>
      <c r="AC35" s="1013"/>
      <c r="AD35" s="1013"/>
      <c r="AE35" s="1016"/>
      <c r="AF35" s="1012">
        <v>19</v>
      </c>
      <c r="AG35" s="1013"/>
      <c r="AH35" s="1013"/>
      <c r="AI35" s="1013"/>
      <c r="AJ35" s="1014"/>
      <c r="AK35" s="950">
        <v>0</v>
      </c>
      <c r="AL35" s="941"/>
      <c r="AM35" s="941"/>
      <c r="AN35" s="941"/>
      <c r="AO35" s="941"/>
      <c r="AP35" s="941">
        <v>2094</v>
      </c>
      <c r="AQ35" s="941"/>
      <c r="AR35" s="941"/>
      <c r="AS35" s="941"/>
      <c r="AT35" s="941"/>
      <c r="AU35" s="941">
        <v>0</v>
      </c>
      <c r="AV35" s="941"/>
      <c r="AW35" s="941"/>
      <c r="AX35" s="941"/>
      <c r="AY35" s="941"/>
      <c r="AZ35" s="1017" t="s">
        <v>492</v>
      </c>
      <c r="BA35" s="1017"/>
      <c r="BB35" s="1017"/>
      <c r="BC35" s="1017"/>
      <c r="BD35" s="1017"/>
      <c r="BE35" s="942" t="s">
        <v>392</v>
      </c>
      <c r="BF35" s="942"/>
      <c r="BG35" s="942"/>
      <c r="BH35" s="942"/>
      <c r="BI35" s="943"/>
      <c r="BJ35" s="233"/>
      <c r="BK35" s="233"/>
      <c r="BL35" s="233"/>
      <c r="BM35" s="233"/>
      <c r="BN35" s="233"/>
      <c r="BO35" s="242"/>
      <c r="BP35" s="242"/>
      <c r="BQ35" s="239">
        <v>29</v>
      </c>
      <c r="BR35" s="240"/>
      <c r="BS35" s="962" t="s">
        <v>588</v>
      </c>
      <c r="BT35" s="963"/>
      <c r="BU35" s="963"/>
      <c r="BV35" s="963"/>
      <c r="BW35" s="963"/>
      <c r="BX35" s="963"/>
      <c r="BY35" s="963"/>
      <c r="BZ35" s="963"/>
      <c r="CA35" s="963"/>
      <c r="CB35" s="963"/>
      <c r="CC35" s="963"/>
      <c r="CD35" s="963"/>
      <c r="CE35" s="963"/>
      <c r="CF35" s="963"/>
      <c r="CG35" s="984"/>
      <c r="CH35" s="959" t="s">
        <v>604</v>
      </c>
      <c r="CI35" s="960"/>
      <c r="CJ35" s="960"/>
      <c r="CK35" s="960"/>
      <c r="CL35" s="961"/>
      <c r="CM35" s="959">
        <v>4</v>
      </c>
      <c r="CN35" s="960"/>
      <c r="CO35" s="960"/>
      <c r="CP35" s="960"/>
      <c r="CQ35" s="961"/>
      <c r="CR35" s="959">
        <v>49</v>
      </c>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31"/>
    </row>
    <row r="36" spans="1:131" ht="26.25" customHeight="1" x14ac:dyDescent="0.15">
      <c r="A36" s="243">
        <v>9</v>
      </c>
      <c r="B36" s="1009" t="s">
        <v>394</v>
      </c>
      <c r="C36" s="1010"/>
      <c r="D36" s="1010"/>
      <c r="E36" s="1010"/>
      <c r="F36" s="1010"/>
      <c r="G36" s="1010"/>
      <c r="H36" s="1010"/>
      <c r="I36" s="1010"/>
      <c r="J36" s="1010"/>
      <c r="K36" s="1010"/>
      <c r="L36" s="1010"/>
      <c r="M36" s="1010"/>
      <c r="N36" s="1010"/>
      <c r="O36" s="1010"/>
      <c r="P36" s="1011"/>
      <c r="Q36" s="1015">
        <v>3609</v>
      </c>
      <c r="R36" s="1013"/>
      <c r="S36" s="1013"/>
      <c r="T36" s="1013"/>
      <c r="U36" s="1013"/>
      <c r="V36" s="1013">
        <v>754</v>
      </c>
      <c r="W36" s="1013"/>
      <c r="X36" s="1013"/>
      <c r="Y36" s="1013"/>
      <c r="Z36" s="1013"/>
      <c r="AA36" s="1013">
        <v>2855</v>
      </c>
      <c r="AB36" s="1013"/>
      <c r="AC36" s="1013"/>
      <c r="AD36" s="1013"/>
      <c r="AE36" s="1016"/>
      <c r="AF36" s="1012">
        <v>378</v>
      </c>
      <c r="AG36" s="1013"/>
      <c r="AH36" s="1013"/>
      <c r="AI36" s="1013"/>
      <c r="AJ36" s="1014"/>
      <c r="AK36" s="950">
        <v>0</v>
      </c>
      <c r="AL36" s="941"/>
      <c r="AM36" s="941"/>
      <c r="AN36" s="941"/>
      <c r="AO36" s="941"/>
      <c r="AP36" s="941">
        <v>1583</v>
      </c>
      <c r="AQ36" s="941"/>
      <c r="AR36" s="941"/>
      <c r="AS36" s="941"/>
      <c r="AT36" s="941"/>
      <c r="AU36" s="941">
        <v>0</v>
      </c>
      <c r="AV36" s="941"/>
      <c r="AW36" s="941"/>
      <c r="AX36" s="941"/>
      <c r="AY36" s="941"/>
      <c r="AZ36" s="1017" t="s">
        <v>492</v>
      </c>
      <c r="BA36" s="1017"/>
      <c r="BB36" s="1017"/>
      <c r="BC36" s="1017"/>
      <c r="BD36" s="1017"/>
      <c r="BE36" s="942" t="s">
        <v>392</v>
      </c>
      <c r="BF36" s="942"/>
      <c r="BG36" s="942"/>
      <c r="BH36" s="942"/>
      <c r="BI36" s="943"/>
      <c r="BJ36" s="233"/>
      <c r="BK36" s="233"/>
      <c r="BL36" s="233"/>
      <c r="BM36" s="233"/>
      <c r="BN36" s="233"/>
      <c r="BO36" s="242"/>
      <c r="BP36" s="242"/>
      <c r="BQ36" s="239">
        <v>30</v>
      </c>
      <c r="BR36" s="240"/>
      <c r="BS36" s="962" t="s">
        <v>589</v>
      </c>
      <c r="BT36" s="963"/>
      <c r="BU36" s="963"/>
      <c r="BV36" s="963"/>
      <c r="BW36" s="963"/>
      <c r="BX36" s="963"/>
      <c r="BY36" s="963"/>
      <c r="BZ36" s="963"/>
      <c r="CA36" s="963"/>
      <c r="CB36" s="963"/>
      <c r="CC36" s="963"/>
      <c r="CD36" s="963"/>
      <c r="CE36" s="963"/>
      <c r="CF36" s="963"/>
      <c r="CG36" s="984"/>
      <c r="CH36" s="959">
        <v>-1</v>
      </c>
      <c r="CI36" s="960"/>
      <c r="CJ36" s="960"/>
      <c r="CK36" s="960"/>
      <c r="CL36" s="961"/>
      <c r="CM36" s="959">
        <v>600</v>
      </c>
      <c r="CN36" s="960"/>
      <c r="CO36" s="960"/>
      <c r="CP36" s="960"/>
      <c r="CQ36" s="961"/>
      <c r="CR36" s="959">
        <v>469</v>
      </c>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15">
      <c r="A37" s="243">
        <v>10</v>
      </c>
      <c r="B37" s="1009" t="s">
        <v>395</v>
      </c>
      <c r="C37" s="1010"/>
      <c r="D37" s="1010"/>
      <c r="E37" s="1010"/>
      <c r="F37" s="1010"/>
      <c r="G37" s="1010"/>
      <c r="H37" s="1010"/>
      <c r="I37" s="1010"/>
      <c r="J37" s="1010"/>
      <c r="K37" s="1010"/>
      <c r="L37" s="1010"/>
      <c r="M37" s="1010"/>
      <c r="N37" s="1010"/>
      <c r="O37" s="1010"/>
      <c r="P37" s="1011"/>
      <c r="Q37" s="1015">
        <v>826</v>
      </c>
      <c r="R37" s="1013"/>
      <c r="S37" s="1013"/>
      <c r="T37" s="1013"/>
      <c r="U37" s="1013"/>
      <c r="V37" s="1013">
        <v>448</v>
      </c>
      <c r="W37" s="1013"/>
      <c r="X37" s="1013"/>
      <c r="Y37" s="1013"/>
      <c r="Z37" s="1013"/>
      <c r="AA37" s="1013">
        <v>378</v>
      </c>
      <c r="AB37" s="1013"/>
      <c r="AC37" s="1013"/>
      <c r="AD37" s="1013"/>
      <c r="AE37" s="1016"/>
      <c r="AF37" s="1012">
        <v>1</v>
      </c>
      <c r="AG37" s="1013"/>
      <c r="AH37" s="1013"/>
      <c r="AI37" s="1013"/>
      <c r="AJ37" s="1014"/>
      <c r="AK37" s="950">
        <v>0</v>
      </c>
      <c r="AL37" s="941"/>
      <c r="AM37" s="941"/>
      <c r="AN37" s="941"/>
      <c r="AO37" s="941"/>
      <c r="AP37" s="941">
        <v>141</v>
      </c>
      <c r="AQ37" s="941"/>
      <c r="AR37" s="941"/>
      <c r="AS37" s="941"/>
      <c r="AT37" s="941"/>
      <c r="AU37" s="941">
        <v>0</v>
      </c>
      <c r="AV37" s="941"/>
      <c r="AW37" s="941"/>
      <c r="AX37" s="941"/>
      <c r="AY37" s="941"/>
      <c r="AZ37" s="1017" t="s">
        <v>492</v>
      </c>
      <c r="BA37" s="1017"/>
      <c r="BB37" s="1017"/>
      <c r="BC37" s="1017"/>
      <c r="BD37" s="1017"/>
      <c r="BE37" s="942" t="s">
        <v>392</v>
      </c>
      <c r="BF37" s="942"/>
      <c r="BG37" s="942"/>
      <c r="BH37" s="942"/>
      <c r="BI37" s="943"/>
      <c r="BJ37" s="233"/>
      <c r="BK37" s="233"/>
      <c r="BL37" s="233"/>
      <c r="BM37" s="233"/>
      <c r="BN37" s="233"/>
      <c r="BO37" s="242"/>
      <c r="BP37" s="242"/>
      <c r="BQ37" s="239">
        <v>31</v>
      </c>
      <c r="BR37" s="240"/>
      <c r="BS37" s="962" t="s">
        <v>590</v>
      </c>
      <c r="BT37" s="963"/>
      <c r="BU37" s="963"/>
      <c r="BV37" s="963"/>
      <c r="BW37" s="963"/>
      <c r="BX37" s="963"/>
      <c r="BY37" s="963"/>
      <c r="BZ37" s="963"/>
      <c r="CA37" s="963"/>
      <c r="CB37" s="963"/>
      <c r="CC37" s="963"/>
      <c r="CD37" s="963"/>
      <c r="CE37" s="963"/>
      <c r="CF37" s="963"/>
      <c r="CG37" s="984"/>
      <c r="CH37" s="959">
        <v>-2</v>
      </c>
      <c r="CI37" s="960"/>
      <c r="CJ37" s="960"/>
      <c r="CK37" s="960"/>
      <c r="CL37" s="961"/>
      <c r="CM37" s="959">
        <v>431</v>
      </c>
      <c r="CN37" s="960"/>
      <c r="CO37" s="960"/>
      <c r="CP37" s="960"/>
      <c r="CQ37" s="961"/>
      <c r="CR37" s="959">
        <v>5</v>
      </c>
      <c r="CS37" s="960"/>
      <c r="CT37" s="960"/>
      <c r="CU37" s="960"/>
      <c r="CV37" s="961"/>
      <c r="CW37" s="959">
        <v>0</v>
      </c>
      <c r="CX37" s="960"/>
      <c r="CY37" s="960"/>
      <c r="CZ37" s="960"/>
      <c r="DA37" s="961"/>
      <c r="DB37" s="959">
        <v>0</v>
      </c>
      <c r="DC37" s="960"/>
      <c r="DD37" s="960"/>
      <c r="DE37" s="960"/>
      <c r="DF37" s="961"/>
      <c r="DG37" s="959">
        <v>0</v>
      </c>
      <c r="DH37" s="960"/>
      <c r="DI37" s="960"/>
      <c r="DJ37" s="960"/>
      <c r="DK37" s="961"/>
      <c r="DL37" s="959">
        <v>0</v>
      </c>
      <c r="DM37" s="960"/>
      <c r="DN37" s="960"/>
      <c r="DO37" s="960"/>
      <c r="DP37" s="961"/>
      <c r="DQ37" s="959">
        <v>0</v>
      </c>
      <c r="DR37" s="960"/>
      <c r="DS37" s="960"/>
      <c r="DT37" s="960"/>
      <c r="DU37" s="961"/>
      <c r="DV37" s="962"/>
      <c r="DW37" s="963"/>
      <c r="DX37" s="963"/>
      <c r="DY37" s="963"/>
      <c r="DZ37" s="964"/>
      <c r="EA37" s="231"/>
    </row>
    <row r="38" spans="1:131" ht="26.25" customHeight="1" x14ac:dyDescent="0.15">
      <c r="A38" s="243">
        <v>11</v>
      </c>
      <c r="B38" s="1009" t="s">
        <v>396</v>
      </c>
      <c r="C38" s="1010"/>
      <c r="D38" s="1010"/>
      <c r="E38" s="1010"/>
      <c r="F38" s="1010"/>
      <c r="G38" s="1010"/>
      <c r="H38" s="1010"/>
      <c r="I38" s="1010"/>
      <c r="J38" s="1010"/>
      <c r="K38" s="1010"/>
      <c r="L38" s="1010"/>
      <c r="M38" s="1010"/>
      <c r="N38" s="1010"/>
      <c r="O38" s="1010"/>
      <c r="P38" s="1011"/>
      <c r="Q38" s="1015">
        <v>359</v>
      </c>
      <c r="R38" s="1013"/>
      <c r="S38" s="1013"/>
      <c r="T38" s="1013"/>
      <c r="U38" s="1013"/>
      <c r="V38" s="1013">
        <v>358</v>
      </c>
      <c r="W38" s="1013"/>
      <c r="X38" s="1013"/>
      <c r="Y38" s="1013"/>
      <c r="Z38" s="1013"/>
      <c r="AA38" s="1013">
        <v>1</v>
      </c>
      <c r="AB38" s="1013"/>
      <c r="AC38" s="1013"/>
      <c r="AD38" s="1013"/>
      <c r="AE38" s="1016"/>
      <c r="AF38" s="1012">
        <v>1321</v>
      </c>
      <c r="AG38" s="1013"/>
      <c r="AH38" s="1013"/>
      <c r="AI38" s="1013"/>
      <c r="AJ38" s="1014"/>
      <c r="AK38" s="950">
        <v>65</v>
      </c>
      <c r="AL38" s="941"/>
      <c r="AM38" s="941"/>
      <c r="AN38" s="941"/>
      <c r="AO38" s="941"/>
      <c r="AP38" s="941">
        <v>201</v>
      </c>
      <c r="AQ38" s="941"/>
      <c r="AR38" s="941"/>
      <c r="AS38" s="941"/>
      <c r="AT38" s="941"/>
      <c r="AU38" s="941">
        <v>108</v>
      </c>
      <c r="AV38" s="941"/>
      <c r="AW38" s="941"/>
      <c r="AX38" s="941"/>
      <c r="AY38" s="941"/>
      <c r="AZ38" s="1017" t="s">
        <v>492</v>
      </c>
      <c r="BA38" s="1017"/>
      <c r="BB38" s="1017"/>
      <c r="BC38" s="1017"/>
      <c r="BD38" s="1017"/>
      <c r="BE38" s="942" t="s">
        <v>392</v>
      </c>
      <c r="BF38" s="942"/>
      <c r="BG38" s="942"/>
      <c r="BH38" s="942"/>
      <c r="BI38" s="943"/>
      <c r="BJ38" s="233"/>
      <c r="BK38" s="233"/>
      <c r="BL38" s="233"/>
      <c r="BM38" s="233"/>
      <c r="BN38" s="233"/>
      <c r="BO38" s="242"/>
      <c r="BP38" s="242"/>
      <c r="BQ38" s="239">
        <v>32</v>
      </c>
      <c r="BR38" s="240"/>
      <c r="BS38" s="962" t="s">
        <v>591</v>
      </c>
      <c r="BT38" s="963"/>
      <c r="BU38" s="963"/>
      <c r="BV38" s="963"/>
      <c r="BW38" s="963"/>
      <c r="BX38" s="963"/>
      <c r="BY38" s="963"/>
      <c r="BZ38" s="963"/>
      <c r="CA38" s="963"/>
      <c r="CB38" s="963"/>
      <c r="CC38" s="963"/>
      <c r="CD38" s="963"/>
      <c r="CE38" s="963"/>
      <c r="CF38" s="963"/>
      <c r="CG38" s="984"/>
      <c r="CH38" s="959">
        <v>86</v>
      </c>
      <c r="CI38" s="960"/>
      <c r="CJ38" s="960"/>
      <c r="CK38" s="960"/>
      <c r="CL38" s="961"/>
      <c r="CM38" s="959">
        <v>2418</v>
      </c>
      <c r="CN38" s="960"/>
      <c r="CO38" s="960"/>
      <c r="CP38" s="960"/>
      <c r="CQ38" s="961"/>
      <c r="CR38" s="959">
        <v>420</v>
      </c>
      <c r="CS38" s="960"/>
      <c r="CT38" s="960"/>
      <c r="CU38" s="960"/>
      <c r="CV38" s="961"/>
      <c r="CW38" s="959">
        <v>2565</v>
      </c>
      <c r="CX38" s="960"/>
      <c r="CY38" s="960"/>
      <c r="CZ38" s="960"/>
      <c r="DA38" s="961"/>
      <c r="DB38" s="959">
        <v>418</v>
      </c>
      <c r="DC38" s="960"/>
      <c r="DD38" s="960"/>
      <c r="DE38" s="960"/>
      <c r="DF38" s="961"/>
      <c r="DG38" s="959">
        <v>0</v>
      </c>
      <c r="DH38" s="960"/>
      <c r="DI38" s="960"/>
      <c r="DJ38" s="960"/>
      <c r="DK38" s="961"/>
      <c r="DL38" s="959">
        <v>0</v>
      </c>
      <c r="DM38" s="960"/>
      <c r="DN38" s="960"/>
      <c r="DO38" s="960"/>
      <c r="DP38" s="961"/>
      <c r="DQ38" s="959">
        <v>0</v>
      </c>
      <c r="DR38" s="960"/>
      <c r="DS38" s="960"/>
      <c r="DT38" s="960"/>
      <c r="DU38" s="961"/>
      <c r="DV38" s="962"/>
      <c r="DW38" s="963"/>
      <c r="DX38" s="963"/>
      <c r="DY38" s="963"/>
      <c r="DZ38" s="964"/>
      <c r="EA38" s="231"/>
    </row>
    <row r="39" spans="1:131" ht="26.25" customHeight="1" x14ac:dyDescent="0.15">
      <c r="A39" s="243">
        <v>12</v>
      </c>
      <c r="B39" s="1009" t="s">
        <v>397</v>
      </c>
      <c r="C39" s="1010"/>
      <c r="D39" s="1010"/>
      <c r="E39" s="1010"/>
      <c r="F39" s="1010"/>
      <c r="G39" s="1010"/>
      <c r="H39" s="1010"/>
      <c r="I39" s="1010"/>
      <c r="J39" s="1010"/>
      <c r="K39" s="1010"/>
      <c r="L39" s="1010"/>
      <c r="M39" s="1010"/>
      <c r="N39" s="1010"/>
      <c r="O39" s="1010"/>
      <c r="P39" s="1011"/>
      <c r="Q39" s="1015">
        <v>214</v>
      </c>
      <c r="R39" s="1013"/>
      <c r="S39" s="1013"/>
      <c r="T39" s="1013"/>
      <c r="U39" s="1013"/>
      <c r="V39" s="1013">
        <v>6</v>
      </c>
      <c r="W39" s="1013"/>
      <c r="X39" s="1013"/>
      <c r="Y39" s="1013"/>
      <c r="Z39" s="1013"/>
      <c r="AA39" s="1013">
        <v>208</v>
      </c>
      <c r="AB39" s="1013"/>
      <c r="AC39" s="1013"/>
      <c r="AD39" s="1013"/>
      <c r="AE39" s="1016"/>
      <c r="AF39" s="1012" t="s">
        <v>118</v>
      </c>
      <c r="AG39" s="1013"/>
      <c r="AH39" s="1013"/>
      <c r="AI39" s="1013"/>
      <c r="AJ39" s="1014"/>
      <c r="AK39" s="950">
        <v>0</v>
      </c>
      <c r="AL39" s="941"/>
      <c r="AM39" s="941"/>
      <c r="AN39" s="941"/>
      <c r="AO39" s="941"/>
      <c r="AP39" s="941">
        <v>28</v>
      </c>
      <c r="AQ39" s="941"/>
      <c r="AR39" s="941"/>
      <c r="AS39" s="941"/>
      <c r="AT39" s="941"/>
      <c r="AU39" s="941">
        <v>0</v>
      </c>
      <c r="AV39" s="941"/>
      <c r="AW39" s="941"/>
      <c r="AX39" s="941"/>
      <c r="AY39" s="941"/>
      <c r="AZ39" s="1017" t="s">
        <v>492</v>
      </c>
      <c r="BA39" s="1017"/>
      <c r="BB39" s="1017"/>
      <c r="BC39" s="1017"/>
      <c r="BD39" s="1017"/>
      <c r="BE39" s="942" t="s">
        <v>392</v>
      </c>
      <c r="BF39" s="942"/>
      <c r="BG39" s="942"/>
      <c r="BH39" s="942"/>
      <c r="BI39" s="943"/>
      <c r="BJ39" s="233"/>
      <c r="BK39" s="233"/>
      <c r="BL39" s="233"/>
      <c r="BM39" s="233"/>
      <c r="BN39" s="233"/>
      <c r="BO39" s="242"/>
      <c r="BP39" s="242"/>
      <c r="BQ39" s="239">
        <v>33</v>
      </c>
      <c r="BR39" s="240"/>
      <c r="BS39" s="962" t="s">
        <v>592</v>
      </c>
      <c r="BT39" s="963"/>
      <c r="BU39" s="963"/>
      <c r="BV39" s="963"/>
      <c r="BW39" s="963"/>
      <c r="BX39" s="963"/>
      <c r="BY39" s="963"/>
      <c r="BZ39" s="963"/>
      <c r="CA39" s="963"/>
      <c r="CB39" s="963"/>
      <c r="CC39" s="963"/>
      <c r="CD39" s="963"/>
      <c r="CE39" s="963"/>
      <c r="CF39" s="963"/>
      <c r="CG39" s="984"/>
      <c r="CH39" s="959">
        <v>349</v>
      </c>
      <c r="CI39" s="960"/>
      <c r="CJ39" s="960"/>
      <c r="CK39" s="960"/>
      <c r="CL39" s="961"/>
      <c r="CM39" s="959">
        <v>3925</v>
      </c>
      <c r="CN39" s="960"/>
      <c r="CO39" s="960"/>
      <c r="CP39" s="960"/>
      <c r="CQ39" s="961"/>
      <c r="CR39" s="959">
        <v>250</v>
      </c>
      <c r="CS39" s="960"/>
      <c r="CT39" s="960"/>
      <c r="CU39" s="960"/>
      <c r="CV39" s="961"/>
      <c r="CW39" s="959"/>
      <c r="CX39" s="960"/>
      <c r="CY39" s="960"/>
      <c r="CZ39" s="960"/>
      <c r="DA39" s="961"/>
      <c r="DB39" s="959">
        <v>280</v>
      </c>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15">
      <c r="A40" s="239">
        <v>13</v>
      </c>
      <c r="B40" s="1009" t="s">
        <v>398</v>
      </c>
      <c r="C40" s="1010"/>
      <c r="D40" s="1010"/>
      <c r="E40" s="1010"/>
      <c r="F40" s="1010"/>
      <c r="G40" s="1010"/>
      <c r="H40" s="1010"/>
      <c r="I40" s="1010"/>
      <c r="J40" s="1010"/>
      <c r="K40" s="1010"/>
      <c r="L40" s="1010"/>
      <c r="M40" s="1010"/>
      <c r="N40" s="1010"/>
      <c r="O40" s="1010"/>
      <c r="P40" s="1011"/>
      <c r="Q40" s="1015">
        <v>167396</v>
      </c>
      <c r="R40" s="1013"/>
      <c r="S40" s="1013"/>
      <c r="T40" s="1013"/>
      <c r="U40" s="1013"/>
      <c r="V40" s="1013">
        <v>165904</v>
      </c>
      <c r="W40" s="1013"/>
      <c r="X40" s="1013"/>
      <c r="Y40" s="1013"/>
      <c r="Z40" s="1013"/>
      <c r="AA40" s="1013">
        <v>1492</v>
      </c>
      <c r="AB40" s="1013"/>
      <c r="AC40" s="1013"/>
      <c r="AD40" s="1013"/>
      <c r="AE40" s="1016"/>
      <c r="AF40" s="1012">
        <v>4517</v>
      </c>
      <c r="AG40" s="1013"/>
      <c r="AH40" s="1013"/>
      <c r="AI40" s="1013"/>
      <c r="AJ40" s="1014"/>
      <c r="AK40" s="950">
        <v>12555</v>
      </c>
      <c r="AL40" s="941"/>
      <c r="AM40" s="941"/>
      <c r="AN40" s="941"/>
      <c r="AO40" s="941"/>
      <c r="AP40" s="941">
        <v>0</v>
      </c>
      <c r="AQ40" s="941"/>
      <c r="AR40" s="941"/>
      <c r="AS40" s="941"/>
      <c r="AT40" s="941"/>
      <c r="AU40" s="941">
        <v>0</v>
      </c>
      <c r="AV40" s="941"/>
      <c r="AW40" s="941"/>
      <c r="AX40" s="941"/>
      <c r="AY40" s="941"/>
      <c r="AZ40" s="1017" t="s">
        <v>492</v>
      </c>
      <c r="BA40" s="1017"/>
      <c r="BB40" s="1017"/>
      <c r="BC40" s="1017"/>
      <c r="BD40" s="1017"/>
      <c r="BE40" s="942" t="s">
        <v>392</v>
      </c>
      <c r="BF40" s="942"/>
      <c r="BG40" s="942"/>
      <c r="BH40" s="942"/>
      <c r="BI40" s="943"/>
      <c r="BJ40" s="233"/>
      <c r="BK40" s="233"/>
      <c r="BL40" s="233"/>
      <c r="BM40" s="233"/>
      <c r="BN40" s="233"/>
      <c r="BO40" s="242"/>
      <c r="BP40" s="242"/>
      <c r="BQ40" s="239">
        <v>34</v>
      </c>
      <c r="BR40" s="240"/>
      <c r="BS40" s="962" t="s">
        <v>593</v>
      </c>
      <c r="BT40" s="963"/>
      <c r="BU40" s="963"/>
      <c r="BV40" s="963"/>
      <c r="BW40" s="963"/>
      <c r="BX40" s="963"/>
      <c r="BY40" s="963"/>
      <c r="BZ40" s="963"/>
      <c r="CA40" s="963"/>
      <c r="CB40" s="963"/>
      <c r="CC40" s="963"/>
      <c r="CD40" s="963"/>
      <c r="CE40" s="963"/>
      <c r="CF40" s="963"/>
      <c r="CG40" s="984"/>
      <c r="CH40" s="959">
        <v>143</v>
      </c>
      <c r="CI40" s="960"/>
      <c r="CJ40" s="960"/>
      <c r="CK40" s="960"/>
      <c r="CL40" s="961"/>
      <c r="CM40" s="959">
        <v>582</v>
      </c>
      <c r="CN40" s="960"/>
      <c r="CO40" s="960"/>
      <c r="CP40" s="960"/>
      <c r="CQ40" s="961"/>
      <c r="CR40" s="959">
        <v>340</v>
      </c>
      <c r="CS40" s="960"/>
      <c r="CT40" s="960"/>
      <c r="CU40" s="960"/>
      <c r="CV40" s="961"/>
      <c r="CW40" s="959"/>
      <c r="CX40" s="960"/>
      <c r="CY40" s="960"/>
      <c r="CZ40" s="960"/>
      <c r="DA40" s="961"/>
      <c r="DB40" s="959">
        <v>110</v>
      </c>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15">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t="s">
        <v>600</v>
      </c>
      <c r="BS41" s="962" t="s">
        <v>594</v>
      </c>
      <c r="BT41" s="963"/>
      <c r="BU41" s="963"/>
      <c r="BV41" s="963"/>
      <c r="BW41" s="963"/>
      <c r="BX41" s="963"/>
      <c r="BY41" s="963"/>
      <c r="BZ41" s="963"/>
      <c r="CA41" s="963"/>
      <c r="CB41" s="963"/>
      <c r="CC41" s="963"/>
      <c r="CD41" s="963"/>
      <c r="CE41" s="963"/>
      <c r="CF41" s="963"/>
      <c r="CG41" s="984"/>
      <c r="CH41" s="959">
        <v>3117</v>
      </c>
      <c r="CI41" s="960"/>
      <c r="CJ41" s="960"/>
      <c r="CK41" s="960"/>
      <c r="CL41" s="961"/>
      <c r="CM41" s="959">
        <v>14740</v>
      </c>
      <c r="CN41" s="960"/>
      <c r="CO41" s="960"/>
      <c r="CP41" s="960"/>
      <c r="CQ41" s="961"/>
      <c r="CR41" s="959">
        <v>4474</v>
      </c>
      <c r="CS41" s="960"/>
      <c r="CT41" s="960"/>
      <c r="CU41" s="960"/>
      <c r="CV41" s="961"/>
      <c r="CW41" s="959">
        <v>412</v>
      </c>
      <c r="CX41" s="960"/>
      <c r="CY41" s="960"/>
      <c r="CZ41" s="960"/>
      <c r="DA41" s="961"/>
      <c r="DB41" s="959"/>
      <c r="DC41" s="960"/>
      <c r="DD41" s="960"/>
      <c r="DE41" s="960"/>
      <c r="DF41" s="961"/>
      <c r="DG41" s="959"/>
      <c r="DH41" s="960"/>
      <c r="DI41" s="960"/>
      <c r="DJ41" s="960"/>
      <c r="DK41" s="961"/>
      <c r="DL41" s="959">
        <v>6913</v>
      </c>
      <c r="DM41" s="960"/>
      <c r="DN41" s="960"/>
      <c r="DO41" s="960"/>
      <c r="DP41" s="961"/>
      <c r="DQ41" s="959"/>
      <c r="DR41" s="960"/>
      <c r="DS41" s="960"/>
      <c r="DT41" s="960"/>
      <c r="DU41" s="961"/>
      <c r="DV41" s="962"/>
      <c r="DW41" s="963"/>
      <c r="DX41" s="963"/>
      <c r="DY41" s="963"/>
      <c r="DZ41" s="964"/>
      <c r="EA41" s="231"/>
    </row>
    <row r="42" spans="1:131" ht="26.25" customHeight="1" x14ac:dyDescent="0.15">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t="s">
        <v>595</v>
      </c>
      <c r="BT42" s="963"/>
      <c r="BU42" s="963"/>
      <c r="BV42" s="963"/>
      <c r="BW42" s="963"/>
      <c r="BX42" s="963"/>
      <c r="BY42" s="963"/>
      <c r="BZ42" s="963"/>
      <c r="CA42" s="963"/>
      <c r="CB42" s="963"/>
      <c r="CC42" s="963"/>
      <c r="CD42" s="963"/>
      <c r="CE42" s="963"/>
      <c r="CF42" s="963"/>
      <c r="CG42" s="984"/>
      <c r="CH42" s="959">
        <v>37</v>
      </c>
      <c r="CI42" s="960"/>
      <c r="CJ42" s="960"/>
      <c r="CK42" s="960"/>
      <c r="CL42" s="961"/>
      <c r="CM42" s="959">
        <v>907</v>
      </c>
      <c r="CN42" s="960"/>
      <c r="CO42" s="960"/>
      <c r="CP42" s="960"/>
      <c r="CQ42" s="961"/>
      <c r="CR42" s="959">
        <v>75</v>
      </c>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15">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t="s">
        <v>596</v>
      </c>
      <c r="BT43" s="963"/>
      <c r="BU43" s="963"/>
      <c r="BV43" s="963"/>
      <c r="BW43" s="963"/>
      <c r="BX43" s="963"/>
      <c r="BY43" s="963"/>
      <c r="BZ43" s="963"/>
      <c r="CA43" s="963"/>
      <c r="CB43" s="963"/>
      <c r="CC43" s="963"/>
      <c r="CD43" s="963"/>
      <c r="CE43" s="963"/>
      <c r="CF43" s="963"/>
      <c r="CG43" s="984"/>
      <c r="CH43" s="959" t="s">
        <v>605</v>
      </c>
      <c r="CI43" s="960"/>
      <c r="CJ43" s="960"/>
      <c r="CK43" s="960"/>
      <c r="CL43" s="961"/>
      <c r="CM43" s="959">
        <v>94</v>
      </c>
      <c r="CN43" s="960"/>
      <c r="CO43" s="960"/>
      <c r="CP43" s="960"/>
      <c r="CQ43" s="961"/>
      <c r="CR43" s="959">
        <v>30</v>
      </c>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15">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t="s">
        <v>597</v>
      </c>
      <c r="BT44" s="963"/>
      <c r="BU44" s="963"/>
      <c r="BV44" s="963"/>
      <c r="BW44" s="963"/>
      <c r="BX44" s="963"/>
      <c r="BY44" s="963"/>
      <c r="BZ44" s="963"/>
      <c r="CA44" s="963"/>
      <c r="CB44" s="963"/>
      <c r="CC44" s="963"/>
      <c r="CD44" s="963"/>
      <c r="CE44" s="963"/>
      <c r="CF44" s="963"/>
      <c r="CG44" s="984"/>
      <c r="CH44" s="959">
        <v>1</v>
      </c>
      <c r="CI44" s="960"/>
      <c r="CJ44" s="960"/>
      <c r="CK44" s="960"/>
      <c r="CL44" s="961"/>
      <c r="CM44" s="959">
        <v>110</v>
      </c>
      <c r="CN44" s="960"/>
      <c r="CO44" s="960"/>
      <c r="CP44" s="960"/>
      <c r="CQ44" s="961"/>
      <c r="CR44" s="959">
        <v>1</v>
      </c>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15">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t="s">
        <v>598</v>
      </c>
      <c r="BT45" s="963"/>
      <c r="BU45" s="963"/>
      <c r="BV45" s="963"/>
      <c r="BW45" s="963"/>
      <c r="BX45" s="963"/>
      <c r="BY45" s="963"/>
      <c r="BZ45" s="963"/>
      <c r="CA45" s="963"/>
      <c r="CB45" s="963"/>
      <c r="CC45" s="963"/>
      <c r="CD45" s="963"/>
      <c r="CE45" s="963"/>
      <c r="CF45" s="963"/>
      <c r="CG45" s="984"/>
      <c r="CH45" s="959">
        <v>171</v>
      </c>
      <c r="CI45" s="960"/>
      <c r="CJ45" s="960"/>
      <c r="CK45" s="960"/>
      <c r="CL45" s="961"/>
      <c r="CM45" s="959">
        <v>2700</v>
      </c>
      <c r="CN45" s="960"/>
      <c r="CO45" s="960"/>
      <c r="CP45" s="960"/>
      <c r="CQ45" s="961"/>
      <c r="CR45" s="959">
        <v>225</v>
      </c>
      <c r="CS45" s="960"/>
      <c r="CT45" s="960"/>
      <c r="CU45" s="960"/>
      <c r="CV45" s="961"/>
      <c r="CW45" s="959">
        <v>0</v>
      </c>
      <c r="CX45" s="960"/>
      <c r="CY45" s="960"/>
      <c r="CZ45" s="960"/>
      <c r="DA45" s="961"/>
      <c r="DB45" s="959">
        <v>0</v>
      </c>
      <c r="DC45" s="960"/>
      <c r="DD45" s="960"/>
      <c r="DE45" s="960"/>
      <c r="DF45" s="961"/>
      <c r="DG45" s="959">
        <v>0</v>
      </c>
      <c r="DH45" s="960"/>
      <c r="DI45" s="960"/>
      <c r="DJ45" s="960"/>
      <c r="DK45" s="961"/>
      <c r="DL45" s="959">
        <v>0</v>
      </c>
      <c r="DM45" s="960"/>
      <c r="DN45" s="960"/>
      <c r="DO45" s="960"/>
      <c r="DP45" s="961"/>
      <c r="DQ45" s="959">
        <v>0</v>
      </c>
      <c r="DR45" s="960"/>
      <c r="DS45" s="960"/>
      <c r="DT45" s="960"/>
      <c r="DU45" s="961"/>
      <c r="DV45" s="962"/>
      <c r="DW45" s="963"/>
      <c r="DX45" s="963"/>
      <c r="DY45" s="963"/>
      <c r="DZ45" s="964"/>
      <c r="EA45" s="231"/>
    </row>
    <row r="46" spans="1:131" ht="26.25" customHeight="1" x14ac:dyDescent="0.15">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t="s">
        <v>599</v>
      </c>
      <c r="BT46" s="963"/>
      <c r="BU46" s="963"/>
      <c r="BV46" s="963"/>
      <c r="BW46" s="963"/>
      <c r="BX46" s="963"/>
      <c r="BY46" s="963"/>
      <c r="BZ46" s="963"/>
      <c r="CA46" s="963"/>
      <c r="CB46" s="963"/>
      <c r="CC46" s="963"/>
      <c r="CD46" s="963"/>
      <c r="CE46" s="963"/>
      <c r="CF46" s="963"/>
      <c r="CG46" s="984"/>
      <c r="CH46" s="959">
        <v>38</v>
      </c>
      <c r="CI46" s="960"/>
      <c r="CJ46" s="960"/>
      <c r="CK46" s="960"/>
      <c r="CL46" s="961"/>
      <c r="CM46" s="959">
        <v>366</v>
      </c>
      <c r="CN46" s="960"/>
      <c r="CO46" s="960"/>
      <c r="CP46" s="960"/>
      <c r="CQ46" s="961"/>
      <c r="CR46" s="959">
        <v>150</v>
      </c>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15">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15">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15">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15">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15">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15">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15">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15">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15">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15">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15">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15">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15">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15">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15">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399</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
      <c r="A63" s="241" t="s">
        <v>372</v>
      </c>
      <c r="B63" s="907" t="s">
        <v>400</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44156</v>
      </c>
      <c r="AG63" s="929"/>
      <c r="AH63" s="929"/>
      <c r="AI63" s="929"/>
      <c r="AJ63" s="992"/>
      <c r="AK63" s="993"/>
      <c r="AL63" s="933"/>
      <c r="AM63" s="933"/>
      <c r="AN63" s="933"/>
      <c r="AO63" s="933"/>
      <c r="AP63" s="929">
        <f>SUM(AP28:AT40)</f>
        <v>121603</v>
      </c>
      <c r="AQ63" s="929"/>
      <c r="AR63" s="929"/>
      <c r="AS63" s="929"/>
      <c r="AT63" s="929"/>
      <c r="AU63" s="929">
        <f>SUM(AU28:AY40)</f>
        <v>40359</v>
      </c>
      <c r="AV63" s="929"/>
      <c r="AW63" s="929"/>
      <c r="AX63" s="929"/>
      <c r="AY63" s="929"/>
      <c r="AZ63" s="987"/>
      <c r="BA63" s="987"/>
      <c r="BB63" s="987"/>
      <c r="BC63" s="987"/>
      <c r="BD63" s="987"/>
      <c r="BE63" s="930"/>
      <c r="BF63" s="930"/>
      <c r="BG63" s="930"/>
      <c r="BH63" s="930"/>
      <c r="BI63" s="931"/>
      <c r="BJ63" s="988" t="s">
        <v>118</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
      <c r="A65" s="233" t="s">
        <v>401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15">
      <c r="A66" s="965" t="s">
        <v>402</v>
      </c>
      <c r="B66" s="966"/>
      <c r="C66" s="966"/>
      <c r="D66" s="966"/>
      <c r="E66" s="966"/>
      <c r="F66" s="966"/>
      <c r="G66" s="966"/>
      <c r="H66" s="966"/>
      <c r="I66" s="966"/>
      <c r="J66" s="966"/>
      <c r="K66" s="966"/>
      <c r="L66" s="966"/>
      <c r="M66" s="966"/>
      <c r="N66" s="966"/>
      <c r="O66" s="966"/>
      <c r="P66" s="967"/>
      <c r="Q66" s="971" t="s">
        <v>376</v>
      </c>
      <c r="R66" s="972"/>
      <c r="S66" s="972"/>
      <c r="T66" s="972"/>
      <c r="U66" s="973"/>
      <c r="V66" s="971" t="s">
        <v>377</v>
      </c>
      <c r="W66" s="972"/>
      <c r="X66" s="972"/>
      <c r="Y66" s="972"/>
      <c r="Z66" s="973"/>
      <c r="AA66" s="971" t="s">
        <v>378</v>
      </c>
      <c r="AB66" s="972"/>
      <c r="AC66" s="972"/>
      <c r="AD66" s="972"/>
      <c r="AE66" s="973"/>
      <c r="AF66" s="977" t="s">
        <v>379</v>
      </c>
      <c r="AG66" s="978"/>
      <c r="AH66" s="978"/>
      <c r="AI66" s="978"/>
      <c r="AJ66" s="979"/>
      <c r="AK66" s="971" t="s">
        <v>380</v>
      </c>
      <c r="AL66" s="966"/>
      <c r="AM66" s="966"/>
      <c r="AN66" s="966"/>
      <c r="AO66" s="967"/>
      <c r="AP66" s="971" t="s">
        <v>381</v>
      </c>
      <c r="AQ66" s="972"/>
      <c r="AR66" s="972"/>
      <c r="AS66" s="972"/>
      <c r="AT66" s="973"/>
      <c r="AU66" s="971" t="s">
        <v>403</v>
      </c>
      <c r="AV66" s="972"/>
      <c r="AW66" s="972"/>
      <c r="AX66" s="972"/>
      <c r="AY66" s="973"/>
      <c r="AZ66" s="971" t="s">
        <v>350</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15">
      <c r="A68" s="237">
        <v>1</v>
      </c>
      <c r="B68" s="955" t="s">
        <v>556</v>
      </c>
      <c r="C68" s="956"/>
      <c r="D68" s="956"/>
      <c r="E68" s="956"/>
      <c r="F68" s="956"/>
      <c r="G68" s="956"/>
      <c r="H68" s="956"/>
      <c r="I68" s="956"/>
      <c r="J68" s="956"/>
      <c r="K68" s="956"/>
      <c r="L68" s="956"/>
      <c r="M68" s="956"/>
      <c r="N68" s="956"/>
      <c r="O68" s="956"/>
      <c r="P68" s="957"/>
      <c r="Q68" s="958">
        <v>79</v>
      </c>
      <c r="R68" s="952"/>
      <c r="S68" s="952"/>
      <c r="T68" s="952"/>
      <c r="U68" s="952"/>
      <c r="V68" s="952">
        <v>1</v>
      </c>
      <c r="W68" s="952"/>
      <c r="X68" s="952"/>
      <c r="Y68" s="952"/>
      <c r="Z68" s="952"/>
      <c r="AA68" s="952">
        <v>78</v>
      </c>
      <c r="AB68" s="952"/>
      <c r="AC68" s="952"/>
      <c r="AD68" s="952"/>
      <c r="AE68" s="952"/>
      <c r="AF68" s="952">
        <v>78</v>
      </c>
      <c r="AG68" s="952"/>
      <c r="AH68" s="952"/>
      <c r="AI68" s="952"/>
      <c r="AJ68" s="952"/>
      <c r="AK68" s="952">
        <v>255</v>
      </c>
      <c r="AL68" s="952"/>
      <c r="AM68" s="952"/>
      <c r="AN68" s="952"/>
      <c r="AO68" s="952"/>
      <c r="AP68" s="952">
        <v>826</v>
      </c>
      <c r="AQ68" s="952"/>
      <c r="AR68" s="952"/>
      <c r="AS68" s="952"/>
      <c r="AT68" s="952"/>
      <c r="AU68" s="952">
        <v>744</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15">
      <c r="A69" s="239">
        <v>2</v>
      </c>
      <c r="B69" s="944" t="s">
        <v>557</v>
      </c>
      <c r="C69" s="945"/>
      <c r="D69" s="945"/>
      <c r="E69" s="945"/>
      <c r="F69" s="945"/>
      <c r="G69" s="945"/>
      <c r="H69" s="945"/>
      <c r="I69" s="945"/>
      <c r="J69" s="945"/>
      <c r="K69" s="945"/>
      <c r="L69" s="945"/>
      <c r="M69" s="945"/>
      <c r="N69" s="945"/>
      <c r="O69" s="945"/>
      <c r="P69" s="946"/>
      <c r="Q69" s="947">
        <v>7700</v>
      </c>
      <c r="R69" s="941"/>
      <c r="S69" s="941"/>
      <c r="T69" s="941"/>
      <c r="U69" s="941"/>
      <c r="V69" s="941">
        <v>7052</v>
      </c>
      <c r="W69" s="941"/>
      <c r="X69" s="941"/>
      <c r="Y69" s="941"/>
      <c r="Z69" s="941"/>
      <c r="AA69" s="941">
        <v>647</v>
      </c>
      <c r="AB69" s="941"/>
      <c r="AC69" s="941"/>
      <c r="AD69" s="941"/>
      <c r="AE69" s="941"/>
      <c r="AF69" s="941">
        <v>363</v>
      </c>
      <c r="AG69" s="941"/>
      <c r="AH69" s="941"/>
      <c r="AI69" s="941"/>
      <c r="AJ69" s="941"/>
      <c r="AK69" s="941">
        <v>0</v>
      </c>
      <c r="AL69" s="941"/>
      <c r="AM69" s="941"/>
      <c r="AN69" s="941"/>
      <c r="AO69" s="941"/>
      <c r="AP69" s="941">
        <v>15785</v>
      </c>
      <c r="AQ69" s="941"/>
      <c r="AR69" s="941"/>
      <c r="AS69" s="941"/>
      <c r="AT69" s="941"/>
      <c r="AU69" s="941">
        <v>3143</v>
      </c>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15">
      <c r="A70" s="239">
        <v>3</v>
      </c>
      <c r="B70" s="944" t="s">
        <v>558</v>
      </c>
      <c r="C70" s="945"/>
      <c r="D70" s="945"/>
      <c r="E70" s="945"/>
      <c r="F70" s="945"/>
      <c r="G70" s="945"/>
      <c r="H70" s="945"/>
      <c r="I70" s="945"/>
      <c r="J70" s="945"/>
      <c r="K70" s="945"/>
      <c r="L70" s="945"/>
      <c r="M70" s="945"/>
      <c r="N70" s="945"/>
      <c r="O70" s="945"/>
      <c r="P70" s="946"/>
      <c r="Q70" s="947">
        <v>4088</v>
      </c>
      <c r="R70" s="941"/>
      <c r="S70" s="941"/>
      <c r="T70" s="941"/>
      <c r="U70" s="941"/>
      <c r="V70" s="941">
        <v>3726</v>
      </c>
      <c r="W70" s="941"/>
      <c r="X70" s="941"/>
      <c r="Y70" s="941"/>
      <c r="Z70" s="941"/>
      <c r="AA70" s="941">
        <v>362</v>
      </c>
      <c r="AB70" s="941"/>
      <c r="AC70" s="941"/>
      <c r="AD70" s="941"/>
      <c r="AE70" s="941"/>
      <c r="AF70" s="941">
        <v>197</v>
      </c>
      <c r="AG70" s="941"/>
      <c r="AH70" s="941"/>
      <c r="AI70" s="941"/>
      <c r="AJ70" s="941"/>
      <c r="AK70" s="941">
        <v>0</v>
      </c>
      <c r="AL70" s="941"/>
      <c r="AM70" s="941"/>
      <c r="AN70" s="941"/>
      <c r="AO70" s="941"/>
      <c r="AP70" s="941">
        <v>6473</v>
      </c>
      <c r="AQ70" s="941"/>
      <c r="AR70" s="941"/>
      <c r="AS70" s="941"/>
      <c r="AT70" s="941"/>
      <c r="AU70" s="941">
        <v>3143</v>
      </c>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15">
      <c r="A71" s="239">
        <v>4</v>
      </c>
      <c r="B71" s="944" t="s">
        <v>559</v>
      </c>
      <c r="C71" s="945"/>
      <c r="D71" s="945"/>
      <c r="E71" s="945"/>
      <c r="F71" s="945"/>
      <c r="G71" s="945"/>
      <c r="H71" s="945"/>
      <c r="I71" s="945"/>
      <c r="J71" s="945"/>
      <c r="K71" s="945"/>
      <c r="L71" s="945"/>
      <c r="M71" s="945"/>
      <c r="N71" s="945"/>
      <c r="O71" s="945"/>
      <c r="P71" s="946"/>
      <c r="Q71" s="947">
        <v>3612</v>
      </c>
      <c r="R71" s="941"/>
      <c r="S71" s="941"/>
      <c r="T71" s="941"/>
      <c r="U71" s="941"/>
      <c r="V71" s="941">
        <v>3326</v>
      </c>
      <c r="W71" s="941"/>
      <c r="X71" s="941"/>
      <c r="Y71" s="941"/>
      <c r="Z71" s="941"/>
      <c r="AA71" s="941">
        <v>285</v>
      </c>
      <c r="AB71" s="941"/>
      <c r="AC71" s="941"/>
      <c r="AD71" s="941"/>
      <c r="AE71" s="941"/>
      <c r="AF71" s="941">
        <v>166</v>
      </c>
      <c r="AG71" s="941"/>
      <c r="AH71" s="941"/>
      <c r="AI71" s="941"/>
      <c r="AJ71" s="941"/>
      <c r="AK71" s="941">
        <v>0</v>
      </c>
      <c r="AL71" s="941"/>
      <c r="AM71" s="941"/>
      <c r="AN71" s="941"/>
      <c r="AO71" s="941"/>
      <c r="AP71" s="941">
        <v>9312</v>
      </c>
      <c r="AQ71" s="941"/>
      <c r="AR71" s="941"/>
      <c r="AS71" s="941"/>
      <c r="AT71" s="941"/>
      <c r="AU71" s="941">
        <v>0</v>
      </c>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15">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15">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15">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15">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15">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15">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15">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15">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15">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15">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15">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15">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15">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15">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15">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15">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
      <c r="A88" s="241" t="s">
        <v>372</v>
      </c>
      <c r="B88" s="907" t="s">
        <v>404</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f>SUM(AF68:AJ87)</f>
        <v>804</v>
      </c>
      <c r="AG88" s="929"/>
      <c r="AH88" s="929"/>
      <c r="AI88" s="929"/>
      <c r="AJ88" s="929"/>
      <c r="AK88" s="933"/>
      <c r="AL88" s="933"/>
      <c r="AM88" s="933"/>
      <c r="AN88" s="933"/>
      <c r="AO88" s="933"/>
      <c r="AP88" s="929">
        <f t="shared" ref="AP88" si="1">SUM(AP68:AT87)</f>
        <v>32396</v>
      </c>
      <c r="AQ88" s="929"/>
      <c r="AR88" s="929"/>
      <c r="AS88" s="929"/>
      <c r="AT88" s="929"/>
      <c r="AU88" s="929">
        <f t="shared" ref="AU88" si="2">SUM(AU68:AY87)</f>
        <v>7030</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372</v>
      </c>
      <c r="BR102" s="907" t="s">
        <v>405</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+SUM(CR7:CV88)</f>
        <v>21547</v>
      </c>
      <c r="CS102" s="923"/>
      <c r="CT102" s="923"/>
      <c r="CU102" s="923"/>
      <c r="CV102" s="924"/>
      <c r="CW102" s="922">
        <f>+SUM(CW7:DA88)</f>
        <v>8634</v>
      </c>
      <c r="CX102" s="923"/>
      <c r="CY102" s="923"/>
      <c r="CZ102" s="923"/>
      <c r="DA102" s="924"/>
      <c r="DB102" s="922">
        <f>+SUM(DB7:DF88)</f>
        <v>12086</v>
      </c>
      <c r="DC102" s="923"/>
      <c r="DD102" s="923"/>
      <c r="DE102" s="923"/>
      <c r="DF102" s="924"/>
      <c r="DG102" s="922">
        <f>+SUM(DG7:DK88)</f>
        <v>0</v>
      </c>
      <c r="DH102" s="923"/>
      <c r="DI102" s="923"/>
      <c r="DJ102" s="923"/>
      <c r="DK102" s="924"/>
      <c r="DL102" s="922">
        <f>+SUM(DL7:DP88)</f>
        <v>7087</v>
      </c>
      <c r="DM102" s="923"/>
      <c r="DN102" s="923"/>
      <c r="DO102" s="923"/>
      <c r="DP102" s="924"/>
      <c r="DQ102" s="922">
        <f>+SUM(DQ7:DU88)</f>
        <v>278</v>
      </c>
      <c r="DR102" s="923"/>
      <c r="DS102" s="923"/>
      <c r="DT102" s="923"/>
      <c r="DU102" s="924"/>
      <c r="DV102" s="907"/>
      <c r="DW102" s="908"/>
      <c r="DX102" s="908"/>
      <c r="DY102" s="908"/>
      <c r="DZ102" s="909"/>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408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12" t="s">
        <v>410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15">
      <c r="A109" s="865" t="s">
        <v>412</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413</v>
      </c>
      <c r="AB109" s="866"/>
      <c r="AC109" s="866"/>
      <c r="AD109" s="866"/>
      <c r="AE109" s="867"/>
      <c r="AF109" s="868" t="s">
        <v>306</v>
      </c>
      <c r="AG109" s="866"/>
      <c r="AH109" s="866"/>
      <c r="AI109" s="866"/>
      <c r="AJ109" s="867"/>
      <c r="AK109" s="868" t="s">
        <v>305</v>
      </c>
      <c r="AL109" s="866"/>
      <c r="AM109" s="866"/>
      <c r="AN109" s="866"/>
      <c r="AO109" s="867"/>
      <c r="AP109" s="868" t="s">
        <v>414</v>
      </c>
      <c r="AQ109" s="866"/>
      <c r="AR109" s="866"/>
      <c r="AS109" s="866"/>
      <c r="AT109" s="899"/>
      <c r="AU109" s="865" t="s">
        <v>412</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413</v>
      </c>
      <c r="BR109" s="866"/>
      <c r="BS109" s="866"/>
      <c r="BT109" s="866"/>
      <c r="BU109" s="867"/>
      <c r="BV109" s="868" t="s">
        <v>306</v>
      </c>
      <c r="BW109" s="866"/>
      <c r="BX109" s="866"/>
      <c r="BY109" s="866"/>
      <c r="BZ109" s="867"/>
      <c r="CA109" s="868" t="s">
        <v>305</v>
      </c>
      <c r="CB109" s="866"/>
      <c r="CC109" s="866"/>
      <c r="CD109" s="866"/>
      <c r="CE109" s="867"/>
      <c r="CF109" s="906" t="s">
        <v>414</v>
      </c>
      <c r="CG109" s="906"/>
      <c r="CH109" s="906"/>
      <c r="CI109" s="906"/>
      <c r="CJ109" s="906"/>
      <c r="CK109" s="868" t="s">
        <v>415</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413</v>
      </c>
      <c r="DH109" s="866"/>
      <c r="DI109" s="866"/>
      <c r="DJ109" s="866"/>
      <c r="DK109" s="867"/>
      <c r="DL109" s="868" t="s">
        <v>416</v>
      </c>
      <c r="DM109" s="866"/>
      <c r="DN109" s="866"/>
      <c r="DO109" s="866"/>
      <c r="DP109" s="867"/>
      <c r="DQ109" s="868" t="s">
        <v>305</v>
      </c>
      <c r="DR109" s="866"/>
      <c r="DS109" s="866"/>
      <c r="DT109" s="866"/>
      <c r="DU109" s="867"/>
      <c r="DV109" s="868" t="s">
        <v>414</v>
      </c>
      <c r="DW109" s="866"/>
      <c r="DX109" s="866"/>
      <c r="DY109" s="866"/>
      <c r="DZ109" s="899"/>
    </row>
    <row r="110" spans="1:131" s="231" customFormat="1" ht="26.25" customHeight="1" x14ac:dyDescent="0.15">
      <c r="A110" s="775" t="s">
        <v>417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66534357</v>
      </c>
      <c r="AB110" s="859"/>
      <c r="AC110" s="859"/>
      <c r="AD110" s="859"/>
      <c r="AE110" s="860"/>
      <c r="AF110" s="861">
        <v>64619291</v>
      </c>
      <c r="AG110" s="859"/>
      <c r="AH110" s="859"/>
      <c r="AI110" s="859"/>
      <c r="AJ110" s="860"/>
      <c r="AK110" s="861">
        <v>65145794</v>
      </c>
      <c r="AL110" s="859"/>
      <c r="AM110" s="859"/>
      <c r="AN110" s="859"/>
      <c r="AO110" s="860"/>
      <c r="AP110" s="862">
        <v>17.7</v>
      </c>
      <c r="AQ110" s="863"/>
      <c r="AR110" s="863"/>
      <c r="AS110" s="863"/>
      <c r="AT110" s="864"/>
      <c r="AU110" s="900" t="s">
        <v>70</v>
      </c>
      <c r="AV110" s="901"/>
      <c r="AW110" s="901"/>
      <c r="AX110" s="901"/>
      <c r="AY110" s="901"/>
      <c r="AZ110" s="827" t="s">
        <v>418</v>
      </c>
      <c r="BA110" s="776"/>
      <c r="BB110" s="776"/>
      <c r="BC110" s="776"/>
      <c r="BD110" s="776"/>
      <c r="BE110" s="776"/>
      <c r="BF110" s="776"/>
      <c r="BG110" s="776"/>
      <c r="BH110" s="776"/>
      <c r="BI110" s="776"/>
      <c r="BJ110" s="776"/>
      <c r="BK110" s="776"/>
      <c r="BL110" s="776"/>
      <c r="BM110" s="776"/>
      <c r="BN110" s="776"/>
      <c r="BO110" s="776"/>
      <c r="BP110" s="777"/>
      <c r="BQ110" s="828">
        <v>603698022</v>
      </c>
      <c r="BR110" s="810"/>
      <c r="BS110" s="810"/>
      <c r="BT110" s="810"/>
      <c r="BU110" s="810"/>
      <c r="BV110" s="810">
        <v>597845982</v>
      </c>
      <c r="BW110" s="810"/>
      <c r="BX110" s="810"/>
      <c r="BY110" s="810"/>
      <c r="BZ110" s="810"/>
      <c r="CA110" s="810">
        <v>598316100</v>
      </c>
      <c r="CB110" s="810"/>
      <c r="CC110" s="810"/>
      <c r="CD110" s="810"/>
      <c r="CE110" s="810"/>
      <c r="CF110" s="837">
        <v>162.4</v>
      </c>
      <c r="CG110" s="838"/>
      <c r="CH110" s="838"/>
      <c r="CI110" s="838"/>
      <c r="CJ110" s="838"/>
      <c r="CK110" s="896" t="s">
        <v>419</v>
      </c>
      <c r="CL110" s="787"/>
      <c r="CM110" s="827" t="s">
        <v>420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421</v>
      </c>
      <c r="DR110" s="810"/>
      <c r="DS110" s="810"/>
      <c r="DT110" s="810"/>
      <c r="DU110" s="810"/>
      <c r="DV110" s="811" t="s">
        <v>118</v>
      </c>
      <c r="DW110" s="811"/>
      <c r="DX110" s="811"/>
      <c r="DY110" s="811"/>
      <c r="DZ110" s="812"/>
    </row>
    <row r="111" spans="1:131" s="231" customFormat="1" ht="26.25" customHeight="1" x14ac:dyDescent="0.15">
      <c r="A111" s="742" t="s">
        <v>422</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423</v>
      </c>
      <c r="BA111" s="720"/>
      <c r="BB111" s="720"/>
      <c r="BC111" s="720"/>
      <c r="BD111" s="720"/>
      <c r="BE111" s="720"/>
      <c r="BF111" s="720"/>
      <c r="BG111" s="720"/>
      <c r="BH111" s="720"/>
      <c r="BI111" s="720"/>
      <c r="BJ111" s="720"/>
      <c r="BK111" s="720"/>
      <c r="BL111" s="720"/>
      <c r="BM111" s="720"/>
      <c r="BN111" s="720"/>
      <c r="BO111" s="720"/>
      <c r="BP111" s="721"/>
      <c r="BQ111" s="784">
        <v>211854</v>
      </c>
      <c r="BR111" s="785"/>
      <c r="BS111" s="785"/>
      <c r="BT111" s="785"/>
      <c r="BU111" s="785"/>
      <c r="BV111" s="785">
        <v>211854</v>
      </c>
      <c r="BW111" s="785"/>
      <c r="BX111" s="785"/>
      <c r="BY111" s="785"/>
      <c r="BZ111" s="785"/>
      <c r="CA111" s="785">
        <v>133585</v>
      </c>
      <c r="CB111" s="785"/>
      <c r="CC111" s="785"/>
      <c r="CD111" s="785"/>
      <c r="CE111" s="785"/>
      <c r="CF111" s="846">
        <v>0</v>
      </c>
      <c r="CG111" s="847"/>
      <c r="CH111" s="847"/>
      <c r="CI111" s="847"/>
      <c r="CJ111" s="847"/>
      <c r="CK111" s="897"/>
      <c r="CL111" s="789"/>
      <c r="CM111" s="783" t="s">
        <v>424</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31" customFormat="1" ht="26.25" customHeight="1" x14ac:dyDescent="0.15">
      <c r="A112" s="882" t="s">
        <v>425</v>
      </c>
      <c r="B112" s="883"/>
      <c r="C112" s="720" t="s">
        <v>426</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118</v>
      </c>
      <c r="AB112" s="748"/>
      <c r="AC112" s="748"/>
      <c r="AD112" s="748"/>
      <c r="AE112" s="749"/>
      <c r="AF112" s="750" t="s">
        <v>118</v>
      </c>
      <c r="AG112" s="748"/>
      <c r="AH112" s="748"/>
      <c r="AI112" s="748"/>
      <c r="AJ112" s="749"/>
      <c r="AK112" s="750" t="s">
        <v>118</v>
      </c>
      <c r="AL112" s="748"/>
      <c r="AM112" s="748"/>
      <c r="AN112" s="748"/>
      <c r="AO112" s="749"/>
      <c r="AP112" s="792" t="s">
        <v>118</v>
      </c>
      <c r="AQ112" s="793"/>
      <c r="AR112" s="793"/>
      <c r="AS112" s="793"/>
      <c r="AT112" s="794"/>
      <c r="AU112" s="902"/>
      <c r="AV112" s="903"/>
      <c r="AW112" s="903"/>
      <c r="AX112" s="903"/>
      <c r="AY112" s="903"/>
      <c r="AZ112" s="783" t="s">
        <v>427</v>
      </c>
      <c r="BA112" s="720"/>
      <c r="BB112" s="720"/>
      <c r="BC112" s="720"/>
      <c r="BD112" s="720"/>
      <c r="BE112" s="720"/>
      <c r="BF112" s="720"/>
      <c r="BG112" s="720"/>
      <c r="BH112" s="720"/>
      <c r="BI112" s="720"/>
      <c r="BJ112" s="720"/>
      <c r="BK112" s="720"/>
      <c r="BL112" s="720"/>
      <c r="BM112" s="720"/>
      <c r="BN112" s="720"/>
      <c r="BO112" s="720"/>
      <c r="BP112" s="721"/>
      <c r="BQ112" s="784">
        <v>42742299</v>
      </c>
      <c r="BR112" s="785"/>
      <c r="BS112" s="785"/>
      <c r="BT112" s="785"/>
      <c r="BU112" s="785"/>
      <c r="BV112" s="785">
        <v>42372620</v>
      </c>
      <c r="BW112" s="785"/>
      <c r="BX112" s="785"/>
      <c r="BY112" s="785"/>
      <c r="BZ112" s="785"/>
      <c r="CA112" s="785">
        <v>40358453</v>
      </c>
      <c r="CB112" s="785"/>
      <c r="CC112" s="785"/>
      <c r="CD112" s="785"/>
      <c r="CE112" s="785"/>
      <c r="CF112" s="846">
        <v>11</v>
      </c>
      <c r="CG112" s="847"/>
      <c r="CH112" s="847"/>
      <c r="CI112" s="847"/>
      <c r="CJ112" s="847"/>
      <c r="CK112" s="897"/>
      <c r="CL112" s="789"/>
      <c r="CM112" s="783" t="s">
        <v>428</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211854</v>
      </c>
      <c r="DH112" s="785"/>
      <c r="DI112" s="785"/>
      <c r="DJ112" s="785"/>
      <c r="DK112" s="785"/>
      <c r="DL112" s="785">
        <v>211854</v>
      </c>
      <c r="DM112" s="785"/>
      <c r="DN112" s="785"/>
      <c r="DO112" s="785"/>
      <c r="DP112" s="785"/>
      <c r="DQ112" s="785">
        <v>133585</v>
      </c>
      <c r="DR112" s="785"/>
      <c r="DS112" s="785"/>
      <c r="DT112" s="785"/>
      <c r="DU112" s="785"/>
      <c r="DV112" s="762">
        <v>0</v>
      </c>
      <c r="DW112" s="762"/>
      <c r="DX112" s="762"/>
      <c r="DY112" s="762"/>
      <c r="DZ112" s="763"/>
    </row>
    <row r="113" spans="1:130" s="231" customFormat="1" ht="26.25" customHeight="1" x14ac:dyDescent="0.15">
      <c r="A113" s="884"/>
      <c r="B113" s="885"/>
      <c r="C113" s="720" t="s">
        <v>429</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3430062</v>
      </c>
      <c r="AB113" s="748"/>
      <c r="AC113" s="748"/>
      <c r="AD113" s="748"/>
      <c r="AE113" s="749"/>
      <c r="AF113" s="750">
        <v>3395955</v>
      </c>
      <c r="AG113" s="748"/>
      <c r="AH113" s="748"/>
      <c r="AI113" s="748"/>
      <c r="AJ113" s="749"/>
      <c r="AK113" s="750">
        <v>3634771</v>
      </c>
      <c r="AL113" s="748"/>
      <c r="AM113" s="748"/>
      <c r="AN113" s="748"/>
      <c r="AO113" s="749"/>
      <c r="AP113" s="792">
        <v>1</v>
      </c>
      <c r="AQ113" s="793"/>
      <c r="AR113" s="793"/>
      <c r="AS113" s="793"/>
      <c r="AT113" s="794"/>
      <c r="AU113" s="902"/>
      <c r="AV113" s="903"/>
      <c r="AW113" s="903"/>
      <c r="AX113" s="903"/>
      <c r="AY113" s="903"/>
      <c r="AZ113" s="783" t="s">
        <v>430</v>
      </c>
      <c r="BA113" s="720"/>
      <c r="BB113" s="720"/>
      <c r="BC113" s="720"/>
      <c r="BD113" s="720"/>
      <c r="BE113" s="720"/>
      <c r="BF113" s="720"/>
      <c r="BG113" s="720"/>
      <c r="BH113" s="720"/>
      <c r="BI113" s="720"/>
      <c r="BJ113" s="720"/>
      <c r="BK113" s="720"/>
      <c r="BL113" s="720"/>
      <c r="BM113" s="720"/>
      <c r="BN113" s="720"/>
      <c r="BO113" s="720"/>
      <c r="BP113" s="721"/>
      <c r="BQ113" s="784">
        <v>4007518</v>
      </c>
      <c r="BR113" s="785"/>
      <c r="BS113" s="785"/>
      <c r="BT113" s="785"/>
      <c r="BU113" s="785"/>
      <c r="BV113" s="785">
        <v>3945387</v>
      </c>
      <c r="BW113" s="785"/>
      <c r="BX113" s="785"/>
      <c r="BY113" s="785"/>
      <c r="BZ113" s="785"/>
      <c r="CA113" s="785">
        <v>3886729</v>
      </c>
      <c r="CB113" s="785"/>
      <c r="CC113" s="785"/>
      <c r="CD113" s="785"/>
      <c r="CE113" s="785"/>
      <c r="CF113" s="846">
        <v>1.1000000000000001</v>
      </c>
      <c r="CG113" s="847"/>
      <c r="CH113" s="847"/>
      <c r="CI113" s="847"/>
      <c r="CJ113" s="847"/>
      <c r="CK113" s="897"/>
      <c r="CL113" s="789"/>
      <c r="CM113" s="783" t="s">
        <v>431</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31" customFormat="1" ht="26.25" customHeight="1" x14ac:dyDescent="0.15">
      <c r="A114" s="884"/>
      <c r="B114" s="885"/>
      <c r="C114" s="720" t="s">
        <v>432</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465783</v>
      </c>
      <c r="AB114" s="748"/>
      <c r="AC114" s="748"/>
      <c r="AD114" s="748"/>
      <c r="AE114" s="749"/>
      <c r="AF114" s="750">
        <v>423400</v>
      </c>
      <c r="AG114" s="748"/>
      <c r="AH114" s="748"/>
      <c r="AI114" s="748"/>
      <c r="AJ114" s="749"/>
      <c r="AK114" s="750">
        <v>438904</v>
      </c>
      <c r="AL114" s="748"/>
      <c r="AM114" s="748"/>
      <c r="AN114" s="748"/>
      <c r="AO114" s="749"/>
      <c r="AP114" s="792">
        <v>0.1</v>
      </c>
      <c r="AQ114" s="793"/>
      <c r="AR114" s="793"/>
      <c r="AS114" s="793"/>
      <c r="AT114" s="794"/>
      <c r="AU114" s="902"/>
      <c r="AV114" s="903"/>
      <c r="AW114" s="903"/>
      <c r="AX114" s="903"/>
      <c r="AY114" s="903"/>
      <c r="AZ114" s="783" t="s">
        <v>433</v>
      </c>
      <c r="BA114" s="720"/>
      <c r="BB114" s="720"/>
      <c r="BC114" s="720"/>
      <c r="BD114" s="720"/>
      <c r="BE114" s="720"/>
      <c r="BF114" s="720"/>
      <c r="BG114" s="720"/>
      <c r="BH114" s="720"/>
      <c r="BI114" s="720"/>
      <c r="BJ114" s="720"/>
      <c r="BK114" s="720"/>
      <c r="BL114" s="720"/>
      <c r="BM114" s="720"/>
      <c r="BN114" s="720"/>
      <c r="BO114" s="720"/>
      <c r="BP114" s="721"/>
      <c r="BQ114" s="784">
        <v>141282378</v>
      </c>
      <c r="BR114" s="785"/>
      <c r="BS114" s="785"/>
      <c r="BT114" s="785"/>
      <c r="BU114" s="785"/>
      <c r="BV114" s="785">
        <v>144607808</v>
      </c>
      <c r="BW114" s="785"/>
      <c r="BX114" s="785"/>
      <c r="BY114" s="785"/>
      <c r="BZ114" s="785"/>
      <c r="CA114" s="785">
        <v>146236635</v>
      </c>
      <c r="CB114" s="785"/>
      <c r="CC114" s="785"/>
      <c r="CD114" s="785"/>
      <c r="CE114" s="785"/>
      <c r="CF114" s="846">
        <v>39.700000000000003</v>
      </c>
      <c r="CG114" s="847"/>
      <c r="CH114" s="847"/>
      <c r="CI114" s="847"/>
      <c r="CJ114" s="847"/>
      <c r="CK114" s="897"/>
      <c r="CL114" s="789"/>
      <c r="CM114" s="783" t="s">
        <v>434</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31" customFormat="1" ht="26.25" customHeight="1" x14ac:dyDescent="0.15">
      <c r="A115" s="884"/>
      <c r="B115" s="885"/>
      <c r="C115" s="720" t="s">
        <v>435</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13445</v>
      </c>
      <c r="AB115" s="748"/>
      <c r="AC115" s="748"/>
      <c r="AD115" s="748"/>
      <c r="AE115" s="749"/>
      <c r="AF115" s="750" t="s">
        <v>118</v>
      </c>
      <c r="AG115" s="748"/>
      <c r="AH115" s="748"/>
      <c r="AI115" s="748"/>
      <c r="AJ115" s="749"/>
      <c r="AK115" s="750" t="s">
        <v>118</v>
      </c>
      <c r="AL115" s="748"/>
      <c r="AM115" s="748"/>
      <c r="AN115" s="748"/>
      <c r="AO115" s="749"/>
      <c r="AP115" s="792" t="s">
        <v>118</v>
      </c>
      <c r="AQ115" s="793"/>
      <c r="AR115" s="793"/>
      <c r="AS115" s="793"/>
      <c r="AT115" s="794"/>
      <c r="AU115" s="902"/>
      <c r="AV115" s="903"/>
      <c r="AW115" s="903"/>
      <c r="AX115" s="903"/>
      <c r="AY115" s="903"/>
      <c r="AZ115" s="783" t="s">
        <v>436</v>
      </c>
      <c r="BA115" s="720"/>
      <c r="BB115" s="720"/>
      <c r="BC115" s="720"/>
      <c r="BD115" s="720"/>
      <c r="BE115" s="720"/>
      <c r="BF115" s="720"/>
      <c r="BG115" s="720"/>
      <c r="BH115" s="720"/>
      <c r="BI115" s="720"/>
      <c r="BJ115" s="720"/>
      <c r="BK115" s="720"/>
      <c r="BL115" s="720"/>
      <c r="BM115" s="720"/>
      <c r="BN115" s="720"/>
      <c r="BO115" s="720"/>
      <c r="BP115" s="721"/>
      <c r="BQ115" s="784">
        <v>1283116</v>
      </c>
      <c r="BR115" s="785"/>
      <c r="BS115" s="785"/>
      <c r="BT115" s="785"/>
      <c r="BU115" s="785"/>
      <c r="BV115" s="785">
        <v>3928920</v>
      </c>
      <c r="BW115" s="785"/>
      <c r="BX115" s="785"/>
      <c r="BY115" s="785"/>
      <c r="BZ115" s="785"/>
      <c r="CA115" s="785">
        <v>277320</v>
      </c>
      <c r="CB115" s="785"/>
      <c r="CC115" s="785"/>
      <c r="CD115" s="785"/>
      <c r="CE115" s="785"/>
      <c r="CF115" s="846">
        <v>0.1</v>
      </c>
      <c r="CG115" s="847"/>
      <c r="CH115" s="847"/>
      <c r="CI115" s="847"/>
      <c r="CJ115" s="847"/>
      <c r="CK115" s="897"/>
      <c r="CL115" s="789"/>
      <c r="CM115" s="783" t="s">
        <v>437</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31" customFormat="1" ht="26.25" customHeight="1" x14ac:dyDescent="0.15">
      <c r="A116" s="886"/>
      <c r="B116" s="887"/>
      <c r="C116" s="807" t="s">
        <v>438</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7558</v>
      </c>
      <c r="AB116" s="748"/>
      <c r="AC116" s="748"/>
      <c r="AD116" s="748"/>
      <c r="AE116" s="749"/>
      <c r="AF116" s="750">
        <v>6728</v>
      </c>
      <c r="AG116" s="748"/>
      <c r="AH116" s="748"/>
      <c r="AI116" s="748"/>
      <c r="AJ116" s="749"/>
      <c r="AK116" s="750">
        <v>14422</v>
      </c>
      <c r="AL116" s="748"/>
      <c r="AM116" s="748"/>
      <c r="AN116" s="748"/>
      <c r="AO116" s="749"/>
      <c r="AP116" s="792">
        <v>0</v>
      </c>
      <c r="AQ116" s="793"/>
      <c r="AR116" s="793"/>
      <c r="AS116" s="793"/>
      <c r="AT116" s="794"/>
      <c r="AU116" s="902"/>
      <c r="AV116" s="903"/>
      <c r="AW116" s="903"/>
      <c r="AX116" s="903"/>
      <c r="AY116" s="903"/>
      <c r="AZ116" s="879" t="s">
        <v>439</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421</v>
      </c>
      <c r="BW116" s="785"/>
      <c r="BX116" s="785"/>
      <c r="BY116" s="785"/>
      <c r="BZ116" s="785"/>
      <c r="CA116" s="785" t="s">
        <v>118</v>
      </c>
      <c r="CB116" s="785"/>
      <c r="CC116" s="785"/>
      <c r="CD116" s="785"/>
      <c r="CE116" s="785"/>
      <c r="CF116" s="846" t="s">
        <v>118</v>
      </c>
      <c r="CG116" s="847"/>
      <c r="CH116" s="847"/>
      <c r="CI116" s="847"/>
      <c r="CJ116" s="847"/>
      <c r="CK116" s="897"/>
      <c r="CL116" s="789"/>
      <c r="CM116" s="783" t="s">
        <v>440</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31" customFormat="1" ht="26.25" customHeight="1" x14ac:dyDescent="0.15">
      <c r="A117" s="865" t="s">
        <v>153</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441</v>
      </c>
      <c r="Z117" s="867"/>
      <c r="AA117" s="872">
        <v>70451205</v>
      </c>
      <c r="AB117" s="873"/>
      <c r="AC117" s="873"/>
      <c r="AD117" s="873"/>
      <c r="AE117" s="874"/>
      <c r="AF117" s="875">
        <v>68445374</v>
      </c>
      <c r="AG117" s="873"/>
      <c r="AH117" s="873"/>
      <c r="AI117" s="873"/>
      <c r="AJ117" s="874"/>
      <c r="AK117" s="875">
        <v>69233891</v>
      </c>
      <c r="AL117" s="873"/>
      <c r="AM117" s="873"/>
      <c r="AN117" s="873"/>
      <c r="AO117" s="874"/>
      <c r="AP117" s="876"/>
      <c r="AQ117" s="877"/>
      <c r="AR117" s="877"/>
      <c r="AS117" s="877"/>
      <c r="AT117" s="878"/>
      <c r="AU117" s="902"/>
      <c r="AV117" s="903"/>
      <c r="AW117" s="903"/>
      <c r="AX117" s="903"/>
      <c r="AY117" s="903"/>
      <c r="AZ117" s="783" t="s">
        <v>442</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443</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421</v>
      </c>
      <c r="DW117" s="762"/>
      <c r="DX117" s="762"/>
      <c r="DY117" s="762"/>
      <c r="DZ117" s="763"/>
    </row>
    <row r="118" spans="1:130" s="231" customFormat="1" ht="26.25" customHeight="1" x14ac:dyDescent="0.15">
      <c r="A118" s="865" t="s">
        <v>415</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413</v>
      </c>
      <c r="AB118" s="866"/>
      <c r="AC118" s="866"/>
      <c r="AD118" s="866"/>
      <c r="AE118" s="867"/>
      <c r="AF118" s="868" t="s">
        <v>306</v>
      </c>
      <c r="AG118" s="866"/>
      <c r="AH118" s="866"/>
      <c r="AI118" s="866"/>
      <c r="AJ118" s="867"/>
      <c r="AK118" s="868" t="s">
        <v>305</v>
      </c>
      <c r="AL118" s="866"/>
      <c r="AM118" s="866"/>
      <c r="AN118" s="866"/>
      <c r="AO118" s="867"/>
      <c r="AP118" s="869" t="s">
        <v>414</v>
      </c>
      <c r="AQ118" s="870"/>
      <c r="AR118" s="870"/>
      <c r="AS118" s="870"/>
      <c r="AT118" s="871"/>
      <c r="AU118" s="902"/>
      <c r="AV118" s="903"/>
      <c r="AW118" s="903"/>
      <c r="AX118" s="903"/>
      <c r="AY118" s="903"/>
      <c r="AZ118" s="806" t="s">
        <v>444</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445</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31" customFormat="1" ht="26.25" customHeight="1" x14ac:dyDescent="0.15">
      <c r="A119" s="786" t="s">
        <v>419</v>
      </c>
      <c r="B119" s="787"/>
      <c r="C119" s="827" t="s">
        <v>420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2" t="s">
        <v>153</v>
      </c>
      <c r="BA119" s="252"/>
      <c r="BB119" s="252"/>
      <c r="BC119" s="252"/>
      <c r="BD119" s="252"/>
      <c r="BE119" s="252"/>
      <c r="BF119" s="252"/>
      <c r="BG119" s="252"/>
      <c r="BH119" s="252"/>
      <c r="BI119" s="252"/>
      <c r="BJ119" s="252"/>
      <c r="BK119" s="252"/>
      <c r="BL119" s="252"/>
      <c r="BM119" s="252"/>
      <c r="BN119" s="252"/>
      <c r="BO119" s="848" t="s">
        <v>446</v>
      </c>
      <c r="BP119" s="849"/>
      <c r="BQ119" s="833">
        <v>793225187</v>
      </c>
      <c r="BR119" s="813"/>
      <c r="BS119" s="813"/>
      <c r="BT119" s="813"/>
      <c r="BU119" s="813"/>
      <c r="BV119" s="813">
        <v>792912571</v>
      </c>
      <c r="BW119" s="813"/>
      <c r="BX119" s="813"/>
      <c r="BY119" s="813"/>
      <c r="BZ119" s="813"/>
      <c r="CA119" s="813">
        <v>789208822</v>
      </c>
      <c r="CB119" s="813"/>
      <c r="CC119" s="813"/>
      <c r="CD119" s="813"/>
      <c r="CE119" s="813"/>
      <c r="CF119" s="716"/>
      <c r="CG119" s="717"/>
      <c r="CH119" s="717"/>
      <c r="CI119" s="717"/>
      <c r="CJ119" s="802"/>
      <c r="CK119" s="898"/>
      <c r="CL119" s="791"/>
      <c r="CM119" s="806" t="s">
        <v>447</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31" customFormat="1" ht="26.25" customHeight="1" x14ac:dyDescent="0.15">
      <c r="A120" s="788"/>
      <c r="B120" s="789"/>
      <c r="C120" s="783" t="s">
        <v>424</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v>13445</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448</v>
      </c>
      <c r="AV120" s="851"/>
      <c r="AW120" s="851"/>
      <c r="AX120" s="851"/>
      <c r="AY120" s="852"/>
      <c r="AZ120" s="827" t="s">
        <v>449</v>
      </c>
      <c r="BA120" s="776"/>
      <c r="BB120" s="776"/>
      <c r="BC120" s="776"/>
      <c r="BD120" s="776"/>
      <c r="BE120" s="776"/>
      <c r="BF120" s="776"/>
      <c r="BG120" s="776"/>
      <c r="BH120" s="776"/>
      <c r="BI120" s="776"/>
      <c r="BJ120" s="776"/>
      <c r="BK120" s="776"/>
      <c r="BL120" s="776"/>
      <c r="BM120" s="776"/>
      <c r="BN120" s="776"/>
      <c r="BO120" s="776"/>
      <c r="BP120" s="777"/>
      <c r="BQ120" s="828">
        <v>92130722</v>
      </c>
      <c r="BR120" s="810"/>
      <c r="BS120" s="810"/>
      <c r="BT120" s="810"/>
      <c r="BU120" s="810"/>
      <c r="BV120" s="810">
        <v>95087993</v>
      </c>
      <c r="BW120" s="810"/>
      <c r="BX120" s="810"/>
      <c r="BY120" s="810"/>
      <c r="BZ120" s="810"/>
      <c r="CA120" s="810">
        <v>129664258</v>
      </c>
      <c r="CB120" s="810"/>
      <c r="CC120" s="810"/>
      <c r="CD120" s="810"/>
      <c r="CE120" s="810"/>
      <c r="CF120" s="837">
        <v>35.200000000000003</v>
      </c>
      <c r="CG120" s="838"/>
      <c r="CH120" s="838"/>
      <c r="CI120" s="838"/>
      <c r="CJ120" s="838"/>
      <c r="CK120" s="839" t="s">
        <v>450</v>
      </c>
      <c r="CL120" s="819"/>
      <c r="CM120" s="819"/>
      <c r="CN120" s="819"/>
      <c r="CO120" s="820"/>
      <c r="CP120" s="843" t="s">
        <v>389</v>
      </c>
      <c r="CQ120" s="844"/>
      <c r="CR120" s="844"/>
      <c r="CS120" s="844"/>
      <c r="CT120" s="844"/>
      <c r="CU120" s="844"/>
      <c r="CV120" s="844"/>
      <c r="CW120" s="844"/>
      <c r="CX120" s="844"/>
      <c r="CY120" s="844"/>
      <c r="CZ120" s="844"/>
      <c r="DA120" s="844"/>
      <c r="DB120" s="844"/>
      <c r="DC120" s="844"/>
      <c r="DD120" s="844"/>
      <c r="DE120" s="844"/>
      <c r="DF120" s="845"/>
      <c r="DG120" s="828">
        <v>22874098</v>
      </c>
      <c r="DH120" s="810"/>
      <c r="DI120" s="810"/>
      <c r="DJ120" s="810"/>
      <c r="DK120" s="810"/>
      <c r="DL120" s="810">
        <v>23259456</v>
      </c>
      <c r="DM120" s="810"/>
      <c r="DN120" s="810"/>
      <c r="DO120" s="810"/>
      <c r="DP120" s="810"/>
      <c r="DQ120" s="810">
        <v>21987582</v>
      </c>
      <c r="DR120" s="810"/>
      <c r="DS120" s="810"/>
      <c r="DT120" s="810"/>
      <c r="DU120" s="810"/>
      <c r="DV120" s="811">
        <v>6</v>
      </c>
      <c r="DW120" s="811"/>
      <c r="DX120" s="811"/>
      <c r="DY120" s="811"/>
      <c r="DZ120" s="812"/>
    </row>
    <row r="121" spans="1:130" s="231" customFormat="1" ht="26.25" customHeight="1" x14ac:dyDescent="0.15">
      <c r="A121" s="788"/>
      <c r="B121" s="789"/>
      <c r="C121" s="834" t="s">
        <v>451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452</v>
      </c>
      <c r="BA121" s="720"/>
      <c r="BB121" s="720"/>
      <c r="BC121" s="720"/>
      <c r="BD121" s="720"/>
      <c r="BE121" s="720"/>
      <c r="BF121" s="720"/>
      <c r="BG121" s="720"/>
      <c r="BH121" s="720"/>
      <c r="BI121" s="720"/>
      <c r="BJ121" s="720"/>
      <c r="BK121" s="720"/>
      <c r="BL121" s="720"/>
      <c r="BM121" s="720"/>
      <c r="BN121" s="720"/>
      <c r="BO121" s="720"/>
      <c r="BP121" s="721"/>
      <c r="BQ121" s="784">
        <v>16414263</v>
      </c>
      <c r="BR121" s="785"/>
      <c r="BS121" s="785"/>
      <c r="BT121" s="785"/>
      <c r="BU121" s="785"/>
      <c r="BV121" s="785">
        <v>17375439</v>
      </c>
      <c r="BW121" s="785"/>
      <c r="BX121" s="785"/>
      <c r="BY121" s="785"/>
      <c r="BZ121" s="785"/>
      <c r="CA121" s="785">
        <v>18083979</v>
      </c>
      <c r="CB121" s="785"/>
      <c r="CC121" s="785"/>
      <c r="CD121" s="785"/>
      <c r="CE121" s="785"/>
      <c r="CF121" s="846">
        <v>4.9000000000000004</v>
      </c>
      <c r="CG121" s="847"/>
      <c r="CH121" s="847"/>
      <c r="CI121" s="847"/>
      <c r="CJ121" s="847"/>
      <c r="CK121" s="840"/>
      <c r="CL121" s="822"/>
      <c r="CM121" s="822"/>
      <c r="CN121" s="822"/>
      <c r="CO121" s="823"/>
      <c r="CP121" s="803" t="s">
        <v>390</v>
      </c>
      <c r="CQ121" s="804"/>
      <c r="CR121" s="804"/>
      <c r="CS121" s="804"/>
      <c r="CT121" s="804"/>
      <c r="CU121" s="804"/>
      <c r="CV121" s="804"/>
      <c r="CW121" s="804"/>
      <c r="CX121" s="804"/>
      <c r="CY121" s="804"/>
      <c r="CZ121" s="804"/>
      <c r="DA121" s="804"/>
      <c r="DB121" s="804"/>
      <c r="DC121" s="804"/>
      <c r="DD121" s="804"/>
      <c r="DE121" s="804"/>
      <c r="DF121" s="805"/>
      <c r="DG121" s="784" t="s">
        <v>118</v>
      </c>
      <c r="DH121" s="785"/>
      <c r="DI121" s="785"/>
      <c r="DJ121" s="785"/>
      <c r="DK121" s="785"/>
      <c r="DL121" s="785">
        <v>12433264</v>
      </c>
      <c r="DM121" s="785"/>
      <c r="DN121" s="785"/>
      <c r="DO121" s="785"/>
      <c r="DP121" s="785"/>
      <c r="DQ121" s="785">
        <v>12694787</v>
      </c>
      <c r="DR121" s="785"/>
      <c r="DS121" s="785"/>
      <c r="DT121" s="785"/>
      <c r="DU121" s="785"/>
      <c r="DV121" s="762">
        <v>3.4</v>
      </c>
      <c r="DW121" s="762"/>
      <c r="DX121" s="762"/>
      <c r="DY121" s="762"/>
      <c r="DZ121" s="763"/>
    </row>
    <row r="122" spans="1:130" s="231" customFormat="1" ht="26.25" customHeight="1" x14ac:dyDescent="0.15">
      <c r="A122" s="788"/>
      <c r="B122" s="789"/>
      <c r="C122" s="783" t="s">
        <v>434</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453</v>
      </c>
      <c r="BA122" s="807"/>
      <c r="BB122" s="807"/>
      <c r="BC122" s="807"/>
      <c r="BD122" s="807"/>
      <c r="BE122" s="807"/>
      <c r="BF122" s="807"/>
      <c r="BG122" s="807"/>
      <c r="BH122" s="807"/>
      <c r="BI122" s="807"/>
      <c r="BJ122" s="807"/>
      <c r="BK122" s="807"/>
      <c r="BL122" s="807"/>
      <c r="BM122" s="807"/>
      <c r="BN122" s="807"/>
      <c r="BO122" s="807"/>
      <c r="BP122" s="808"/>
      <c r="BQ122" s="833">
        <v>539700792</v>
      </c>
      <c r="BR122" s="813"/>
      <c r="BS122" s="813"/>
      <c r="BT122" s="813"/>
      <c r="BU122" s="813"/>
      <c r="BV122" s="813">
        <v>535869012</v>
      </c>
      <c r="BW122" s="813"/>
      <c r="BX122" s="813"/>
      <c r="BY122" s="813"/>
      <c r="BZ122" s="813"/>
      <c r="CA122" s="813">
        <v>529764321</v>
      </c>
      <c r="CB122" s="813"/>
      <c r="CC122" s="813"/>
      <c r="CD122" s="813"/>
      <c r="CE122" s="813"/>
      <c r="CF122" s="814">
        <v>143.80000000000001</v>
      </c>
      <c r="CG122" s="815"/>
      <c r="CH122" s="815"/>
      <c r="CI122" s="815"/>
      <c r="CJ122" s="815"/>
      <c r="CK122" s="840"/>
      <c r="CL122" s="822"/>
      <c r="CM122" s="822"/>
      <c r="CN122" s="822"/>
      <c r="CO122" s="823"/>
      <c r="CP122" s="803" t="s">
        <v>386</v>
      </c>
      <c r="CQ122" s="804"/>
      <c r="CR122" s="804"/>
      <c r="CS122" s="804"/>
      <c r="CT122" s="804"/>
      <c r="CU122" s="804"/>
      <c r="CV122" s="804"/>
      <c r="CW122" s="804"/>
      <c r="CX122" s="804"/>
      <c r="CY122" s="804"/>
      <c r="CZ122" s="804"/>
      <c r="DA122" s="804"/>
      <c r="DB122" s="804"/>
      <c r="DC122" s="804"/>
      <c r="DD122" s="804"/>
      <c r="DE122" s="804"/>
      <c r="DF122" s="805"/>
      <c r="DG122" s="784">
        <v>5598351</v>
      </c>
      <c r="DH122" s="785"/>
      <c r="DI122" s="785"/>
      <c r="DJ122" s="785"/>
      <c r="DK122" s="785"/>
      <c r="DL122" s="785">
        <v>5196330</v>
      </c>
      <c r="DM122" s="785"/>
      <c r="DN122" s="785"/>
      <c r="DO122" s="785"/>
      <c r="DP122" s="785"/>
      <c r="DQ122" s="785">
        <v>4787942</v>
      </c>
      <c r="DR122" s="785"/>
      <c r="DS122" s="785"/>
      <c r="DT122" s="785"/>
      <c r="DU122" s="785"/>
      <c r="DV122" s="762">
        <v>1.3</v>
      </c>
      <c r="DW122" s="762"/>
      <c r="DX122" s="762"/>
      <c r="DY122" s="762"/>
      <c r="DZ122" s="763"/>
    </row>
    <row r="123" spans="1:130" s="231" customFormat="1" ht="26.25" customHeight="1" x14ac:dyDescent="0.15">
      <c r="A123" s="788"/>
      <c r="B123" s="789"/>
      <c r="C123" s="783" t="s">
        <v>440</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2" t="s">
        <v>153</v>
      </c>
      <c r="BA123" s="252"/>
      <c r="BB123" s="252"/>
      <c r="BC123" s="252"/>
      <c r="BD123" s="252"/>
      <c r="BE123" s="252"/>
      <c r="BF123" s="252"/>
      <c r="BG123" s="252"/>
      <c r="BH123" s="252"/>
      <c r="BI123" s="252"/>
      <c r="BJ123" s="252"/>
      <c r="BK123" s="252"/>
      <c r="BL123" s="252"/>
      <c r="BM123" s="252"/>
      <c r="BN123" s="252"/>
      <c r="BO123" s="848" t="s">
        <v>454</v>
      </c>
      <c r="BP123" s="849"/>
      <c r="BQ123" s="800">
        <v>648245777</v>
      </c>
      <c r="BR123" s="801"/>
      <c r="BS123" s="801"/>
      <c r="BT123" s="801"/>
      <c r="BU123" s="801"/>
      <c r="BV123" s="801">
        <v>648332444</v>
      </c>
      <c r="BW123" s="801"/>
      <c r="BX123" s="801"/>
      <c r="BY123" s="801"/>
      <c r="BZ123" s="801"/>
      <c r="CA123" s="801">
        <v>677512558</v>
      </c>
      <c r="CB123" s="801"/>
      <c r="CC123" s="801"/>
      <c r="CD123" s="801"/>
      <c r="CE123" s="801"/>
      <c r="CF123" s="716"/>
      <c r="CG123" s="717"/>
      <c r="CH123" s="717"/>
      <c r="CI123" s="717"/>
      <c r="CJ123" s="802"/>
      <c r="CK123" s="840"/>
      <c r="CL123" s="822"/>
      <c r="CM123" s="822"/>
      <c r="CN123" s="822"/>
      <c r="CO123" s="823"/>
      <c r="CP123" s="803" t="s">
        <v>391</v>
      </c>
      <c r="CQ123" s="804"/>
      <c r="CR123" s="804"/>
      <c r="CS123" s="804"/>
      <c r="CT123" s="804"/>
      <c r="CU123" s="804"/>
      <c r="CV123" s="804"/>
      <c r="CW123" s="804"/>
      <c r="CX123" s="804"/>
      <c r="CY123" s="804"/>
      <c r="CZ123" s="804"/>
      <c r="DA123" s="804"/>
      <c r="DB123" s="804"/>
      <c r="DC123" s="804"/>
      <c r="DD123" s="804"/>
      <c r="DE123" s="804"/>
      <c r="DF123" s="805"/>
      <c r="DG123" s="784">
        <v>575321</v>
      </c>
      <c r="DH123" s="785"/>
      <c r="DI123" s="785"/>
      <c r="DJ123" s="785"/>
      <c r="DK123" s="785"/>
      <c r="DL123" s="785">
        <v>496341</v>
      </c>
      <c r="DM123" s="785"/>
      <c r="DN123" s="785"/>
      <c r="DO123" s="785"/>
      <c r="DP123" s="785"/>
      <c r="DQ123" s="785">
        <v>352675</v>
      </c>
      <c r="DR123" s="785"/>
      <c r="DS123" s="785"/>
      <c r="DT123" s="785"/>
      <c r="DU123" s="785"/>
      <c r="DV123" s="762">
        <v>0.1</v>
      </c>
      <c r="DW123" s="762"/>
      <c r="DX123" s="762"/>
      <c r="DY123" s="762"/>
      <c r="DZ123" s="763"/>
    </row>
    <row r="124" spans="1:130" s="231" customFormat="1" ht="26.25" customHeight="1" thickBot="1" x14ac:dyDescent="0.2">
      <c r="A124" s="788"/>
      <c r="B124" s="789"/>
      <c r="C124" s="783" t="s">
        <v>443</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455</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42.6</v>
      </c>
      <c r="BR124" s="799"/>
      <c r="BS124" s="799"/>
      <c r="BT124" s="799"/>
      <c r="BU124" s="799"/>
      <c r="BV124" s="799">
        <v>41.5</v>
      </c>
      <c r="BW124" s="799"/>
      <c r="BX124" s="799"/>
      <c r="BY124" s="799"/>
      <c r="BZ124" s="799"/>
      <c r="CA124" s="799">
        <v>30.3</v>
      </c>
      <c r="CB124" s="799"/>
      <c r="CC124" s="799"/>
      <c r="CD124" s="799"/>
      <c r="CE124" s="799"/>
      <c r="CF124" s="694"/>
      <c r="CG124" s="695"/>
      <c r="CH124" s="695"/>
      <c r="CI124" s="695"/>
      <c r="CJ124" s="829"/>
      <c r="CK124" s="841"/>
      <c r="CL124" s="841"/>
      <c r="CM124" s="841"/>
      <c r="CN124" s="841"/>
      <c r="CO124" s="842"/>
      <c r="CP124" s="830" t="s">
        <v>456</v>
      </c>
      <c r="CQ124" s="831"/>
      <c r="CR124" s="831"/>
      <c r="CS124" s="831"/>
      <c r="CT124" s="831"/>
      <c r="CU124" s="831"/>
      <c r="CV124" s="831"/>
      <c r="CW124" s="831"/>
      <c r="CX124" s="831"/>
      <c r="CY124" s="831"/>
      <c r="CZ124" s="831"/>
      <c r="DA124" s="831"/>
      <c r="DB124" s="831"/>
      <c r="DC124" s="831"/>
      <c r="DD124" s="831"/>
      <c r="DE124" s="831"/>
      <c r="DF124" s="832"/>
      <c r="DG124" s="833">
        <v>13694529</v>
      </c>
      <c r="DH124" s="813"/>
      <c r="DI124" s="813"/>
      <c r="DJ124" s="813"/>
      <c r="DK124" s="813"/>
      <c r="DL124" s="813">
        <v>987229</v>
      </c>
      <c r="DM124" s="813"/>
      <c r="DN124" s="813"/>
      <c r="DO124" s="813"/>
      <c r="DP124" s="813"/>
      <c r="DQ124" s="813">
        <v>535467</v>
      </c>
      <c r="DR124" s="813"/>
      <c r="DS124" s="813"/>
      <c r="DT124" s="813"/>
      <c r="DU124" s="813"/>
      <c r="DV124" s="816">
        <v>0.1</v>
      </c>
      <c r="DW124" s="816"/>
      <c r="DX124" s="816"/>
      <c r="DY124" s="816"/>
      <c r="DZ124" s="817"/>
    </row>
    <row r="125" spans="1:130" s="231" customFormat="1" ht="26.25" customHeight="1" x14ac:dyDescent="0.15">
      <c r="A125" s="788"/>
      <c r="B125" s="789"/>
      <c r="C125" s="783" t="s">
        <v>445</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457</v>
      </c>
      <c r="CL125" s="819"/>
      <c r="CM125" s="819"/>
      <c r="CN125" s="819"/>
      <c r="CO125" s="820"/>
      <c r="CP125" s="827" t="s">
        <v>458</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31" customFormat="1" ht="26.25" customHeight="1" thickBot="1" x14ac:dyDescent="0.2">
      <c r="A126" s="788"/>
      <c r="B126" s="789"/>
      <c r="C126" s="783" t="s">
        <v>447</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459</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31" customFormat="1" ht="26.25" customHeight="1" x14ac:dyDescent="0.15">
      <c r="A127" s="790"/>
      <c r="B127" s="791"/>
      <c r="C127" s="806" t="s">
        <v>460</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118</v>
      </c>
      <c r="AB127" s="748"/>
      <c r="AC127" s="748"/>
      <c r="AD127" s="748"/>
      <c r="AE127" s="749"/>
      <c r="AF127" s="750" t="s">
        <v>118</v>
      </c>
      <c r="AG127" s="748"/>
      <c r="AH127" s="748"/>
      <c r="AI127" s="748"/>
      <c r="AJ127" s="749"/>
      <c r="AK127" s="750" t="s">
        <v>118</v>
      </c>
      <c r="AL127" s="748"/>
      <c r="AM127" s="748"/>
      <c r="AN127" s="748"/>
      <c r="AO127" s="749"/>
      <c r="AP127" s="792" t="s">
        <v>118</v>
      </c>
      <c r="AQ127" s="793"/>
      <c r="AR127" s="793"/>
      <c r="AS127" s="793"/>
      <c r="AT127" s="794"/>
      <c r="AU127" s="233"/>
      <c r="AV127" s="233"/>
      <c r="AW127" s="233"/>
      <c r="AX127" s="809" t="s">
        <v>461</v>
      </c>
      <c r="AY127" s="780"/>
      <c r="AZ127" s="780"/>
      <c r="BA127" s="780"/>
      <c r="BB127" s="780"/>
      <c r="BC127" s="780"/>
      <c r="BD127" s="780"/>
      <c r="BE127" s="781"/>
      <c r="BF127" s="779" t="s">
        <v>462</v>
      </c>
      <c r="BG127" s="780"/>
      <c r="BH127" s="780"/>
      <c r="BI127" s="780"/>
      <c r="BJ127" s="780"/>
      <c r="BK127" s="780"/>
      <c r="BL127" s="781"/>
      <c r="BM127" s="779" t="s">
        <v>463</v>
      </c>
      <c r="BN127" s="780"/>
      <c r="BO127" s="780"/>
      <c r="BP127" s="780"/>
      <c r="BQ127" s="780"/>
      <c r="BR127" s="780"/>
      <c r="BS127" s="781"/>
      <c r="BT127" s="779" t="s">
        <v>464</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465</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31" customFormat="1" ht="26.25" customHeight="1" thickBot="1" x14ac:dyDescent="0.2">
      <c r="A128" s="764" t="s">
        <v>466</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467</v>
      </c>
      <c r="X128" s="766"/>
      <c r="Y128" s="766"/>
      <c r="Z128" s="767"/>
      <c r="AA128" s="768">
        <v>2543458</v>
      </c>
      <c r="AB128" s="769"/>
      <c r="AC128" s="769"/>
      <c r="AD128" s="769"/>
      <c r="AE128" s="770"/>
      <c r="AF128" s="771">
        <v>2036863</v>
      </c>
      <c r="AG128" s="769"/>
      <c r="AH128" s="769"/>
      <c r="AI128" s="769"/>
      <c r="AJ128" s="770"/>
      <c r="AK128" s="771">
        <v>2095037</v>
      </c>
      <c r="AL128" s="769"/>
      <c r="AM128" s="769"/>
      <c r="AN128" s="769"/>
      <c r="AO128" s="770"/>
      <c r="AP128" s="772"/>
      <c r="AQ128" s="773"/>
      <c r="AR128" s="773"/>
      <c r="AS128" s="773"/>
      <c r="AT128" s="774"/>
      <c r="AU128" s="233"/>
      <c r="AV128" s="233"/>
      <c r="AW128" s="233"/>
      <c r="AX128" s="775" t="s">
        <v>468</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469</v>
      </c>
      <c r="CQ128" s="698"/>
      <c r="CR128" s="698"/>
      <c r="CS128" s="698"/>
      <c r="CT128" s="698"/>
      <c r="CU128" s="698"/>
      <c r="CV128" s="698"/>
      <c r="CW128" s="698"/>
      <c r="CX128" s="698"/>
      <c r="CY128" s="698"/>
      <c r="CZ128" s="698"/>
      <c r="DA128" s="698"/>
      <c r="DB128" s="698"/>
      <c r="DC128" s="698"/>
      <c r="DD128" s="698"/>
      <c r="DE128" s="698"/>
      <c r="DF128" s="699"/>
      <c r="DG128" s="758">
        <v>1283116</v>
      </c>
      <c r="DH128" s="759"/>
      <c r="DI128" s="759"/>
      <c r="DJ128" s="759"/>
      <c r="DK128" s="759"/>
      <c r="DL128" s="759">
        <v>3928920</v>
      </c>
      <c r="DM128" s="759"/>
      <c r="DN128" s="759"/>
      <c r="DO128" s="759"/>
      <c r="DP128" s="759"/>
      <c r="DQ128" s="759">
        <v>277320</v>
      </c>
      <c r="DR128" s="759"/>
      <c r="DS128" s="759"/>
      <c r="DT128" s="759"/>
      <c r="DU128" s="759"/>
      <c r="DV128" s="760">
        <v>0.1</v>
      </c>
      <c r="DW128" s="760"/>
      <c r="DX128" s="760"/>
      <c r="DY128" s="760"/>
      <c r="DZ128" s="761"/>
    </row>
    <row r="129" spans="1:131" s="231"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470</v>
      </c>
      <c r="X129" s="745"/>
      <c r="Y129" s="745"/>
      <c r="Z129" s="746"/>
      <c r="AA129" s="747">
        <v>382996717</v>
      </c>
      <c r="AB129" s="748"/>
      <c r="AC129" s="748"/>
      <c r="AD129" s="748"/>
      <c r="AE129" s="749"/>
      <c r="AF129" s="750">
        <v>390338762</v>
      </c>
      <c r="AG129" s="748"/>
      <c r="AH129" s="748"/>
      <c r="AI129" s="748"/>
      <c r="AJ129" s="749"/>
      <c r="AK129" s="750">
        <v>409957922</v>
      </c>
      <c r="AL129" s="748"/>
      <c r="AM129" s="748"/>
      <c r="AN129" s="748"/>
      <c r="AO129" s="749"/>
      <c r="AP129" s="751"/>
      <c r="AQ129" s="752"/>
      <c r="AR129" s="752"/>
      <c r="AS129" s="752"/>
      <c r="AT129" s="753"/>
      <c r="AU129" s="234"/>
      <c r="AV129" s="234"/>
      <c r="AW129" s="234"/>
      <c r="AX129" s="719" t="s">
        <v>471</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42" t="s">
        <v>472</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473</v>
      </c>
      <c r="X130" s="745"/>
      <c r="Y130" s="745"/>
      <c r="Z130" s="746"/>
      <c r="AA130" s="747">
        <v>42710000</v>
      </c>
      <c r="AB130" s="748"/>
      <c r="AC130" s="748"/>
      <c r="AD130" s="748"/>
      <c r="AE130" s="749"/>
      <c r="AF130" s="750">
        <v>41983289</v>
      </c>
      <c r="AG130" s="748"/>
      <c r="AH130" s="748"/>
      <c r="AI130" s="748"/>
      <c r="AJ130" s="749"/>
      <c r="AK130" s="750">
        <v>41486512</v>
      </c>
      <c r="AL130" s="748"/>
      <c r="AM130" s="748"/>
      <c r="AN130" s="748"/>
      <c r="AO130" s="749"/>
      <c r="AP130" s="751"/>
      <c r="AQ130" s="752"/>
      <c r="AR130" s="752"/>
      <c r="AS130" s="752"/>
      <c r="AT130" s="753"/>
      <c r="AU130" s="234"/>
      <c r="AV130" s="234"/>
      <c r="AW130" s="234"/>
      <c r="AX130" s="719" t="s">
        <v>474</v>
      </c>
      <c r="AY130" s="720"/>
      <c r="AZ130" s="720"/>
      <c r="BA130" s="720"/>
      <c r="BB130" s="720"/>
      <c r="BC130" s="720"/>
      <c r="BD130" s="720"/>
      <c r="BE130" s="721"/>
      <c r="BF130" s="722">
        <v>7.1</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475</v>
      </c>
      <c r="X131" s="729"/>
      <c r="Y131" s="729"/>
      <c r="Z131" s="730"/>
      <c r="AA131" s="731">
        <v>340286717</v>
      </c>
      <c r="AB131" s="732"/>
      <c r="AC131" s="732"/>
      <c r="AD131" s="732"/>
      <c r="AE131" s="733"/>
      <c r="AF131" s="734">
        <v>348355473</v>
      </c>
      <c r="AG131" s="732"/>
      <c r="AH131" s="732"/>
      <c r="AI131" s="732"/>
      <c r="AJ131" s="733"/>
      <c r="AK131" s="734">
        <v>368471410</v>
      </c>
      <c r="AL131" s="732"/>
      <c r="AM131" s="732"/>
      <c r="AN131" s="732"/>
      <c r="AO131" s="733"/>
      <c r="AP131" s="735"/>
      <c r="AQ131" s="736"/>
      <c r="AR131" s="736"/>
      <c r="AS131" s="736"/>
      <c r="AT131" s="737"/>
      <c r="AU131" s="234"/>
      <c r="AV131" s="234"/>
      <c r="AW131" s="234"/>
      <c r="AX131" s="697" t="s">
        <v>476</v>
      </c>
      <c r="AY131" s="698"/>
      <c r="AZ131" s="698"/>
      <c r="BA131" s="698"/>
      <c r="BB131" s="698"/>
      <c r="BC131" s="698"/>
      <c r="BD131" s="698"/>
      <c r="BE131" s="699"/>
      <c r="BF131" s="700">
        <v>30.3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06" t="s">
        <v>477</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478</v>
      </c>
      <c r="W132" s="710"/>
      <c r="X132" s="710"/>
      <c r="Y132" s="710"/>
      <c r="Z132" s="711"/>
      <c r="AA132" s="712">
        <v>7.4048576510000004</v>
      </c>
      <c r="AB132" s="713"/>
      <c r="AC132" s="713"/>
      <c r="AD132" s="713"/>
      <c r="AE132" s="714"/>
      <c r="AF132" s="715">
        <v>7.0115798070000004</v>
      </c>
      <c r="AG132" s="713"/>
      <c r="AH132" s="713"/>
      <c r="AI132" s="713"/>
      <c r="AJ132" s="714"/>
      <c r="AK132" s="715">
        <v>6.9618269709999998</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479</v>
      </c>
      <c r="W133" s="689"/>
      <c r="X133" s="689"/>
      <c r="Y133" s="689"/>
      <c r="Z133" s="690"/>
      <c r="AA133" s="691">
        <v>7.9</v>
      </c>
      <c r="AB133" s="692"/>
      <c r="AC133" s="692"/>
      <c r="AD133" s="692"/>
      <c r="AE133" s="693"/>
      <c r="AF133" s="691">
        <v>7.3</v>
      </c>
      <c r="AG133" s="692"/>
      <c r="AH133" s="692"/>
      <c r="AI133" s="692"/>
      <c r="AJ133" s="693"/>
      <c r="AK133" s="691">
        <v>7.1</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w+rnWlUicji+uTvcydE8ZwtwyCqHg58R89K6oA1iS9CTEO2yloyETSEKCmsANei50edeTX8ZxMcXqcVYbrwBPA==" saltValue="mxUCv9ZFClKyxfwstQwkO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K49" zoomScaleNormal="85" zoomScaleSheetLayoutView="100" workbookViewId="0">
      <selection activeCell="CW74" sqref="CW74"/>
    </sheetView>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480</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4" zoomScale="85" zoomScaleNormal="85"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481</v>
      </c>
    </row>
  </sheetData>
  <sheetProtection algorithmName="SHA-512" hashValue="Fnu/yGtkbOvfITK/4iLt773M63k6aMIYvQCyhwoS8ZDgw0PRauNmme8d0Sv/sjFXcbNTTKWNKF6misot/qLSkw==" saltValue="qz8aFCq/6G7K2bntIY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70" zoomScaleSheetLayoutView="70" workbookViewId="0">
      <selection activeCell="AM45" sqref="AM45"/>
    </sheetView>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482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483</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484</v>
      </c>
      <c r="AP7" s="273"/>
      <c r="AQ7" s="274" t="s">
        <v>485</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486</v>
      </c>
      <c r="AQ8" s="280" t="s">
        <v>487</v>
      </c>
      <c r="AR8" s="281" t="s">
        <v>488</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489</v>
      </c>
      <c r="AL9" s="1113"/>
      <c r="AM9" s="1113"/>
      <c r="AN9" s="1114"/>
      <c r="AO9" s="282">
        <v>202708215</v>
      </c>
      <c r="AP9" s="282">
        <v>136442</v>
      </c>
      <c r="AQ9" s="283">
        <v>139124</v>
      </c>
      <c r="AR9" s="284">
        <v>-1.9</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490</v>
      </c>
      <c r="AL10" s="1113"/>
      <c r="AM10" s="1113"/>
      <c r="AN10" s="1114"/>
      <c r="AO10" s="282">
        <v>4617800</v>
      </c>
      <c r="AP10" s="282">
        <v>3108</v>
      </c>
      <c r="AQ10" s="283">
        <v>810</v>
      </c>
      <c r="AR10" s="284">
        <v>283.7</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491</v>
      </c>
      <c r="AL11" s="1113"/>
      <c r="AM11" s="1113"/>
      <c r="AN11" s="1114"/>
      <c r="AO11" s="282" t="s">
        <v>492</v>
      </c>
      <c r="AP11" s="282" t="s">
        <v>492</v>
      </c>
      <c r="AQ11" s="283" t="s">
        <v>492</v>
      </c>
      <c r="AR11" s="284" t="s">
        <v>492</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493</v>
      </c>
      <c r="AL12" s="1113"/>
      <c r="AM12" s="1113"/>
      <c r="AN12" s="1114"/>
      <c r="AO12" s="282">
        <v>30566</v>
      </c>
      <c r="AP12" s="282">
        <v>21</v>
      </c>
      <c r="AQ12" s="283">
        <v>7</v>
      </c>
      <c r="AR12" s="284">
        <v>200</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494</v>
      </c>
      <c r="AL13" s="1113"/>
      <c r="AM13" s="1113"/>
      <c r="AN13" s="1114"/>
      <c r="AO13" s="282">
        <v>3198957</v>
      </c>
      <c r="AP13" s="282">
        <v>2153</v>
      </c>
      <c r="AQ13" s="283">
        <v>2682</v>
      </c>
      <c r="AR13" s="284">
        <v>-19.7</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495</v>
      </c>
      <c r="AL14" s="1113"/>
      <c r="AM14" s="1113"/>
      <c r="AN14" s="1114"/>
      <c r="AO14" s="282">
        <v>-11277945</v>
      </c>
      <c r="AP14" s="282">
        <v>-7591</v>
      </c>
      <c r="AQ14" s="283">
        <v>-12563</v>
      </c>
      <c r="AR14" s="284">
        <v>-39.6</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153</v>
      </c>
      <c r="AL15" s="1110"/>
      <c r="AM15" s="1110"/>
      <c r="AN15" s="1111"/>
      <c r="AO15" s="282">
        <v>199277593</v>
      </c>
      <c r="AP15" s="282">
        <v>134133</v>
      </c>
      <c r="AQ15" s="283">
        <v>130060</v>
      </c>
      <c r="AR15" s="284">
        <v>3.1</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496</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497</v>
      </c>
      <c r="AP20" s="293" t="s">
        <v>498</v>
      </c>
      <c r="AQ20" s="294" t="s">
        <v>499</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500</v>
      </c>
      <c r="AL21" s="1116"/>
      <c r="AM21" s="1116"/>
      <c r="AN21" s="1117"/>
      <c r="AO21" s="297">
        <v>1596.32</v>
      </c>
      <c r="AP21" s="298">
        <v>1550.04</v>
      </c>
      <c r="AQ21" s="299">
        <v>46.28</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501</v>
      </c>
      <c r="AL22" s="1116"/>
      <c r="AM22" s="1116"/>
      <c r="AN22" s="1117"/>
      <c r="AO22" s="302">
        <v>98.1</v>
      </c>
      <c r="AP22" s="303">
        <v>98.8</v>
      </c>
      <c r="AQ22" s="304">
        <v>-0.7</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502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x14ac:dyDescent="0.15">
      <c r="A27" s="309"/>
      <c r="AO27" s="263"/>
      <c r="AP27" s="263"/>
      <c r="AQ27" s="263"/>
      <c r="AR27" s="263"/>
      <c r="AS27" s="263"/>
      <c r="AT27" s="263"/>
    </row>
    <row r="28" spans="1:46" ht="17.25" x14ac:dyDescent="0.15">
      <c r="A28" s="264" t="s">
        <v>503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504</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484</v>
      </c>
      <c r="AP30" s="273"/>
      <c r="AQ30" s="274" t="s">
        <v>485</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486</v>
      </c>
      <c r="AQ31" s="280" t="s">
        <v>487</v>
      </c>
      <c r="AR31" s="281" t="s">
        <v>488</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505</v>
      </c>
      <c r="AL32" s="1107"/>
      <c r="AM32" s="1107"/>
      <c r="AN32" s="1108"/>
      <c r="AO32" s="282">
        <v>65145794</v>
      </c>
      <c r="AP32" s="282">
        <v>43849</v>
      </c>
      <c r="AQ32" s="283">
        <v>72752</v>
      </c>
      <c r="AR32" s="284">
        <v>-39.700000000000003</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506</v>
      </c>
      <c r="AL33" s="1107"/>
      <c r="AM33" s="1107"/>
      <c r="AN33" s="1108"/>
      <c r="AO33" s="282" t="s">
        <v>492</v>
      </c>
      <c r="AP33" s="282" t="s">
        <v>492</v>
      </c>
      <c r="AQ33" s="283" t="s">
        <v>492</v>
      </c>
      <c r="AR33" s="284" t="s">
        <v>492</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507</v>
      </c>
      <c r="AL34" s="1107"/>
      <c r="AM34" s="1107"/>
      <c r="AN34" s="1108"/>
      <c r="AO34" s="282" t="s">
        <v>492</v>
      </c>
      <c r="AP34" s="282" t="s">
        <v>492</v>
      </c>
      <c r="AQ34" s="283">
        <v>5123</v>
      </c>
      <c r="AR34" s="284" t="s">
        <v>492</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508</v>
      </c>
      <c r="AL35" s="1107"/>
      <c r="AM35" s="1107"/>
      <c r="AN35" s="1108"/>
      <c r="AO35" s="282">
        <v>3634771</v>
      </c>
      <c r="AP35" s="282">
        <v>2447</v>
      </c>
      <c r="AQ35" s="283">
        <v>1832</v>
      </c>
      <c r="AR35" s="284">
        <v>33.6</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509</v>
      </c>
      <c r="AL36" s="1107"/>
      <c r="AM36" s="1107"/>
      <c r="AN36" s="1108"/>
      <c r="AO36" s="282">
        <v>438904</v>
      </c>
      <c r="AP36" s="282">
        <v>295</v>
      </c>
      <c r="AQ36" s="283">
        <v>132</v>
      </c>
      <c r="AR36" s="284">
        <v>123.5</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510</v>
      </c>
      <c r="AL37" s="1107"/>
      <c r="AM37" s="1107"/>
      <c r="AN37" s="1108"/>
      <c r="AO37" s="282" t="s">
        <v>492</v>
      </c>
      <c r="AP37" s="282" t="s">
        <v>492</v>
      </c>
      <c r="AQ37" s="283">
        <v>464</v>
      </c>
      <c r="AR37" s="284" t="s">
        <v>492</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511</v>
      </c>
      <c r="AL38" s="1104"/>
      <c r="AM38" s="1104"/>
      <c r="AN38" s="1105"/>
      <c r="AO38" s="312">
        <v>14422</v>
      </c>
      <c r="AP38" s="312">
        <v>10</v>
      </c>
      <c r="AQ38" s="313">
        <v>3</v>
      </c>
      <c r="AR38" s="304">
        <v>233.3</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512</v>
      </c>
      <c r="AL39" s="1104"/>
      <c r="AM39" s="1104"/>
      <c r="AN39" s="1105"/>
      <c r="AO39" s="282">
        <v>-2095037</v>
      </c>
      <c r="AP39" s="282">
        <v>-1410</v>
      </c>
      <c r="AQ39" s="283">
        <v>-2200</v>
      </c>
      <c r="AR39" s="284">
        <v>-35.9</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513</v>
      </c>
      <c r="AL40" s="1107"/>
      <c r="AM40" s="1107"/>
      <c r="AN40" s="1108"/>
      <c r="AO40" s="282">
        <v>-41486512</v>
      </c>
      <c r="AP40" s="282">
        <v>-27924</v>
      </c>
      <c r="AQ40" s="283">
        <v>-47951</v>
      </c>
      <c r="AR40" s="284">
        <v>-41.8</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514</v>
      </c>
      <c r="AL41" s="1110"/>
      <c r="AM41" s="1110"/>
      <c r="AN41" s="1111"/>
      <c r="AO41" s="282">
        <v>25652342</v>
      </c>
      <c r="AP41" s="282">
        <v>17267</v>
      </c>
      <c r="AQ41" s="283">
        <v>30155</v>
      </c>
      <c r="AR41" s="284">
        <v>-42.7</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515</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516</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484</v>
      </c>
      <c r="AN49" s="1100" t="s">
        <v>517</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518</v>
      </c>
      <c r="AO50" s="325" t="s">
        <v>519</v>
      </c>
      <c r="AP50" s="326" t="s">
        <v>520</v>
      </c>
      <c r="AQ50" s="327" t="s">
        <v>521</v>
      </c>
      <c r="AR50" s="328" t="s">
        <v>522</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523</v>
      </c>
      <c r="AL51" s="321"/>
      <c r="AM51" s="329">
        <v>156443642</v>
      </c>
      <c r="AN51" s="330">
        <v>106313</v>
      </c>
      <c r="AO51" s="331">
        <v>-13.8</v>
      </c>
      <c r="AP51" s="332">
        <v>108224</v>
      </c>
      <c r="AQ51" s="333">
        <v>6.4</v>
      </c>
      <c r="AR51" s="334">
        <v>-20.2</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524</v>
      </c>
      <c r="AM52" s="337">
        <v>12018215</v>
      </c>
      <c r="AN52" s="338">
        <v>8167</v>
      </c>
      <c r="AO52" s="339">
        <v>-46.8</v>
      </c>
      <c r="AP52" s="340">
        <v>27358</v>
      </c>
      <c r="AQ52" s="341">
        <v>1.7</v>
      </c>
      <c r="AR52" s="342">
        <v>-48.5</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525</v>
      </c>
      <c r="AL53" s="321"/>
      <c r="AM53" s="329">
        <v>134964161</v>
      </c>
      <c r="AN53" s="330">
        <v>91428</v>
      </c>
      <c r="AO53" s="331">
        <v>-14</v>
      </c>
      <c r="AP53" s="332">
        <v>105585</v>
      </c>
      <c r="AQ53" s="333">
        <v>-2.4</v>
      </c>
      <c r="AR53" s="334">
        <v>-11.6</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524</v>
      </c>
      <c r="AM54" s="337">
        <v>11305711</v>
      </c>
      <c r="AN54" s="338">
        <v>7659</v>
      </c>
      <c r="AO54" s="339">
        <v>-6.2</v>
      </c>
      <c r="AP54" s="340">
        <v>26225</v>
      </c>
      <c r="AQ54" s="341">
        <v>-4.0999999999999996</v>
      </c>
      <c r="AR54" s="342">
        <v>-2.1</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526</v>
      </c>
      <c r="AL55" s="321"/>
      <c r="AM55" s="329">
        <v>124389676</v>
      </c>
      <c r="AN55" s="330">
        <v>83959</v>
      </c>
      <c r="AO55" s="331">
        <v>-8.1999999999999993</v>
      </c>
      <c r="AP55" s="332">
        <v>111577</v>
      </c>
      <c r="AQ55" s="333">
        <v>5.7</v>
      </c>
      <c r="AR55" s="334">
        <v>-13.9</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524</v>
      </c>
      <c r="AM56" s="337">
        <v>11866230</v>
      </c>
      <c r="AN56" s="338">
        <v>8009</v>
      </c>
      <c r="AO56" s="339">
        <v>4.5999999999999996</v>
      </c>
      <c r="AP56" s="340">
        <v>26257</v>
      </c>
      <c r="AQ56" s="341">
        <v>0.1</v>
      </c>
      <c r="AR56" s="342">
        <v>4.5</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527</v>
      </c>
      <c r="AL57" s="321"/>
      <c r="AM57" s="329">
        <v>131385982</v>
      </c>
      <c r="AN57" s="330">
        <v>88447</v>
      </c>
      <c r="AO57" s="331">
        <v>5.3</v>
      </c>
      <c r="AP57" s="332">
        <v>122371</v>
      </c>
      <c r="AQ57" s="333">
        <v>9.6999999999999993</v>
      </c>
      <c r="AR57" s="334">
        <v>-4.4000000000000004</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524</v>
      </c>
      <c r="AM58" s="337">
        <v>13773350</v>
      </c>
      <c r="AN58" s="338">
        <v>9272</v>
      </c>
      <c r="AO58" s="339">
        <v>15.8</v>
      </c>
      <c r="AP58" s="340">
        <v>28038</v>
      </c>
      <c r="AQ58" s="341">
        <v>6.8</v>
      </c>
      <c r="AR58" s="342">
        <v>9</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528</v>
      </c>
      <c r="AL59" s="321"/>
      <c r="AM59" s="329">
        <v>125843911</v>
      </c>
      <c r="AN59" s="330">
        <v>84705</v>
      </c>
      <c r="AO59" s="331">
        <v>-4.2</v>
      </c>
      <c r="AP59" s="332">
        <v>125393</v>
      </c>
      <c r="AQ59" s="333">
        <v>2.5</v>
      </c>
      <c r="AR59" s="334">
        <v>-6.7</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524</v>
      </c>
      <c r="AM60" s="337">
        <v>13113601</v>
      </c>
      <c r="AN60" s="338">
        <v>8827</v>
      </c>
      <c r="AO60" s="339">
        <v>-4.8</v>
      </c>
      <c r="AP60" s="340">
        <v>28054</v>
      </c>
      <c r="AQ60" s="341">
        <v>0.1</v>
      </c>
      <c r="AR60" s="342">
        <v>-4.9000000000000004</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529</v>
      </c>
      <c r="AL61" s="343"/>
      <c r="AM61" s="344">
        <v>134605474</v>
      </c>
      <c r="AN61" s="345">
        <v>90970</v>
      </c>
      <c r="AO61" s="346">
        <v>-7</v>
      </c>
      <c r="AP61" s="347">
        <v>114630</v>
      </c>
      <c r="AQ61" s="348">
        <v>4.4000000000000004</v>
      </c>
      <c r="AR61" s="334">
        <v>-11.4</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524</v>
      </c>
      <c r="AM62" s="337">
        <v>12415421</v>
      </c>
      <c r="AN62" s="338">
        <v>8387</v>
      </c>
      <c r="AO62" s="339">
        <v>-7.5</v>
      </c>
      <c r="AP62" s="340">
        <v>27186</v>
      </c>
      <c r="AQ62" s="341">
        <v>0.9</v>
      </c>
      <c r="AR62" s="342">
        <v>-8.4</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vzTZjlliNBB7IJ7g+3zLAkaARg6xo+rqWDKfoF8QS2/RZfaUnQ/dUAvQ2X705d58Wg4JbX3PCD9DR0NXXFVc3w==" saltValue="+leph7FuhcgEKzjRm0tnf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85" zoomScaleNormal="85" zoomScaleSheetLayoutView="55" workbookViewId="0">
      <selection activeCell="BL21" sqref="BL21"/>
    </sheetView>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530</v>
      </c>
    </row>
    <row r="121" spans="125:125" ht="13.5" hidden="1" customHeight="1" x14ac:dyDescent="0.15">
      <c r="DU121" s="260"/>
    </row>
  </sheetData>
  <sheetProtection algorithmName="SHA-512" hashValue="NPUbAz/Jb1K782Ho/RHAw8TvR4HzMIMym9PIBIGDl7re88+KHDX/NIl5GdvP/oLBi2vzLpuUx1EVO4kQ/yBfVQ==" saltValue="BCcnw+HhDRebM76aPRHu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73" zoomScale="85" zoomScaleNormal="85" zoomScaleSheetLayoutView="55" workbookViewId="0">
      <selection activeCell="CO100" sqref="CO100"/>
    </sheetView>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531</v>
      </c>
    </row>
  </sheetData>
  <sheetProtection algorithmName="SHA-512" hashValue="/Hk+SINSOYu7v3LNGmQU44ytBAbMEvvyFYpfzd4AbktJ8zy8wJKsR0L5X1hKpy7EakwkKKsI+A2N3sxBO/d3Kg==" saltValue="vc5zm2EGWbkePoi8XpCl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25"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532</v>
      </c>
      <c r="G46" s="352" t="s">
        <v>533</v>
      </c>
      <c r="H46" s="352" t="s">
        <v>534</v>
      </c>
      <c r="I46" s="352" t="s">
        <v>535</v>
      </c>
      <c r="J46" s="353" t="s">
        <v>536</v>
      </c>
    </row>
    <row r="47" spans="2:10" ht="57.75" customHeight="1" x14ac:dyDescent="0.15">
      <c r="B47" s="7"/>
      <c r="C47" s="1121" t="s">
        <v>4</v>
      </c>
      <c r="D47" s="1121"/>
      <c r="E47" s="1122"/>
      <c r="F47" s="354">
        <v>6.15</v>
      </c>
      <c r="G47" s="355">
        <v>5.79</v>
      </c>
      <c r="H47" s="355">
        <v>5.97</v>
      </c>
      <c r="I47" s="355">
        <v>5.41</v>
      </c>
      <c r="J47" s="356">
        <v>11.35</v>
      </c>
    </row>
    <row r="48" spans="2:10" ht="57.75" customHeight="1" x14ac:dyDescent="0.15">
      <c r="B48" s="8"/>
      <c r="C48" s="1123" t="s">
        <v>5</v>
      </c>
      <c r="D48" s="1123"/>
      <c r="E48" s="1124"/>
      <c r="F48" s="357">
        <v>0.95</v>
      </c>
      <c r="G48" s="358">
        <v>1.08</v>
      </c>
      <c r="H48" s="358">
        <v>0.8</v>
      </c>
      <c r="I48" s="358">
        <v>1.39</v>
      </c>
      <c r="J48" s="359">
        <v>1.04</v>
      </c>
    </row>
    <row r="49" spans="2:10" ht="57.75" customHeight="1" thickBot="1" x14ac:dyDescent="0.2">
      <c r="B49" s="9"/>
      <c r="C49" s="1125" t="s">
        <v>6</v>
      </c>
      <c r="D49" s="1125"/>
      <c r="E49" s="1126"/>
      <c r="F49" s="360" t="s">
        <v>537</v>
      </c>
      <c r="G49" s="361" t="s">
        <v>538</v>
      </c>
      <c r="H49" s="361" t="s">
        <v>539</v>
      </c>
      <c r="I49" s="361">
        <v>0.16</v>
      </c>
      <c r="J49" s="362">
        <v>5.92</v>
      </c>
    </row>
    <row r="50" spans="2:10" ht="13.5" customHeight="1" x14ac:dyDescent="0.15"/>
  </sheetData>
  <sheetProtection algorithmName="SHA-512" hashValue="QzyolgAqGD+8UWklBsowwKezAVhu2SwtJGErXiP3XfAS4xjLjFW6JJTY/bjEcuvldAh1tDoJNAx7q9rkqrjjcw==" saltValue="45hmAqPGAi760fUzCoQM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532</v>
      </c>
      <c r="G33" s="17" t="s">
        <v>533</v>
      </c>
      <c r="H33" s="17" t="s">
        <v>534</v>
      </c>
      <c r="I33" s="17" t="s">
        <v>535</v>
      </c>
      <c r="J33" s="18" t="s">
        <v>536</v>
      </c>
      <c r="K33" s="10"/>
      <c r="L33" s="10"/>
      <c r="M33" s="10"/>
      <c r="N33" s="10"/>
      <c r="O33" s="10"/>
      <c r="P33" s="10"/>
    </row>
    <row r="34" spans="1:16" ht="39" customHeight="1" x14ac:dyDescent="0.15">
      <c r="A34" s="10"/>
      <c r="B34" s="19"/>
      <c r="C34" s="1133" t="s">
        <v>540</v>
      </c>
      <c r="D34" s="1133"/>
      <c r="E34" s="1134"/>
      <c r="F34" s="20">
        <v>2.14</v>
      </c>
      <c r="G34" s="21">
        <v>2.0699999999999998</v>
      </c>
      <c r="H34" s="21">
        <v>2.69</v>
      </c>
      <c r="I34" s="21">
        <v>3.77</v>
      </c>
      <c r="J34" s="22">
        <v>5.28</v>
      </c>
      <c r="K34" s="10"/>
      <c r="L34" s="10"/>
      <c r="M34" s="10"/>
      <c r="N34" s="10"/>
      <c r="O34" s="10"/>
      <c r="P34" s="10"/>
    </row>
    <row r="35" spans="1:16" ht="39" customHeight="1" x14ac:dyDescent="0.15">
      <c r="A35" s="10"/>
      <c r="B35" s="23"/>
      <c r="C35" s="1127" t="s">
        <v>541</v>
      </c>
      <c r="D35" s="1128"/>
      <c r="E35" s="1129"/>
      <c r="F35" s="24">
        <v>3.38</v>
      </c>
      <c r="G35" s="25">
        <v>3.27</v>
      </c>
      <c r="H35" s="25">
        <v>3.33</v>
      </c>
      <c r="I35" s="25">
        <v>3.23</v>
      </c>
      <c r="J35" s="26">
        <v>3</v>
      </c>
      <c r="K35" s="10"/>
      <c r="L35" s="10"/>
      <c r="M35" s="10"/>
      <c r="N35" s="10"/>
      <c r="O35" s="10"/>
      <c r="P35" s="10"/>
    </row>
    <row r="36" spans="1:16" ht="39" customHeight="1" x14ac:dyDescent="0.15">
      <c r="A36" s="10"/>
      <c r="B36" s="23"/>
      <c r="C36" s="1127" t="s">
        <v>542</v>
      </c>
      <c r="D36" s="1128"/>
      <c r="E36" s="1129"/>
      <c r="F36" s="24">
        <v>1.55</v>
      </c>
      <c r="G36" s="25">
        <v>1.42</v>
      </c>
      <c r="H36" s="25">
        <v>1.51</v>
      </c>
      <c r="I36" s="25">
        <v>1.53</v>
      </c>
      <c r="J36" s="26">
        <v>1.1000000000000001</v>
      </c>
      <c r="K36" s="10"/>
      <c r="L36" s="10"/>
      <c r="M36" s="10"/>
      <c r="N36" s="10"/>
      <c r="O36" s="10"/>
      <c r="P36" s="10"/>
    </row>
    <row r="37" spans="1:16" ht="39" customHeight="1" x14ac:dyDescent="0.15">
      <c r="A37" s="10"/>
      <c r="B37" s="23"/>
      <c r="C37" s="1127" t="s">
        <v>543</v>
      </c>
      <c r="D37" s="1128"/>
      <c r="E37" s="1129"/>
      <c r="F37" s="24">
        <v>0.95</v>
      </c>
      <c r="G37" s="25">
        <v>1.07</v>
      </c>
      <c r="H37" s="25">
        <v>0.79</v>
      </c>
      <c r="I37" s="25">
        <v>1.39</v>
      </c>
      <c r="J37" s="26">
        <v>1.04</v>
      </c>
      <c r="K37" s="10"/>
      <c r="L37" s="10"/>
      <c r="M37" s="10"/>
      <c r="N37" s="10"/>
      <c r="O37" s="10"/>
      <c r="P37" s="10"/>
    </row>
    <row r="38" spans="1:16" ht="39" customHeight="1" x14ac:dyDescent="0.15">
      <c r="A38" s="10"/>
      <c r="B38" s="23"/>
      <c r="C38" s="1127" t="s">
        <v>544</v>
      </c>
      <c r="D38" s="1128"/>
      <c r="E38" s="1129"/>
      <c r="F38" s="24" t="s">
        <v>492</v>
      </c>
      <c r="G38" s="25">
        <v>0.32</v>
      </c>
      <c r="H38" s="25">
        <v>0</v>
      </c>
      <c r="I38" s="25">
        <v>0.92</v>
      </c>
      <c r="J38" s="26">
        <v>0.36</v>
      </c>
      <c r="K38" s="10"/>
      <c r="L38" s="10"/>
      <c r="M38" s="10"/>
      <c r="N38" s="10"/>
      <c r="O38" s="10"/>
      <c r="P38" s="10"/>
    </row>
    <row r="39" spans="1:16" ht="39" customHeight="1" x14ac:dyDescent="0.15">
      <c r="A39" s="10"/>
      <c r="B39" s="23"/>
      <c r="C39" s="1127" t="s">
        <v>545</v>
      </c>
      <c r="D39" s="1128"/>
      <c r="E39" s="1129"/>
      <c r="F39" s="24" t="s">
        <v>492</v>
      </c>
      <c r="G39" s="25" t="s">
        <v>492</v>
      </c>
      <c r="H39" s="25" t="s">
        <v>492</v>
      </c>
      <c r="I39" s="25">
        <v>0.24</v>
      </c>
      <c r="J39" s="26">
        <v>0.32</v>
      </c>
      <c r="K39" s="10"/>
      <c r="L39" s="10"/>
      <c r="M39" s="10"/>
      <c r="N39" s="10"/>
      <c r="O39" s="10"/>
      <c r="P39" s="10"/>
    </row>
    <row r="40" spans="1:16" ht="39" customHeight="1" x14ac:dyDescent="0.15">
      <c r="A40" s="10"/>
      <c r="B40" s="23"/>
      <c r="C40" s="1127" t="s">
        <v>546</v>
      </c>
      <c r="D40" s="1128"/>
      <c r="E40" s="1129"/>
      <c r="F40" s="24">
        <v>0.2</v>
      </c>
      <c r="G40" s="25">
        <v>0.24</v>
      </c>
      <c r="H40" s="25">
        <v>0.23</v>
      </c>
      <c r="I40" s="25">
        <v>0.34</v>
      </c>
      <c r="J40" s="26">
        <v>0.32</v>
      </c>
      <c r="K40" s="10"/>
      <c r="L40" s="10"/>
      <c r="M40" s="10"/>
      <c r="N40" s="10"/>
      <c r="O40" s="10"/>
      <c r="P40" s="10"/>
    </row>
    <row r="41" spans="1:16" ht="39" customHeight="1" x14ac:dyDescent="0.15">
      <c r="A41" s="10"/>
      <c r="B41" s="23"/>
      <c r="C41" s="1127" t="s">
        <v>547</v>
      </c>
      <c r="D41" s="1128"/>
      <c r="E41" s="1129"/>
      <c r="F41" s="24">
        <v>0.2</v>
      </c>
      <c r="G41" s="25">
        <v>0.21</v>
      </c>
      <c r="H41" s="25">
        <v>0.22</v>
      </c>
      <c r="I41" s="25">
        <v>0.22</v>
      </c>
      <c r="J41" s="26">
        <v>0.22</v>
      </c>
      <c r="K41" s="10"/>
      <c r="L41" s="10"/>
      <c r="M41" s="10"/>
      <c r="N41" s="10"/>
      <c r="O41" s="10"/>
      <c r="P41" s="10"/>
    </row>
    <row r="42" spans="1:16" ht="39" customHeight="1" x14ac:dyDescent="0.15">
      <c r="A42" s="10"/>
      <c r="B42" s="27"/>
      <c r="C42" s="1127" t="s">
        <v>548</v>
      </c>
      <c r="D42" s="1128"/>
      <c r="E42" s="1129"/>
      <c r="F42" s="24" t="s">
        <v>492</v>
      </c>
      <c r="G42" s="25" t="s">
        <v>492</v>
      </c>
      <c r="H42" s="25" t="s">
        <v>492</v>
      </c>
      <c r="I42" s="25" t="s">
        <v>492</v>
      </c>
      <c r="J42" s="26" t="s">
        <v>492</v>
      </c>
      <c r="K42" s="10"/>
      <c r="L42" s="10"/>
      <c r="M42" s="10"/>
      <c r="N42" s="10"/>
      <c r="O42" s="10"/>
      <c r="P42" s="10"/>
    </row>
    <row r="43" spans="1:16" ht="39" customHeight="1" thickBot="1" x14ac:dyDescent="0.2">
      <c r="A43" s="10"/>
      <c r="B43" s="28"/>
      <c r="C43" s="1130" t="s">
        <v>549</v>
      </c>
      <c r="D43" s="1131"/>
      <c r="E43" s="1132"/>
      <c r="F43" s="29">
        <v>0.97</v>
      </c>
      <c r="G43" s="30">
        <v>0.85</v>
      </c>
      <c r="H43" s="30">
        <v>1.39</v>
      </c>
      <c r="I43" s="30">
        <v>0.52</v>
      </c>
      <c r="J43" s="31">
        <v>0.45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7Bg551ukOvaR5UQsUBt42SpStNmZhpvl1GRMHlJHCiiNsNQh1qYUM9kVz3i+3FgADERB12WOLzNxCRImvOv3Mg==" saltValue="yGnvplOLC5w3mgm1PCPJ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532</v>
      </c>
      <c r="L44" s="44" t="s">
        <v>533</v>
      </c>
      <c r="M44" s="44" t="s">
        <v>534</v>
      </c>
      <c r="N44" s="44" t="s">
        <v>535</v>
      </c>
      <c r="O44" s="45" t="s">
        <v>536</v>
      </c>
      <c r="P44" s="36"/>
      <c r="Q44" s="36"/>
      <c r="R44" s="36"/>
      <c r="S44" s="36"/>
      <c r="T44" s="36"/>
      <c r="U44" s="36"/>
    </row>
    <row r="45" spans="1:21" ht="30.75" customHeight="1" x14ac:dyDescent="0.15">
      <c r="A45" s="36"/>
      <c r="B45" s="1153" t="s">
        <v>11</v>
      </c>
      <c r="C45" s="1154"/>
      <c r="D45" s="46"/>
      <c r="E45" s="1159" t="s">
        <v>12</v>
      </c>
      <c r="F45" s="1159"/>
      <c r="G45" s="1159"/>
      <c r="H45" s="1159"/>
      <c r="I45" s="1159"/>
      <c r="J45" s="1160"/>
      <c r="K45" s="47">
        <v>74465</v>
      </c>
      <c r="L45" s="48">
        <v>67016</v>
      </c>
      <c r="M45" s="48">
        <v>66534</v>
      </c>
      <c r="N45" s="48">
        <v>64619</v>
      </c>
      <c r="O45" s="49">
        <v>65146</v>
      </c>
      <c r="P45" s="36"/>
      <c r="Q45" s="36"/>
      <c r="R45" s="36"/>
      <c r="S45" s="36"/>
      <c r="T45" s="36"/>
      <c r="U45" s="36"/>
    </row>
    <row r="46" spans="1:21" ht="30.75" customHeight="1" x14ac:dyDescent="0.15">
      <c r="A46" s="36"/>
      <c r="B46" s="1155"/>
      <c r="C46" s="1156"/>
      <c r="D46" s="50"/>
      <c r="E46" s="1137" t="s">
        <v>13</v>
      </c>
      <c r="F46" s="1137"/>
      <c r="G46" s="1137"/>
      <c r="H46" s="1137"/>
      <c r="I46" s="1137"/>
      <c r="J46" s="1138"/>
      <c r="K46" s="51" t="s">
        <v>492</v>
      </c>
      <c r="L46" s="52" t="s">
        <v>492</v>
      </c>
      <c r="M46" s="52" t="s">
        <v>492</v>
      </c>
      <c r="N46" s="52" t="s">
        <v>492</v>
      </c>
      <c r="O46" s="53" t="s">
        <v>492</v>
      </c>
      <c r="P46" s="36"/>
      <c r="Q46" s="36"/>
      <c r="R46" s="36"/>
      <c r="S46" s="36"/>
      <c r="T46" s="36"/>
      <c r="U46" s="36"/>
    </row>
    <row r="47" spans="1:21" ht="30.75" customHeight="1" x14ac:dyDescent="0.15">
      <c r="A47" s="36"/>
      <c r="B47" s="1155"/>
      <c r="C47" s="1156"/>
      <c r="D47" s="50"/>
      <c r="E47" s="1137" t="s">
        <v>14</v>
      </c>
      <c r="F47" s="1137"/>
      <c r="G47" s="1137"/>
      <c r="H47" s="1137"/>
      <c r="I47" s="1137"/>
      <c r="J47" s="1138"/>
      <c r="K47" s="51" t="s">
        <v>492</v>
      </c>
      <c r="L47" s="52" t="s">
        <v>492</v>
      </c>
      <c r="M47" s="52" t="s">
        <v>492</v>
      </c>
      <c r="N47" s="52" t="s">
        <v>492</v>
      </c>
      <c r="O47" s="53" t="s">
        <v>492</v>
      </c>
      <c r="P47" s="36"/>
      <c r="Q47" s="36"/>
      <c r="R47" s="36"/>
      <c r="S47" s="36"/>
      <c r="T47" s="36"/>
      <c r="U47" s="36"/>
    </row>
    <row r="48" spans="1:21" ht="30.75" customHeight="1" x14ac:dyDescent="0.15">
      <c r="A48" s="36"/>
      <c r="B48" s="1155"/>
      <c r="C48" s="1156"/>
      <c r="D48" s="50"/>
      <c r="E48" s="1137" t="s">
        <v>15</v>
      </c>
      <c r="F48" s="1137"/>
      <c r="G48" s="1137"/>
      <c r="H48" s="1137"/>
      <c r="I48" s="1137"/>
      <c r="J48" s="1138"/>
      <c r="K48" s="51">
        <v>3509</v>
      </c>
      <c r="L48" s="52">
        <v>3638</v>
      </c>
      <c r="M48" s="52">
        <v>3430</v>
      </c>
      <c r="N48" s="52">
        <v>3396</v>
      </c>
      <c r="O48" s="53">
        <v>3635</v>
      </c>
      <c r="P48" s="36"/>
      <c r="Q48" s="36"/>
      <c r="R48" s="36"/>
      <c r="S48" s="36"/>
      <c r="T48" s="36"/>
      <c r="U48" s="36"/>
    </row>
    <row r="49" spans="1:21" ht="30.75" customHeight="1" x14ac:dyDescent="0.15">
      <c r="A49" s="36"/>
      <c r="B49" s="1155"/>
      <c r="C49" s="1156"/>
      <c r="D49" s="50"/>
      <c r="E49" s="1137" t="s">
        <v>16</v>
      </c>
      <c r="F49" s="1137"/>
      <c r="G49" s="1137"/>
      <c r="H49" s="1137"/>
      <c r="I49" s="1137"/>
      <c r="J49" s="1138"/>
      <c r="K49" s="51">
        <v>490</v>
      </c>
      <c r="L49" s="52">
        <v>482</v>
      </c>
      <c r="M49" s="52">
        <v>466</v>
      </c>
      <c r="N49" s="52">
        <v>423</v>
      </c>
      <c r="O49" s="53">
        <v>439</v>
      </c>
      <c r="P49" s="36"/>
      <c r="Q49" s="36"/>
      <c r="R49" s="36"/>
      <c r="S49" s="36"/>
      <c r="T49" s="36"/>
      <c r="U49" s="36"/>
    </row>
    <row r="50" spans="1:21" ht="30.75" customHeight="1" x14ac:dyDescent="0.15">
      <c r="A50" s="36"/>
      <c r="B50" s="1155"/>
      <c r="C50" s="1156"/>
      <c r="D50" s="50"/>
      <c r="E50" s="1137" t="s">
        <v>17</v>
      </c>
      <c r="F50" s="1137"/>
      <c r="G50" s="1137"/>
      <c r="H50" s="1137"/>
      <c r="I50" s="1137"/>
      <c r="J50" s="1138"/>
      <c r="K50" s="51">
        <v>178</v>
      </c>
      <c r="L50" s="52">
        <v>178</v>
      </c>
      <c r="M50" s="52">
        <v>13</v>
      </c>
      <c r="N50" s="52" t="s">
        <v>492</v>
      </c>
      <c r="O50" s="53" t="s">
        <v>492</v>
      </c>
      <c r="P50" s="36"/>
      <c r="Q50" s="36"/>
      <c r="R50" s="36"/>
      <c r="S50" s="36"/>
      <c r="T50" s="36"/>
      <c r="U50" s="36"/>
    </row>
    <row r="51" spans="1:21" ht="30.75" customHeight="1" x14ac:dyDescent="0.15">
      <c r="A51" s="36"/>
      <c r="B51" s="1157"/>
      <c r="C51" s="1158"/>
      <c r="D51" s="54"/>
      <c r="E51" s="1137" t="s">
        <v>18</v>
      </c>
      <c r="F51" s="1137"/>
      <c r="G51" s="1137"/>
      <c r="H51" s="1137"/>
      <c r="I51" s="1137"/>
      <c r="J51" s="1138"/>
      <c r="K51" s="51">
        <v>10</v>
      </c>
      <c r="L51" s="52">
        <v>9</v>
      </c>
      <c r="M51" s="52">
        <v>8</v>
      </c>
      <c r="N51" s="52">
        <v>7</v>
      </c>
      <c r="O51" s="53">
        <v>14</v>
      </c>
      <c r="P51" s="36"/>
      <c r="Q51" s="36"/>
      <c r="R51" s="36"/>
      <c r="S51" s="36"/>
      <c r="T51" s="36"/>
      <c r="U51" s="36"/>
    </row>
    <row r="52" spans="1:21" ht="30.75" customHeight="1" x14ac:dyDescent="0.15">
      <c r="A52" s="36"/>
      <c r="B52" s="1135" t="s">
        <v>19</v>
      </c>
      <c r="C52" s="1136"/>
      <c r="D52" s="54"/>
      <c r="E52" s="1137" t="s">
        <v>20</v>
      </c>
      <c r="F52" s="1137"/>
      <c r="G52" s="1137"/>
      <c r="H52" s="1137"/>
      <c r="I52" s="1137"/>
      <c r="J52" s="1138"/>
      <c r="K52" s="51">
        <v>49114</v>
      </c>
      <c r="L52" s="52">
        <v>45855</v>
      </c>
      <c r="M52" s="52">
        <v>45253</v>
      </c>
      <c r="N52" s="52">
        <v>44020</v>
      </c>
      <c r="O52" s="53">
        <v>43582</v>
      </c>
      <c r="P52" s="36"/>
      <c r="Q52" s="36"/>
      <c r="R52" s="36"/>
      <c r="S52" s="36"/>
      <c r="T52" s="36"/>
      <c r="U52" s="36"/>
    </row>
    <row r="53" spans="1:21" ht="30.75" customHeight="1" thickBot="1" x14ac:dyDescent="0.2">
      <c r="A53" s="36"/>
      <c r="B53" s="1139" t="s">
        <v>21</v>
      </c>
      <c r="C53" s="1140"/>
      <c r="D53" s="55"/>
      <c r="E53" s="1141" t="s">
        <v>22</v>
      </c>
      <c r="F53" s="1141"/>
      <c r="G53" s="1141"/>
      <c r="H53" s="1141"/>
      <c r="I53" s="1141"/>
      <c r="J53" s="1142"/>
      <c r="K53" s="56">
        <v>29538</v>
      </c>
      <c r="L53" s="57">
        <v>25468</v>
      </c>
      <c r="M53" s="57">
        <v>25198</v>
      </c>
      <c r="N53" s="57">
        <v>24425</v>
      </c>
      <c r="O53" s="58">
        <v>25652</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2">
      <c r="A55" s="36"/>
      <c r="B55" s="61"/>
      <c r="C55" s="62"/>
      <c r="D55" s="62"/>
      <c r="E55" s="63"/>
      <c r="F55" s="63"/>
      <c r="G55" s="63"/>
      <c r="H55" s="63"/>
      <c r="I55" s="63"/>
      <c r="J55" s="64" t="s">
        <v>3</v>
      </c>
      <c r="K55" s="65" t="s">
        <v>551</v>
      </c>
      <c r="L55" s="66" t="s">
        <v>552</v>
      </c>
      <c r="M55" s="66" t="s">
        <v>553</v>
      </c>
      <c r="N55" s="66" t="s">
        <v>554</v>
      </c>
      <c r="O55" s="67" t="s">
        <v>555</v>
      </c>
      <c r="P55" s="36"/>
      <c r="Q55" s="36"/>
      <c r="R55" s="36"/>
      <c r="S55" s="36"/>
      <c r="T55" s="36"/>
      <c r="U55" s="36"/>
    </row>
    <row r="56" spans="1:21" ht="30.75" customHeight="1" x14ac:dyDescent="0.15">
      <c r="A56" s="36"/>
      <c r="B56" s="1143" t="s">
        <v>24</v>
      </c>
      <c r="C56" s="1144"/>
      <c r="D56" s="1147" t="s">
        <v>25</v>
      </c>
      <c r="E56" s="1148"/>
      <c r="F56" s="1148"/>
      <c r="G56" s="1148"/>
      <c r="H56" s="1148"/>
      <c r="I56" s="1148"/>
      <c r="J56" s="1149"/>
      <c r="K56" s="68"/>
      <c r="L56" s="69"/>
      <c r="M56" s="69"/>
      <c r="N56" s="69"/>
      <c r="O56" s="70"/>
      <c r="P56" s="36"/>
      <c r="Q56" s="36"/>
      <c r="R56" s="36"/>
      <c r="S56" s="36"/>
      <c r="T56" s="36"/>
      <c r="U56" s="36"/>
    </row>
    <row r="57" spans="1:21" ht="30.75" customHeight="1" thickBot="1" x14ac:dyDescent="0.2">
      <c r="A57" s="36"/>
      <c r="B57" s="1145"/>
      <c r="C57" s="1146"/>
      <c r="D57" s="1150" t="s">
        <v>26</v>
      </c>
      <c r="E57" s="1151"/>
      <c r="F57" s="1151"/>
      <c r="G57" s="1151"/>
      <c r="H57" s="1151"/>
      <c r="I57" s="1151"/>
      <c r="J57" s="1152"/>
      <c r="K57" s="71"/>
      <c r="L57" s="72"/>
      <c r="M57" s="72"/>
      <c r="N57" s="72"/>
      <c r="O57" s="73"/>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fHeJbzWdTEkfeogeR8NAePjh1D6hQi8zY3zByNwUAJhq9J8VH38VlSXz7JdHhCqhCdP/TEJFzsEX89NNQgJD1Q==" saltValue="MmzftTvvRUl98D8XO409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532</v>
      </c>
      <c r="J40" s="364" t="s">
        <v>533</v>
      </c>
      <c r="K40" s="364" t="s">
        <v>534</v>
      </c>
      <c r="L40" s="364" t="s">
        <v>535</v>
      </c>
      <c r="M40" s="365" t="s">
        <v>536</v>
      </c>
    </row>
    <row r="41" spans="2:13" ht="27.75" customHeight="1" x14ac:dyDescent="0.15">
      <c r="B41" s="1173" t="s">
        <v>29</v>
      </c>
      <c r="C41" s="1174"/>
      <c r="D41" s="84"/>
      <c r="E41" s="1175" t="s">
        <v>30</v>
      </c>
      <c r="F41" s="1175"/>
      <c r="G41" s="1175"/>
      <c r="H41" s="1176"/>
      <c r="I41" s="366">
        <v>636456</v>
      </c>
      <c r="J41" s="367">
        <v>623784</v>
      </c>
      <c r="K41" s="367">
        <v>603698</v>
      </c>
      <c r="L41" s="367">
        <v>597846</v>
      </c>
      <c r="M41" s="368">
        <v>598316</v>
      </c>
    </row>
    <row r="42" spans="2:13" ht="27.75" customHeight="1" x14ac:dyDescent="0.15">
      <c r="B42" s="1163"/>
      <c r="C42" s="1164"/>
      <c r="D42" s="85"/>
      <c r="E42" s="1167" t="s">
        <v>31</v>
      </c>
      <c r="F42" s="1167"/>
      <c r="G42" s="1167"/>
      <c r="H42" s="1168"/>
      <c r="I42" s="369">
        <v>472</v>
      </c>
      <c r="J42" s="370">
        <v>371</v>
      </c>
      <c r="K42" s="370">
        <v>212</v>
      </c>
      <c r="L42" s="370">
        <v>212</v>
      </c>
      <c r="M42" s="371">
        <v>134</v>
      </c>
    </row>
    <row r="43" spans="2:13" ht="27.75" customHeight="1" x14ac:dyDescent="0.15">
      <c r="B43" s="1163"/>
      <c r="C43" s="1164"/>
      <c r="D43" s="85"/>
      <c r="E43" s="1167" t="s">
        <v>32</v>
      </c>
      <c r="F43" s="1167"/>
      <c r="G43" s="1167"/>
      <c r="H43" s="1168"/>
      <c r="I43" s="369">
        <v>39693</v>
      </c>
      <c r="J43" s="370">
        <v>42889</v>
      </c>
      <c r="K43" s="370">
        <v>42742</v>
      </c>
      <c r="L43" s="370">
        <v>42373</v>
      </c>
      <c r="M43" s="371">
        <v>40358</v>
      </c>
    </row>
    <row r="44" spans="2:13" ht="27.75" customHeight="1" x14ac:dyDescent="0.15">
      <c r="B44" s="1163"/>
      <c r="C44" s="1164"/>
      <c r="D44" s="85"/>
      <c r="E44" s="1167" t="s">
        <v>33</v>
      </c>
      <c r="F44" s="1167"/>
      <c r="G44" s="1167"/>
      <c r="H44" s="1168"/>
      <c r="I44" s="369">
        <v>4436</v>
      </c>
      <c r="J44" s="370">
        <v>4246</v>
      </c>
      <c r="K44" s="370">
        <v>4008</v>
      </c>
      <c r="L44" s="370">
        <v>3945</v>
      </c>
      <c r="M44" s="371">
        <v>3887</v>
      </c>
    </row>
    <row r="45" spans="2:13" ht="27.75" customHeight="1" x14ac:dyDescent="0.15">
      <c r="B45" s="1163"/>
      <c r="C45" s="1164"/>
      <c r="D45" s="85"/>
      <c r="E45" s="1167" t="s">
        <v>34</v>
      </c>
      <c r="F45" s="1167"/>
      <c r="G45" s="1167"/>
      <c r="H45" s="1168"/>
      <c r="I45" s="369">
        <v>140614</v>
      </c>
      <c r="J45" s="370">
        <v>140454</v>
      </c>
      <c r="K45" s="370">
        <v>141282</v>
      </c>
      <c r="L45" s="370">
        <v>144608</v>
      </c>
      <c r="M45" s="371">
        <v>146237</v>
      </c>
    </row>
    <row r="46" spans="2:13" ht="27.75" customHeight="1" x14ac:dyDescent="0.15">
      <c r="B46" s="1163"/>
      <c r="C46" s="1164"/>
      <c r="D46" s="86"/>
      <c r="E46" s="1177" t="s">
        <v>35</v>
      </c>
      <c r="F46" s="1177"/>
      <c r="G46" s="1177"/>
      <c r="H46" s="1178"/>
      <c r="I46" s="369">
        <v>644</v>
      </c>
      <c r="J46" s="370">
        <v>834</v>
      </c>
      <c r="K46" s="370">
        <v>1283</v>
      </c>
      <c r="L46" s="370">
        <v>3929</v>
      </c>
      <c r="M46" s="371">
        <v>277</v>
      </c>
    </row>
    <row r="47" spans="2:13" ht="27.75" customHeight="1" x14ac:dyDescent="0.15">
      <c r="B47" s="1163"/>
      <c r="C47" s="1164"/>
      <c r="D47" s="87"/>
      <c r="E47" s="1179" t="s">
        <v>36</v>
      </c>
      <c r="F47" s="1180"/>
      <c r="G47" s="1180"/>
      <c r="H47" s="1181"/>
      <c r="I47" s="369" t="s">
        <v>492</v>
      </c>
      <c r="J47" s="370" t="s">
        <v>492</v>
      </c>
      <c r="K47" s="370" t="s">
        <v>492</v>
      </c>
      <c r="L47" s="370" t="s">
        <v>492</v>
      </c>
      <c r="M47" s="371" t="s">
        <v>492</v>
      </c>
    </row>
    <row r="48" spans="2:13" ht="27.75" customHeight="1" x14ac:dyDescent="0.15">
      <c r="B48" s="1163"/>
      <c r="C48" s="1164"/>
      <c r="D48" s="85"/>
      <c r="E48" s="1167" t="s">
        <v>37</v>
      </c>
      <c r="F48" s="1167"/>
      <c r="G48" s="1167"/>
      <c r="H48" s="1168"/>
      <c r="I48" s="369" t="s">
        <v>492</v>
      </c>
      <c r="J48" s="370" t="s">
        <v>492</v>
      </c>
      <c r="K48" s="370" t="s">
        <v>492</v>
      </c>
      <c r="L48" s="370" t="s">
        <v>492</v>
      </c>
      <c r="M48" s="371" t="s">
        <v>492</v>
      </c>
    </row>
    <row r="49" spans="2:13" ht="27.75" customHeight="1" x14ac:dyDescent="0.15">
      <c r="B49" s="1165"/>
      <c r="C49" s="1166"/>
      <c r="D49" s="85"/>
      <c r="E49" s="1167" t="s">
        <v>38</v>
      </c>
      <c r="F49" s="1167"/>
      <c r="G49" s="1167"/>
      <c r="H49" s="1168"/>
      <c r="I49" s="369" t="s">
        <v>492</v>
      </c>
      <c r="J49" s="370" t="s">
        <v>492</v>
      </c>
      <c r="K49" s="370" t="s">
        <v>492</v>
      </c>
      <c r="L49" s="370" t="s">
        <v>492</v>
      </c>
      <c r="M49" s="371" t="s">
        <v>492</v>
      </c>
    </row>
    <row r="50" spans="2:13" ht="27.75" customHeight="1" x14ac:dyDescent="0.15">
      <c r="B50" s="1161" t="s">
        <v>39</v>
      </c>
      <c r="C50" s="1162"/>
      <c r="D50" s="88"/>
      <c r="E50" s="1167" t="s">
        <v>40</v>
      </c>
      <c r="F50" s="1167"/>
      <c r="G50" s="1167"/>
      <c r="H50" s="1168"/>
      <c r="I50" s="369">
        <v>91008</v>
      </c>
      <c r="J50" s="370">
        <v>93048</v>
      </c>
      <c r="K50" s="370">
        <v>92131</v>
      </c>
      <c r="L50" s="370">
        <v>95088</v>
      </c>
      <c r="M50" s="371">
        <v>129664</v>
      </c>
    </row>
    <row r="51" spans="2:13" ht="27.75" customHeight="1" x14ac:dyDescent="0.15">
      <c r="B51" s="1163"/>
      <c r="C51" s="1164"/>
      <c r="D51" s="85"/>
      <c r="E51" s="1167" t="s">
        <v>41</v>
      </c>
      <c r="F51" s="1167"/>
      <c r="G51" s="1167"/>
      <c r="H51" s="1168"/>
      <c r="I51" s="369">
        <v>19148</v>
      </c>
      <c r="J51" s="370">
        <v>18071</v>
      </c>
      <c r="K51" s="370">
        <v>16414</v>
      </c>
      <c r="L51" s="370">
        <v>17375</v>
      </c>
      <c r="M51" s="371">
        <v>18084</v>
      </c>
    </row>
    <row r="52" spans="2:13" ht="27.75" customHeight="1" x14ac:dyDescent="0.15">
      <c r="B52" s="1165"/>
      <c r="C52" s="1166"/>
      <c r="D52" s="85"/>
      <c r="E52" s="1167" t="s">
        <v>42</v>
      </c>
      <c r="F52" s="1167"/>
      <c r="G52" s="1167"/>
      <c r="H52" s="1168"/>
      <c r="I52" s="369">
        <v>554219</v>
      </c>
      <c r="J52" s="370">
        <v>550074</v>
      </c>
      <c r="K52" s="370">
        <v>539701</v>
      </c>
      <c r="L52" s="370">
        <v>535869</v>
      </c>
      <c r="M52" s="371">
        <v>529764</v>
      </c>
    </row>
    <row r="53" spans="2:13" ht="27.75" customHeight="1" thickBot="1" x14ac:dyDescent="0.2">
      <c r="B53" s="1169" t="s">
        <v>21</v>
      </c>
      <c r="C53" s="1170"/>
      <c r="D53" s="89"/>
      <c r="E53" s="1171" t="s">
        <v>43</v>
      </c>
      <c r="F53" s="1171"/>
      <c r="G53" s="1171"/>
      <c r="H53" s="1172"/>
      <c r="I53" s="372">
        <v>157941</v>
      </c>
      <c r="J53" s="373">
        <v>151383</v>
      </c>
      <c r="K53" s="373">
        <v>144979</v>
      </c>
      <c r="L53" s="373">
        <v>144580</v>
      </c>
      <c r="M53" s="374">
        <v>111696</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VOGvOZ7V+FCaBdky1/z5VoXv/3x6Mq0VAxdfJKPXO748S7aK1aiUSAN32lJ0UZOLqEyjjnHrXPh01PY+A6Mcug==" saltValue="TMcqAYbYqJPZDiirWvnu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I5" sqref="I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534</v>
      </c>
      <c r="G54" s="97" t="s">
        <v>535</v>
      </c>
      <c r="H54" s="98" t="s">
        <v>536</v>
      </c>
    </row>
    <row r="55" spans="2:8" ht="52.5" customHeight="1" x14ac:dyDescent="0.15">
      <c r="B55" s="99"/>
      <c r="C55" s="1190" t="s">
        <v>45</v>
      </c>
      <c r="D55" s="1190"/>
      <c r="E55" s="1191"/>
      <c r="F55" s="100">
        <v>22862</v>
      </c>
      <c r="G55" s="100">
        <v>21112</v>
      </c>
      <c r="H55" s="101">
        <v>46550</v>
      </c>
    </row>
    <row r="56" spans="2:8" ht="52.5" customHeight="1" x14ac:dyDescent="0.15">
      <c r="B56" s="102"/>
      <c r="C56" s="1192" t="s">
        <v>46</v>
      </c>
      <c r="D56" s="1192"/>
      <c r="E56" s="1193"/>
      <c r="F56" s="103">
        <v>21824</v>
      </c>
      <c r="G56" s="103">
        <v>29124</v>
      </c>
      <c r="H56" s="104">
        <v>40627</v>
      </c>
    </row>
    <row r="57" spans="2:8" ht="53.25" customHeight="1" x14ac:dyDescent="0.15">
      <c r="B57" s="102"/>
      <c r="C57" s="1194" t="s">
        <v>47</v>
      </c>
      <c r="D57" s="1194"/>
      <c r="E57" s="1195"/>
      <c r="F57" s="105">
        <v>61295</v>
      </c>
      <c r="G57" s="105">
        <v>65501</v>
      </c>
      <c r="H57" s="106">
        <v>61881</v>
      </c>
    </row>
    <row r="58" spans="2:8" ht="45.75" customHeight="1" x14ac:dyDescent="0.15">
      <c r="B58" s="107"/>
      <c r="C58" s="1182" t="s">
        <v>606</v>
      </c>
      <c r="D58" s="1183"/>
      <c r="E58" s="1184"/>
      <c r="F58" s="108">
        <v>23550</v>
      </c>
      <c r="G58" s="108">
        <v>24445</v>
      </c>
      <c r="H58" s="109">
        <v>23109</v>
      </c>
    </row>
    <row r="59" spans="2:8" ht="45.75" customHeight="1" x14ac:dyDescent="0.15">
      <c r="B59" s="107"/>
      <c r="C59" s="1182" t="s">
        <v>607</v>
      </c>
      <c r="D59" s="1183"/>
      <c r="E59" s="1184"/>
      <c r="F59" s="108">
        <v>11000</v>
      </c>
      <c r="G59" s="108">
        <v>11000</v>
      </c>
      <c r="H59" s="109">
        <v>11000</v>
      </c>
    </row>
    <row r="60" spans="2:8" ht="45.75" customHeight="1" x14ac:dyDescent="0.15">
      <c r="B60" s="107"/>
      <c r="C60" s="1182" t="s">
        <v>608</v>
      </c>
      <c r="D60" s="1183"/>
      <c r="E60" s="1184"/>
      <c r="F60" s="108">
        <v>5429</v>
      </c>
      <c r="G60" s="108">
        <v>5431</v>
      </c>
      <c r="H60" s="109">
        <v>5431</v>
      </c>
    </row>
    <row r="61" spans="2:8" ht="45.75" customHeight="1" x14ac:dyDescent="0.15">
      <c r="B61" s="107"/>
      <c r="C61" s="1182" t="s">
        <v>609</v>
      </c>
      <c r="D61" s="1183"/>
      <c r="E61" s="1184"/>
      <c r="F61" s="108">
        <v>1426</v>
      </c>
      <c r="G61" s="108">
        <v>5110</v>
      </c>
      <c r="H61" s="109">
        <v>4928</v>
      </c>
    </row>
    <row r="62" spans="2:8" ht="45.75" customHeight="1" thickBot="1" x14ac:dyDescent="0.2">
      <c r="B62" s="110"/>
      <c r="C62" s="1185" t="s">
        <v>610</v>
      </c>
      <c r="D62" s="1186"/>
      <c r="E62" s="1187"/>
      <c r="F62" s="111">
        <v>3558</v>
      </c>
      <c r="G62" s="111">
        <v>3559</v>
      </c>
      <c r="H62" s="112">
        <v>3559</v>
      </c>
    </row>
    <row r="63" spans="2:8" ht="52.5" customHeight="1" thickBot="1" x14ac:dyDescent="0.2">
      <c r="B63" s="113"/>
      <c r="C63" s="1188" t="s">
        <v>48</v>
      </c>
      <c r="D63" s="1188"/>
      <c r="E63" s="1189"/>
      <c r="F63" s="114">
        <v>105982</v>
      </c>
      <c r="G63" s="114">
        <v>115738</v>
      </c>
      <c r="H63" s="115">
        <v>149059</v>
      </c>
    </row>
    <row r="64" spans="2:8" x14ac:dyDescent="0.15"/>
  </sheetData>
  <sheetProtection algorithmName="SHA-512" hashValue="HOGsAei/ju3vXTOznL5Y0HWMmgDjxGnB46m1M7D1mwSL9v+G0k4FsWoQIiIJk2MlxH0wAtV4GiCSy2qma58JUw==" saltValue="XDt00q9D+/9n3yICs/+A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523</v>
      </c>
      <c r="B3" s="131"/>
      <c r="C3" s="132"/>
      <c r="D3" s="133">
        <v>106313</v>
      </c>
      <c r="E3" s="134"/>
      <c r="F3" s="135">
        <v>108224</v>
      </c>
      <c r="G3" s="136"/>
      <c r="H3" s="137"/>
    </row>
    <row r="4" spans="1:8" x14ac:dyDescent="0.15">
      <c r="A4" s="138"/>
      <c r="B4" s="139"/>
      <c r="C4" s="140"/>
      <c r="D4" s="141">
        <v>8167</v>
      </c>
      <c r="E4" s="142"/>
      <c r="F4" s="143">
        <v>27358</v>
      </c>
      <c r="G4" s="144"/>
      <c r="H4" s="145"/>
    </row>
    <row r="5" spans="1:8" x14ac:dyDescent="0.15">
      <c r="A5" s="126" t="s">
        <v>525</v>
      </c>
      <c r="B5" s="131"/>
      <c r="C5" s="132"/>
      <c r="D5" s="133">
        <v>91428</v>
      </c>
      <c r="E5" s="134"/>
      <c r="F5" s="135">
        <v>105585</v>
      </c>
      <c r="G5" s="136"/>
      <c r="H5" s="137"/>
    </row>
    <row r="6" spans="1:8" x14ac:dyDescent="0.15">
      <c r="A6" s="138"/>
      <c r="B6" s="139"/>
      <c r="C6" s="140"/>
      <c r="D6" s="141">
        <v>7659</v>
      </c>
      <c r="E6" s="142"/>
      <c r="F6" s="143">
        <v>26225</v>
      </c>
      <c r="G6" s="144"/>
      <c r="H6" s="145"/>
    </row>
    <row r="7" spans="1:8" x14ac:dyDescent="0.15">
      <c r="A7" s="126" t="s">
        <v>526</v>
      </c>
      <c r="B7" s="131"/>
      <c r="C7" s="132"/>
      <c r="D7" s="133">
        <v>83959</v>
      </c>
      <c r="E7" s="134"/>
      <c r="F7" s="135">
        <v>111577</v>
      </c>
      <c r="G7" s="136"/>
      <c r="H7" s="137"/>
    </row>
    <row r="8" spans="1:8" x14ac:dyDescent="0.15">
      <c r="A8" s="138"/>
      <c r="B8" s="139"/>
      <c r="C8" s="140"/>
      <c r="D8" s="141">
        <v>8009</v>
      </c>
      <c r="E8" s="142"/>
      <c r="F8" s="143">
        <v>26257</v>
      </c>
      <c r="G8" s="144"/>
      <c r="H8" s="145"/>
    </row>
    <row r="9" spans="1:8" x14ac:dyDescent="0.15">
      <c r="A9" s="126" t="s">
        <v>527</v>
      </c>
      <c r="B9" s="131"/>
      <c r="C9" s="132"/>
      <c r="D9" s="133">
        <v>88447</v>
      </c>
      <c r="E9" s="134"/>
      <c r="F9" s="135">
        <v>122371</v>
      </c>
      <c r="G9" s="136"/>
      <c r="H9" s="137"/>
    </row>
    <row r="10" spans="1:8" x14ac:dyDescent="0.15">
      <c r="A10" s="138"/>
      <c r="B10" s="139"/>
      <c r="C10" s="140"/>
      <c r="D10" s="141">
        <v>9272</v>
      </c>
      <c r="E10" s="142"/>
      <c r="F10" s="143">
        <v>28038</v>
      </c>
      <c r="G10" s="144"/>
      <c r="H10" s="145"/>
    </row>
    <row r="11" spans="1:8" x14ac:dyDescent="0.15">
      <c r="A11" s="126" t="s">
        <v>528</v>
      </c>
      <c r="B11" s="131"/>
      <c r="C11" s="132"/>
      <c r="D11" s="133">
        <v>84705</v>
      </c>
      <c r="E11" s="134"/>
      <c r="F11" s="135">
        <v>125393</v>
      </c>
      <c r="G11" s="136"/>
      <c r="H11" s="137"/>
    </row>
    <row r="12" spans="1:8" x14ac:dyDescent="0.15">
      <c r="A12" s="138"/>
      <c r="B12" s="139"/>
      <c r="C12" s="146"/>
      <c r="D12" s="141">
        <v>8827</v>
      </c>
      <c r="E12" s="142"/>
      <c r="F12" s="143">
        <v>28054</v>
      </c>
      <c r="G12" s="144"/>
      <c r="H12" s="145"/>
    </row>
    <row r="13" spans="1:8" x14ac:dyDescent="0.15">
      <c r="A13" s="126"/>
      <c r="B13" s="131"/>
      <c r="C13" s="147"/>
      <c r="D13" s="148">
        <v>90970</v>
      </c>
      <c r="E13" s="149"/>
      <c r="F13" s="150">
        <v>114630</v>
      </c>
      <c r="G13" s="151"/>
      <c r="H13" s="137"/>
    </row>
    <row r="14" spans="1:8" x14ac:dyDescent="0.15">
      <c r="A14" s="138"/>
      <c r="B14" s="139"/>
      <c r="C14" s="140"/>
      <c r="D14" s="141">
        <v>8387</v>
      </c>
      <c r="E14" s="142"/>
      <c r="F14" s="143">
        <v>27186</v>
      </c>
      <c r="G14" s="144"/>
      <c r="H14" s="145"/>
    </row>
    <row r="17" spans="1:11" x14ac:dyDescent="0.15">
      <c r="A17" s="122" t="s">
        <v>51</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52</v>
      </c>
      <c r="B19" s="152">
        <f>ROUND(VALUE(SUBSTITUTE(実質収支比率等に係る経年分析!F$48,"▲","-")),2)</f>
        <v>0.95</v>
      </c>
      <c r="C19" s="152">
        <f>ROUND(VALUE(SUBSTITUTE(実質収支比率等に係る経年分析!G$48,"▲","-")),2)</f>
        <v>1.08</v>
      </c>
      <c r="D19" s="152">
        <f>ROUND(VALUE(SUBSTITUTE(実質収支比率等に係る経年分析!H$48,"▲","-")),2)</f>
        <v>0.8</v>
      </c>
      <c r="E19" s="152">
        <f>ROUND(VALUE(SUBSTITUTE(実質収支比率等に係る経年分析!I$48,"▲","-")),2)</f>
        <v>1.39</v>
      </c>
      <c r="F19" s="152">
        <f>ROUND(VALUE(SUBSTITUTE(実質収支比率等に係る経年分析!J$48,"▲","-")),2)</f>
        <v>1.04</v>
      </c>
    </row>
    <row r="20" spans="1:11" x14ac:dyDescent="0.15">
      <c r="A20" s="152" t="s">
        <v>53</v>
      </c>
      <c r="B20" s="152">
        <f>ROUND(VALUE(SUBSTITUTE(実質収支比率等に係る経年分析!F$47,"▲","-")),2)</f>
        <v>6.15</v>
      </c>
      <c r="C20" s="152">
        <f>ROUND(VALUE(SUBSTITUTE(実質収支比率等に係る経年分析!G$47,"▲","-")),2)</f>
        <v>5.79</v>
      </c>
      <c r="D20" s="152">
        <f>ROUND(VALUE(SUBSTITUTE(実質収支比率等に係る経年分析!H$47,"▲","-")),2)</f>
        <v>5.97</v>
      </c>
      <c r="E20" s="152">
        <f>ROUND(VALUE(SUBSTITUTE(実質収支比率等に係る経年分析!I$47,"▲","-")),2)</f>
        <v>5.41</v>
      </c>
      <c r="F20" s="152">
        <f>ROUND(VALUE(SUBSTITUTE(実質収支比率等に係る経年分析!J$47,"▲","-")),2)</f>
        <v>11.35</v>
      </c>
    </row>
    <row r="21" spans="1:11" x14ac:dyDescent="0.15">
      <c r="A21" s="152" t="s">
        <v>54</v>
      </c>
      <c r="B21" s="152">
        <f>IF(ISNUMBER(VALUE(SUBSTITUTE(実質収支比率等に係る経年分析!F$49,"▲","-"))),ROUND(VALUE(SUBSTITUTE(実質収支比率等に係る経年分析!F$49,"▲","-")),2),NA())</f>
        <v>-0.14000000000000001</v>
      </c>
      <c r="C21" s="152">
        <f>IF(ISNUMBER(VALUE(SUBSTITUTE(実質収支比率等に係る経年分析!G$49,"▲","-"))),ROUND(VALUE(SUBSTITUTE(実質収支比率等に係る経年分析!G$49,"▲","-")),2),NA())</f>
        <v>-0.15</v>
      </c>
      <c r="D21" s="152">
        <f>IF(ISNUMBER(VALUE(SUBSTITUTE(実質収支比率等に係る経年分析!H$49,"▲","-"))),ROUND(VALUE(SUBSTITUTE(実質収支比率等に係る経年分析!H$49,"▲","-")),2),NA())</f>
        <v>-0.01</v>
      </c>
      <c r="E21" s="152">
        <f>IF(ISNUMBER(VALUE(SUBSTITUTE(実質収支比率等に係る経年分析!I$49,"▲","-"))),ROUND(VALUE(SUBSTITUTE(実質収支比率等に係る経年分析!I$49,"▲","-")),2),NA())</f>
        <v>0.16</v>
      </c>
      <c r="F21" s="152">
        <f>IF(ISNUMBER(VALUE(SUBSTITUTE(実質収支比率等に係る経年分析!J$49,"▲","-"))),ROUND(VALUE(SUBSTITUTE(実質収支比率等に係る経年分析!J$49,"▲","-")),2),NA())</f>
        <v>5.92</v>
      </c>
    </row>
    <row r="24" spans="1:11" x14ac:dyDescent="0.15">
      <c r="A24" s="122" t="s">
        <v>55</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0.97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0.85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1.39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0.52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0.45</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沖縄県工業用水道事業会計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0.22</v>
      </c>
    </row>
    <row r="30" spans="1:11" x14ac:dyDescent="0.15">
      <c r="A30" s="153" t="str">
        <f>IF(連結実質赤字比率に係る赤字・黒字の構成分析!C$40="",NA(),連結実質赤字比率に係る赤字・黒字の構成分析!C$40)</f>
        <v>沖縄県中城湾港マリン・タウン特別会計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0.32</v>
      </c>
    </row>
    <row r="31" spans="1:11" x14ac:dyDescent="0.15">
      <c r="A31" s="153" t="str">
        <f>IF(連結実質赤字比率に係る赤字・黒字の構成分析!C$39="",NA(),連結実質赤字比率に係る赤字・黒字の構成分析!C$39)</f>
        <v>沖縄県流域下水道事業会計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0.32</v>
      </c>
    </row>
    <row r="32" spans="1:11" x14ac:dyDescent="0.15">
      <c r="A32" s="153" t="str">
        <f>IF(連結実質赤字比率に係る赤字・黒字の構成分析!C$38="",NA(),連結実質赤字比率に係る赤字・黒字の構成分析!C$38)</f>
        <v>沖縄県国民健康保険事業特別会計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0.36</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1.07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1.39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1.04</v>
      </c>
    </row>
    <row r="34" spans="1:16" x14ac:dyDescent="0.15">
      <c r="A34" s="153" t="str">
        <f>IF(連結実質赤字比率に係る赤字・黒字の構成分析!C$36="",NA(),連結実質赤字比率に係る赤字・黒字の構成分析!C$36)</f>
        <v>沖縄県中城湾港（新港地区）臨海部土地造成事業特別会計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1.55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1.1000000000000001</v>
      </c>
    </row>
    <row r="35" spans="1:16" x14ac:dyDescent="0.15">
      <c r="A35" s="153" t="str">
        <f>IF(連結実質赤字比率に係る赤字・黒字の構成分析!C$35="",NA(),連結実質赤字比率に係る赤字・黒字の構成分析!C$35)</f>
        <v>沖縄県水道事業会計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3.38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3.27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3.23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v>
      </c>
    </row>
    <row r="36" spans="1:16" x14ac:dyDescent="0.15">
      <c r="A36" s="153" t="str">
        <f>IF(連結実質赤字比率に係る赤字・黒字の構成分析!C$34="",NA(),連結実質赤字比率に係る赤字・黒字の構成分析!C$34)</f>
        <v>沖縄県病院事業会計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2.14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2.0699999999999998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2.69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3.77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5.28</v>
      </c>
    </row>
    <row r="39" spans="1:16" x14ac:dyDescent="0.15">
      <c r="A39" s="122" t="s">
        <v>58</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49114</v>
      </c>
      <c r="E42" s="154"/>
      <c r="F42" s="154"/>
      <c r="G42" s="154">
        <f>'実質公債費比率（分子）の構造'!L$52</f>
        <v>45855</v>
      </c>
      <c r="H42" s="154"/>
      <c r="I42" s="154"/>
      <c r="J42" s="154">
        <f>'実質公債費比率（分子）の構造'!M$52</f>
        <v>45253</v>
      </c>
      <c r="K42" s="154"/>
      <c r="L42" s="154"/>
      <c r="M42" s="154">
        <f>'実質公債費比率（分子）の構造'!N$52</f>
        <v>44020</v>
      </c>
      <c r="N42" s="154"/>
      <c r="O42" s="154"/>
      <c r="P42" s="154">
        <f>'実質公債費比率（分子）の構造'!O$52</f>
        <v>43582</v>
      </c>
    </row>
    <row r="43" spans="1:16" x14ac:dyDescent="0.15">
      <c r="A43" s="154" t="s">
        <v>62</v>
      </c>
      <c r="B43" s="154">
        <f>'実質公債費比率（分子）の構造'!K$51</f>
        <v>10</v>
      </c>
      <c r="C43" s="154"/>
      <c r="D43" s="154"/>
      <c r="E43" s="154">
        <f>'実質公債費比率（分子）の構造'!L$51</f>
        <v>9</v>
      </c>
      <c r="F43" s="154"/>
      <c r="G43" s="154"/>
      <c r="H43" s="154">
        <f>'実質公債費比率（分子）の構造'!M$51</f>
        <v>8</v>
      </c>
      <c r="I43" s="154"/>
      <c r="J43" s="154"/>
      <c r="K43" s="154">
        <f>'実質公債費比率（分子）の構造'!N$51</f>
        <v>7</v>
      </c>
      <c r="L43" s="154"/>
      <c r="M43" s="154"/>
      <c r="N43" s="154">
        <f>'実質公債費比率（分子）の構造'!O$51</f>
        <v>14</v>
      </c>
      <c r="O43" s="154"/>
      <c r="P43" s="154"/>
    </row>
    <row r="44" spans="1:16" x14ac:dyDescent="0.15">
      <c r="A44" s="154" t="s">
        <v>63</v>
      </c>
      <c r="B44" s="154">
        <f>'実質公債費比率（分子）の構造'!K$50</f>
        <v>178</v>
      </c>
      <c r="C44" s="154"/>
      <c r="D44" s="154"/>
      <c r="E44" s="154">
        <f>'実質公債費比率（分子）の構造'!L$50</f>
        <v>178</v>
      </c>
      <c r="F44" s="154"/>
      <c r="G44" s="154"/>
      <c r="H44" s="154">
        <f>'実質公債費比率（分子）の構造'!M$50</f>
        <v>13</v>
      </c>
      <c r="I44" s="154"/>
      <c r="J44" s="154"/>
      <c r="K44" s="154" t="str">
        <f>'実質公債費比率（分子）の構造'!N$50</f>
        <v>-</v>
      </c>
      <c r="L44" s="154"/>
      <c r="M44" s="154"/>
      <c r="N44" s="154" t="str">
        <f>'実質公債費比率（分子）の構造'!O$50</f>
        <v>-</v>
      </c>
      <c r="O44" s="154"/>
      <c r="P44" s="154"/>
    </row>
    <row r="45" spans="1:16" x14ac:dyDescent="0.15">
      <c r="A45" s="154" t="s">
        <v>64</v>
      </c>
      <c r="B45" s="154">
        <f>'実質公債費比率（分子）の構造'!K$49</f>
        <v>490</v>
      </c>
      <c r="C45" s="154"/>
      <c r="D45" s="154"/>
      <c r="E45" s="154">
        <f>'実質公債費比率（分子）の構造'!L$49</f>
        <v>482</v>
      </c>
      <c r="F45" s="154"/>
      <c r="G45" s="154"/>
      <c r="H45" s="154">
        <f>'実質公債費比率（分子）の構造'!M$49</f>
        <v>466</v>
      </c>
      <c r="I45" s="154"/>
      <c r="J45" s="154"/>
      <c r="K45" s="154">
        <f>'実質公債費比率（分子）の構造'!N$49</f>
        <v>423</v>
      </c>
      <c r="L45" s="154"/>
      <c r="M45" s="154"/>
      <c r="N45" s="154">
        <f>'実質公債費比率（分子）の構造'!O$49</f>
        <v>439</v>
      </c>
      <c r="O45" s="154"/>
      <c r="P45" s="154"/>
    </row>
    <row r="46" spans="1:16" x14ac:dyDescent="0.15">
      <c r="A46" s="154" t="s">
        <v>65</v>
      </c>
      <c r="B46" s="154">
        <f>'実質公債費比率（分子）の構造'!K$48</f>
        <v>3509</v>
      </c>
      <c r="C46" s="154"/>
      <c r="D46" s="154"/>
      <c r="E46" s="154">
        <f>'実質公債費比率（分子）の構造'!L$48</f>
        <v>3638</v>
      </c>
      <c r="F46" s="154"/>
      <c r="G46" s="154"/>
      <c r="H46" s="154">
        <f>'実質公債費比率（分子）の構造'!M$48</f>
        <v>3430</v>
      </c>
      <c r="I46" s="154"/>
      <c r="J46" s="154"/>
      <c r="K46" s="154">
        <f>'実質公債費比率（分子）の構造'!N$48</f>
        <v>3396</v>
      </c>
      <c r="L46" s="154"/>
      <c r="M46" s="154"/>
      <c r="N46" s="154">
        <f>'実質公債費比率（分子）の構造'!O$48</f>
        <v>3635</v>
      </c>
      <c r="O46" s="154"/>
      <c r="P46" s="154"/>
    </row>
    <row r="47" spans="1:16" x14ac:dyDescent="0.15">
      <c r="A47" s="154" t="s">
        <v>14</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15">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67</v>
      </c>
      <c r="B49" s="154">
        <f>'実質公債費比率（分子）の構造'!K$45</f>
        <v>74465</v>
      </c>
      <c r="C49" s="154"/>
      <c r="D49" s="154"/>
      <c r="E49" s="154">
        <f>'実質公債費比率（分子）の構造'!L$45</f>
        <v>67016</v>
      </c>
      <c r="F49" s="154"/>
      <c r="G49" s="154"/>
      <c r="H49" s="154">
        <f>'実質公債費比率（分子）の構造'!M$45</f>
        <v>66534</v>
      </c>
      <c r="I49" s="154"/>
      <c r="J49" s="154"/>
      <c r="K49" s="154">
        <f>'実質公債費比率（分子）の構造'!N$45</f>
        <v>64619</v>
      </c>
      <c r="L49" s="154"/>
      <c r="M49" s="154"/>
      <c r="N49" s="154">
        <f>'実質公債費比率（分子）の構造'!O$45</f>
        <v>65146</v>
      </c>
      <c r="O49" s="154"/>
      <c r="P49" s="154"/>
    </row>
    <row r="50" spans="1:16" x14ac:dyDescent="0.15">
      <c r="A50" s="154" t="s">
        <v>68</v>
      </c>
      <c r="B50" s="154" t="e">
        <f>NA()</f>
        <v>#N/A</v>
      </c>
      <c r="C50" s="154">
        <f>IF(ISNUMBER('実質公債費比率（分子）の構造'!K$53),'実質公債費比率（分子）の構造'!K$53,NA())</f>
        <v>29538</v>
      </c>
      <c r="D50" s="154" t="e">
        <f>NA()</f>
        <v>#N/A</v>
      </c>
      <c r="E50" s="154" t="e">
        <f>NA()</f>
        <v>#N/A</v>
      </c>
      <c r="F50" s="154">
        <f>IF(ISNUMBER('実質公債費比率（分子）の構造'!L$53),'実質公債費比率（分子）の構造'!L$53,NA())</f>
        <v>25468</v>
      </c>
      <c r="G50" s="154" t="e">
        <f>NA()</f>
        <v>#N/A</v>
      </c>
      <c r="H50" s="154" t="e">
        <f>NA()</f>
        <v>#N/A</v>
      </c>
      <c r="I50" s="154">
        <f>IF(ISNUMBER('実質公債費比率（分子）の構造'!M$53),'実質公債費比率（分子）の構造'!M$53,NA())</f>
        <v>25198</v>
      </c>
      <c r="J50" s="154" t="e">
        <f>NA()</f>
        <v>#N/A</v>
      </c>
      <c r="K50" s="154" t="e">
        <f>NA()</f>
        <v>#N/A</v>
      </c>
      <c r="L50" s="154">
        <f>IF(ISNUMBER('実質公債費比率（分子）の構造'!N$53),'実質公債費比率（分子）の構造'!N$53,NA())</f>
        <v>24425</v>
      </c>
      <c r="M50" s="154" t="e">
        <f>NA()</f>
        <v>#N/A</v>
      </c>
      <c r="N50" s="154" t="e">
        <f>NA()</f>
        <v>#N/A</v>
      </c>
      <c r="O50" s="154">
        <f>IF(ISNUMBER('実質公債費比率（分子）の構造'!O$53),'実質公債費比率（分子）の構造'!O$53,NA())</f>
        <v>25652</v>
      </c>
      <c r="P50" s="154" t="e">
        <f>NA()</f>
        <v>#N/A</v>
      </c>
    </row>
    <row r="53" spans="1:16" x14ac:dyDescent="0.15">
      <c r="A53" s="122" t="s">
        <v>69</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15">
      <c r="A56" s="153" t="s">
        <v>42</v>
      </c>
      <c r="B56" s="153"/>
      <c r="C56" s="153"/>
      <c r="D56" s="153">
        <f>'将来負担比率（分子）の構造'!I$52</f>
        <v>554219</v>
      </c>
      <c r="E56" s="153"/>
      <c r="F56" s="153"/>
      <c r="G56" s="153">
        <f>'将来負担比率（分子）の構造'!J$52</f>
        <v>550074</v>
      </c>
      <c r="H56" s="153"/>
      <c r="I56" s="153"/>
      <c r="J56" s="153">
        <f>'将来負担比率（分子）の構造'!K$52</f>
        <v>539701</v>
      </c>
      <c r="K56" s="153"/>
      <c r="L56" s="153"/>
      <c r="M56" s="153">
        <f>'将来負担比率（分子）の構造'!L$52</f>
        <v>535869</v>
      </c>
      <c r="N56" s="153"/>
      <c r="O56" s="153"/>
      <c r="P56" s="153">
        <f>'将来負担比率（分子）の構造'!M$52</f>
        <v>529764</v>
      </c>
    </row>
    <row r="57" spans="1:16" x14ac:dyDescent="0.15">
      <c r="A57" s="153" t="s">
        <v>41</v>
      </c>
      <c r="B57" s="153"/>
      <c r="C57" s="153"/>
      <c r="D57" s="153">
        <f>'将来負担比率（分子）の構造'!I$51</f>
        <v>19148</v>
      </c>
      <c r="E57" s="153"/>
      <c r="F57" s="153"/>
      <c r="G57" s="153">
        <f>'将来負担比率（分子）の構造'!J$51</f>
        <v>18071</v>
      </c>
      <c r="H57" s="153"/>
      <c r="I57" s="153"/>
      <c r="J57" s="153">
        <f>'将来負担比率（分子）の構造'!K$51</f>
        <v>16414</v>
      </c>
      <c r="K57" s="153"/>
      <c r="L57" s="153"/>
      <c r="M57" s="153">
        <f>'将来負担比率（分子）の構造'!L$51</f>
        <v>17375</v>
      </c>
      <c r="N57" s="153"/>
      <c r="O57" s="153"/>
      <c r="P57" s="153">
        <f>'将来負担比率（分子）の構造'!M$51</f>
        <v>18084</v>
      </c>
    </row>
    <row r="58" spans="1:16" x14ac:dyDescent="0.15">
      <c r="A58" s="153" t="s">
        <v>40</v>
      </c>
      <c r="B58" s="153"/>
      <c r="C58" s="153"/>
      <c r="D58" s="153">
        <f>'将来負担比率（分子）の構造'!I$50</f>
        <v>91008</v>
      </c>
      <c r="E58" s="153"/>
      <c r="F58" s="153"/>
      <c r="G58" s="153">
        <f>'将来負担比率（分子）の構造'!J$50</f>
        <v>93048</v>
      </c>
      <c r="H58" s="153"/>
      <c r="I58" s="153"/>
      <c r="J58" s="153">
        <f>'将来負担比率（分子）の構造'!K$50</f>
        <v>92131</v>
      </c>
      <c r="K58" s="153"/>
      <c r="L58" s="153"/>
      <c r="M58" s="153">
        <f>'将来負担比率（分子）の構造'!L$50</f>
        <v>95088</v>
      </c>
      <c r="N58" s="153"/>
      <c r="O58" s="153"/>
      <c r="P58" s="153">
        <f>'将来負担比率（分子）の構造'!M$50</f>
        <v>129664</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644</v>
      </c>
      <c r="C61" s="153"/>
      <c r="D61" s="153"/>
      <c r="E61" s="153">
        <f>'将来負担比率（分子）の構造'!J$46</f>
        <v>834</v>
      </c>
      <c r="F61" s="153"/>
      <c r="G61" s="153"/>
      <c r="H61" s="153">
        <f>'将来負担比率（分子）の構造'!K$46</f>
        <v>1283</v>
      </c>
      <c r="I61" s="153"/>
      <c r="J61" s="153"/>
      <c r="K61" s="153">
        <f>'将来負担比率（分子）の構造'!L$46</f>
        <v>3929</v>
      </c>
      <c r="L61" s="153"/>
      <c r="M61" s="153"/>
      <c r="N61" s="153">
        <f>'将来負担比率（分子）の構造'!M$46</f>
        <v>277</v>
      </c>
      <c r="O61" s="153"/>
      <c r="P61" s="153"/>
    </row>
    <row r="62" spans="1:16" x14ac:dyDescent="0.15">
      <c r="A62" s="153" t="s">
        <v>34</v>
      </c>
      <c r="B62" s="153">
        <f>'将来負担比率（分子）の構造'!I$45</f>
        <v>140614</v>
      </c>
      <c r="C62" s="153"/>
      <c r="D62" s="153"/>
      <c r="E62" s="153">
        <f>'将来負担比率（分子）の構造'!J$45</f>
        <v>140454</v>
      </c>
      <c r="F62" s="153"/>
      <c r="G62" s="153"/>
      <c r="H62" s="153">
        <f>'将来負担比率（分子）の構造'!K$45</f>
        <v>141282</v>
      </c>
      <c r="I62" s="153"/>
      <c r="J62" s="153"/>
      <c r="K62" s="153">
        <f>'将来負担比率（分子）の構造'!L$45</f>
        <v>144608</v>
      </c>
      <c r="L62" s="153"/>
      <c r="M62" s="153"/>
      <c r="N62" s="153">
        <f>'将来負担比率（分子）の構造'!M$45</f>
        <v>146237</v>
      </c>
      <c r="O62" s="153"/>
      <c r="P62" s="153"/>
    </row>
    <row r="63" spans="1:16" x14ac:dyDescent="0.15">
      <c r="A63" s="153" t="s">
        <v>33</v>
      </c>
      <c r="B63" s="153">
        <f>'将来負担比率（分子）の構造'!I$44</f>
        <v>4436</v>
      </c>
      <c r="C63" s="153"/>
      <c r="D63" s="153"/>
      <c r="E63" s="153">
        <f>'将来負担比率（分子）の構造'!J$44</f>
        <v>4246</v>
      </c>
      <c r="F63" s="153"/>
      <c r="G63" s="153"/>
      <c r="H63" s="153">
        <f>'将来負担比率（分子）の構造'!K$44</f>
        <v>4008</v>
      </c>
      <c r="I63" s="153"/>
      <c r="J63" s="153"/>
      <c r="K63" s="153">
        <f>'将来負担比率（分子）の構造'!L$44</f>
        <v>3945</v>
      </c>
      <c r="L63" s="153"/>
      <c r="M63" s="153"/>
      <c r="N63" s="153">
        <f>'将来負担比率（分子）の構造'!M$44</f>
        <v>3887</v>
      </c>
      <c r="O63" s="153"/>
      <c r="P63" s="153"/>
    </row>
    <row r="64" spans="1:16" x14ac:dyDescent="0.15">
      <c r="A64" s="153" t="s">
        <v>32</v>
      </c>
      <c r="B64" s="153">
        <f>'将来負担比率（分子）の構造'!I$43</f>
        <v>39693</v>
      </c>
      <c r="C64" s="153"/>
      <c r="D64" s="153"/>
      <c r="E64" s="153">
        <f>'将来負担比率（分子）の構造'!J$43</f>
        <v>42889</v>
      </c>
      <c r="F64" s="153"/>
      <c r="G64" s="153"/>
      <c r="H64" s="153">
        <f>'将来負担比率（分子）の構造'!K$43</f>
        <v>42742</v>
      </c>
      <c r="I64" s="153"/>
      <c r="J64" s="153"/>
      <c r="K64" s="153">
        <f>'将来負担比率（分子）の構造'!L$43</f>
        <v>42373</v>
      </c>
      <c r="L64" s="153"/>
      <c r="M64" s="153"/>
      <c r="N64" s="153">
        <f>'将来負担比率（分子）の構造'!M$43</f>
        <v>40358</v>
      </c>
      <c r="O64" s="153"/>
      <c r="P64" s="153"/>
    </row>
    <row r="65" spans="1:16" x14ac:dyDescent="0.15">
      <c r="A65" s="153" t="s">
        <v>31</v>
      </c>
      <c r="B65" s="153">
        <f>'将来負担比率（分子）の構造'!I$42</f>
        <v>472</v>
      </c>
      <c r="C65" s="153"/>
      <c r="D65" s="153"/>
      <c r="E65" s="153">
        <f>'将来負担比率（分子）の構造'!J$42</f>
        <v>371</v>
      </c>
      <c r="F65" s="153"/>
      <c r="G65" s="153"/>
      <c r="H65" s="153">
        <f>'将来負担比率（分子）の構造'!K$42</f>
        <v>212</v>
      </c>
      <c r="I65" s="153"/>
      <c r="J65" s="153"/>
      <c r="K65" s="153">
        <f>'将来負担比率（分子）の構造'!L$42</f>
        <v>212</v>
      </c>
      <c r="L65" s="153"/>
      <c r="M65" s="153"/>
      <c r="N65" s="153">
        <f>'将来負担比率（分子）の構造'!M$42</f>
        <v>134</v>
      </c>
      <c r="O65" s="153"/>
      <c r="P65" s="153"/>
    </row>
    <row r="66" spans="1:16" x14ac:dyDescent="0.15">
      <c r="A66" s="153" t="s">
        <v>30</v>
      </c>
      <c r="B66" s="153">
        <f>'将来負担比率（分子）の構造'!I$41</f>
        <v>636456</v>
      </c>
      <c r="C66" s="153"/>
      <c r="D66" s="153"/>
      <c r="E66" s="153">
        <f>'将来負担比率（分子）の構造'!J$41</f>
        <v>623784</v>
      </c>
      <c r="F66" s="153"/>
      <c r="G66" s="153"/>
      <c r="H66" s="153">
        <f>'将来負担比率（分子）の構造'!K$41</f>
        <v>603698</v>
      </c>
      <c r="I66" s="153"/>
      <c r="J66" s="153"/>
      <c r="K66" s="153">
        <f>'将来負担比率（分子）の構造'!L$41</f>
        <v>597846</v>
      </c>
      <c r="L66" s="153"/>
      <c r="M66" s="153"/>
      <c r="N66" s="153">
        <f>'将来負担比率（分子）の構造'!M$41</f>
        <v>598316</v>
      </c>
      <c r="O66" s="153"/>
      <c r="P66" s="153"/>
    </row>
    <row r="67" spans="1:16" x14ac:dyDescent="0.15">
      <c r="A67" s="153" t="s">
        <v>72</v>
      </c>
      <c r="B67" s="153" t="e">
        <f>NA()</f>
        <v>#N/A</v>
      </c>
      <c r="C67" s="153">
        <f>IF(ISNUMBER('将来負担比率（分子）の構造'!I$53), IF('将来負担比率（分子）の構造'!I$53 &lt; 0, 0, '将来負担比率（分子）の構造'!I$53), NA())</f>
        <v>157941</v>
      </c>
      <c r="D67" s="153" t="e">
        <f>NA()</f>
        <v>#N/A</v>
      </c>
      <c r="E67" s="153" t="e">
        <f>NA()</f>
        <v>#N/A</v>
      </c>
      <c r="F67" s="153">
        <f>IF(ISNUMBER('将来負担比率（分子）の構造'!J$53), IF('将来負担比率（分子）の構造'!J$53 &lt; 0, 0, '将来負担比率（分子）の構造'!J$53), NA())</f>
        <v>151383</v>
      </c>
      <c r="G67" s="153" t="e">
        <f>NA()</f>
        <v>#N/A</v>
      </c>
      <c r="H67" s="153" t="e">
        <f>NA()</f>
        <v>#N/A</v>
      </c>
      <c r="I67" s="153">
        <f>IF(ISNUMBER('将来負担比率（分子）の構造'!K$53), IF('将来負担比率（分子）の構造'!K$53 &lt; 0, 0, '将来負担比率（分子）の構造'!K$53), NA())</f>
        <v>144979</v>
      </c>
      <c r="J67" s="153" t="e">
        <f>NA()</f>
        <v>#N/A</v>
      </c>
      <c r="K67" s="153" t="e">
        <f>NA()</f>
        <v>#N/A</v>
      </c>
      <c r="L67" s="153">
        <f>IF(ISNUMBER('将来負担比率（分子）の構造'!L$53), IF('将来負担比率（分子）の構造'!L$53 &lt; 0, 0, '将来負担比率（分子）の構造'!L$53), NA())</f>
        <v>144580</v>
      </c>
      <c r="M67" s="153" t="e">
        <f>NA()</f>
        <v>#N/A</v>
      </c>
      <c r="N67" s="153" t="e">
        <f>NA()</f>
        <v>#N/A</v>
      </c>
      <c r="O67" s="153">
        <f>IF(ISNUMBER('将来負担比率（分子）の構造'!M$53), IF('将来負担比率（分子）の構造'!M$53 &lt; 0, 0, '将来負担比率（分子）の構造'!M$53), NA())</f>
        <v>111696</v>
      </c>
      <c r="P67" s="153" t="e">
        <f>NA()</f>
        <v>#N/A</v>
      </c>
    </row>
    <row r="70" spans="1:16" x14ac:dyDescent="0.15">
      <c r="A70" s="155" t="s">
        <v>73</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74</v>
      </c>
      <c r="B72" s="157">
        <f>基金残高に係る経年分析!F55</f>
        <v>22862</v>
      </c>
      <c r="C72" s="157">
        <f>基金残高に係る経年分析!G55</f>
        <v>21112</v>
      </c>
      <c r="D72" s="157">
        <f>基金残高に係る経年分析!H55</f>
        <v>46550</v>
      </c>
    </row>
    <row r="73" spans="1:16" x14ac:dyDescent="0.15">
      <c r="A73" s="156" t="s">
        <v>75</v>
      </c>
      <c r="B73" s="157">
        <f>基金残高に係る経年分析!F56</f>
        <v>21824</v>
      </c>
      <c r="C73" s="157">
        <f>基金残高に係る経年分析!G56</f>
        <v>29124</v>
      </c>
      <c r="D73" s="157">
        <f>基金残高に係る経年分析!H56</f>
        <v>40627</v>
      </c>
    </row>
    <row r="74" spans="1:16" x14ac:dyDescent="0.15">
      <c r="A74" s="156" t="s">
        <v>76</v>
      </c>
      <c r="B74" s="157">
        <f>基金残高に係る経年分析!F57</f>
        <v>61295</v>
      </c>
      <c r="C74" s="157">
        <f>基金残高に係る経年分析!G57</f>
        <v>65501</v>
      </c>
      <c r="D74" s="157">
        <f>基金残高に係る経年分析!H57</f>
        <v>61881</v>
      </c>
    </row>
  </sheetData>
  <sheetProtection algorithmName="SHA-512" hashValue="NAw7O1Wf+l1NTVEcYqW7r3gQF/ldw+wu7q9fAFDJqUtv36tZzwATJoJur0Zw11U28OcooMaLO5lrogNonK8p7Q==" saltValue="SRInIZJMsyAMOIdT9eKI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2023-02-20T00:32:38Z</dcterms:created>
  <dcterms:modified xsi:type="dcterms:W3CDTF">2023-03-20T02:07:56Z</dcterms:modified>
  <cp:category/>
</cp:coreProperties>
</file>